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0.xml" ContentType="application/vnd.openxmlformats-officedocument.spreadsheetml.pivotTable+xml"/>
  <Override PartName="/xl/drawings/drawing13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1.xml" ContentType="application/vnd.openxmlformats-officedocument.spreadsheetml.pivotTab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2.xml" ContentType="application/vnd.openxmlformats-officedocument.spreadsheetml.pivotTab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3.xml" ContentType="application/vnd.openxmlformats-officedocument.spreadsheetml.pivotTab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4.xml" ContentType="application/vnd.openxmlformats-officedocument.spreadsheetml.pivotTable+xml"/>
  <Override PartName="/xl/drawings/drawing17.xml" ContentType="application/vnd.openxmlformats-officedocument.drawing+xml"/>
  <Override PartName="/xl/charts/chart20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15.xml" ContentType="application/vnd.openxmlformats-officedocument.spreadsheetml.pivotTable+xml"/>
  <Override PartName="/xl/drawings/drawing18.xml" ContentType="application/vnd.openxmlformats-officedocument.drawing+xml"/>
  <Override PartName="/xl/charts/chart21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pivotTables/pivotTable16.xml" ContentType="application/vnd.openxmlformats-officedocument.spreadsheetml.pivotTable+xml"/>
  <Override PartName="/xl/drawings/drawing19.xml" ContentType="application/vnd.openxmlformats-officedocument.drawing+xml"/>
  <Override PartName="/xl/charts/chart22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G:\PKL\OLAH DATA LAMUN\"/>
    </mc:Choice>
  </mc:AlternateContent>
  <bookViews>
    <workbookView xWindow="0" yWindow="0" windowWidth="20490" windowHeight="8340" tabRatio="964" firstSheet="3" activeTab="8"/>
  </bookViews>
  <sheets>
    <sheet name="grafik spesies total" sheetId="66" r:id="rId1"/>
    <sheet name="% spesies ALL" sheetId="58" r:id="rId2"/>
    <sheet name="grafik penlokasi" sheetId="67" r:id="rId3"/>
    <sheet name="% SEAGRASS ALL" sheetId="54" r:id="rId4"/>
    <sheet name="grafik perban pentp" sheetId="64" r:id="rId5"/>
    <sheet name="Grafik perb total" sheetId="65" r:id="rId6"/>
    <sheet name="grafik dom spes" sheetId="62" r:id="rId7"/>
    <sheet name="grafik dom lok" sheetId="63" r:id="rId8"/>
    <sheet name="PB1" sheetId="2" r:id="rId9"/>
    <sheet name="Sheet1" sheetId="68" r:id="rId10"/>
    <sheet name="% spesies PB1" sheetId="37" r:id="rId11"/>
    <sheet name="% segrass PB1" sheetId="38" r:id="rId12"/>
    <sheet name="PP" sheetId="5" r:id="rId13"/>
    <sheet name="%PP" sheetId="44" r:id="rId14"/>
    <sheet name="LL" sheetId="8" r:id="rId15"/>
    <sheet name="% LL" sheetId="56" r:id="rId16"/>
    <sheet name="Sheet7" sheetId="60" r:id="rId17"/>
    <sheet name="DT" sheetId="11" r:id="rId18"/>
    <sheet name="MNY" sheetId="39" r:id="rId19"/>
    <sheet name="% MNY" sheetId="47" r:id="rId20"/>
    <sheet name="MKT" sheetId="40" r:id="rId21"/>
    <sheet name="% MKT" sheetId="48" r:id="rId22"/>
    <sheet name="MKB" sheetId="41" r:id="rId23"/>
    <sheet name="% MKB" sheetId="49" r:id="rId24"/>
    <sheet name="MBT" sheetId="42" r:id="rId25"/>
    <sheet name="% MBT" sheetId="50" r:id="rId26"/>
    <sheet name="MBB" sheetId="43" r:id="rId27"/>
    <sheet name="% MBB" sheetId="51" r:id="rId28"/>
  </sheets>
  <calcPr calcId="152511"/>
  <pivotCaches>
    <pivotCache cacheId="0" r:id="rId29"/>
    <pivotCache cacheId="1" r:id="rId30"/>
    <pivotCache cacheId="2" r:id="rId31"/>
    <pivotCache cacheId="3" r:id="rId32"/>
    <pivotCache cacheId="4" r:id="rId33"/>
    <pivotCache cacheId="5" r:id="rId34"/>
    <pivotCache cacheId="6" r:id="rId35"/>
    <pivotCache cacheId="7" r:id="rId36"/>
    <pivotCache cacheId="8" r:id="rId37"/>
    <pivotCache cacheId="9" r:id="rId38"/>
    <pivotCache cacheId="10" r:id="rId39"/>
    <pivotCache cacheId="11" r:id="rId40"/>
    <pivotCache cacheId="12" r:id="rId41"/>
    <pivotCache cacheId="13" r:id="rId42"/>
  </pivotCaches>
</workbook>
</file>

<file path=xl/calcChain.xml><?xml version="1.0" encoding="utf-8"?>
<calcChain xmlns="http://schemas.openxmlformats.org/spreadsheetml/2006/main">
  <c r="P31" i="2" l="1"/>
  <c r="P38" i="8" l="1"/>
  <c r="P37" i="8"/>
  <c r="P36" i="8"/>
  <c r="P34" i="8"/>
  <c r="P33" i="8"/>
  <c r="P32" i="8"/>
  <c r="P31" i="8"/>
  <c r="P30" i="8"/>
  <c r="P29" i="8"/>
  <c r="Q35" i="5"/>
  <c r="Q34" i="5"/>
  <c r="Q33" i="5"/>
  <c r="Q31" i="5"/>
  <c r="Q30" i="5"/>
  <c r="Q28" i="5"/>
  <c r="Q27" i="5"/>
  <c r="Q26" i="5"/>
  <c r="P27" i="2" l="1"/>
  <c r="P37" i="2" l="1"/>
  <c r="P28" i="2"/>
  <c r="P29" i="2"/>
  <c r="P30" i="2"/>
  <c r="P32" i="2"/>
  <c r="P33" i="2"/>
  <c r="P34" i="2"/>
  <c r="P35" i="2"/>
  <c r="P36" i="2"/>
  <c r="O8" i="8" l="1"/>
  <c r="Q10" i="5"/>
  <c r="Q8" i="2"/>
  <c r="C217" i="5" l="1"/>
  <c r="C218" i="5"/>
  <c r="C219" i="5" s="1"/>
  <c r="C220" i="5" s="1"/>
  <c r="C221" i="5" s="1"/>
  <c r="C222" i="5" s="1"/>
  <c r="C223" i="5" s="1"/>
  <c r="C224" i="5" s="1"/>
  <c r="C207" i="5"/>
  <c r="C208" i="5"/>
  <c r="C209" i="5" s="1"/>
  <c r="C210" i="5" s="1"/>
  <c r="C211" i="5" s="1"/>
  <c r="C212" i="5" s="1"/>
  <c r="C213" i="5" s="1"/>
  <c r="C214" i="5" s="1"/>
  <c r="C197" i="5"/>
  <c r="C198" i="5"/>
  <c r="C199" i="5" s="1"/>
  <c r="C200" i="5" s="1"/>
  <c r="C201" i="5" s="1"/>
  <c r="C202" i="5" s="1"/>
  <c r="C203" i="5" s="1"/>
  <c r="C204" i="5" s="1"/>
  <c r="C205" i="5" s="1"/>
  <c r="C206" i="5" s="1"/>
  <c r="C187" i="5"/>
  <c r="C188" i="5"/>
  <c r="C189" i="5" s="1"/>
  <c r="C190" i="5" s="1"/>
  <c r="C191" i="5" s="1"/>
  <c r="C192" i="5" s="1"/>
  <c r="C193" i="5" s="1"/>
  <c r="C194" i="5" s="1"/>
  <c r="C177" i="5"/>
  <c r="C178" i="5"/>
  <c r="C179" i="5" s="1"/>
  <c r="C180" i="5" s="1"/>
  <c r="C181" i="5" s="1"/>
  <c r="C182" i="5" s="1"/>
  <c r="C183" i="5" s="1"/>
  <c r="C184" i="5" s="1"/>
  <c r="C167" i="5"/>
  <c r="C168" i="5"/>
  <c r="C169" i="5" s="1"/>
  <c r="C170" i="5" s="1"/>
  <c r="C171" i="5" s="1"/>
  <c r="C172" i="5" s="1"/>
  <c r="C173" i="5" s="1"/>
  <c r="C174" i="5" s="1"/>
  <c r="C157" i="5"/>
  <c r="C158" i="5"/>
  <c r="C159" i="5" s="1"/>
  <c r="C160" i="5" s="1"/>
  <c r="C161" i="5" s="1"/>
  <c r="C162" i="5" s="1"/>
  <c r="C163" i="5" s="1"/>
  <c r="C164" i="5" s="1"/>
  <c r="C147" i="5"/>
  <c r="C148" i="5"/>
  <c r="C149" i="5" s="1"/>
  <c r="C150" i="5" s="1"/>
  <c r="C151" i="5" s="1"/>
  <c r="C152" i="5" s="1"/>
  <c r="C153" i="5" s="1"/>
  <c r="C154" i="5" s="1"/>
  <c r="C137" i="5"/>
  <c r="C138" i="5"/>
  <c r="C139" i="5" s="1"/>
  <c r="C140" i="5" s="1"/>
  <c r="C141" i="5" s="1"/>
  <c r="C142" i="5" s="1"/>
  <c r="C143" i="5" s="1"/>
  <c r="C144" i="5" s="1"/>
  <c r="C136" i="5"/>
  <c r="C127" i="5"/>
  <c r="C128" i="5"/>
  <c r="C129" i="5" s="1"/>
  <c r="C130" i="5" s="1"/>
  <c r="C131" i="5" s="1"/>
  <c r="C132" i="5" s="1"/>
  <c r="C133" i="5" s="1"/>
  <c r="C134" i="5" s="1"/>
  <c r="C119" i="5"/>
  <c r="C120" i="5"/>
  <c r="C121" i="5" s="1"/>
  <c r="C122" i="5" s="1"/>
  <c r="C123" i="5" s="1"/>
  <c r="C124" i="5" s="1"/>
  <c r="C125" i="5" s="1"/>
  <c r="C126" i="5" s="1"/>
  <c r="C117" i="5"/>
  <c r="C118" i="5"/>
  <c r="C116" i="5"/>
  <c r="O223" i="2"/>
  <c r="O113" i="2"/>
  <c r="O3" i="2"/>
  <c r="O225" i="8"/>
  <c r="O115" i="8"/>
  <c r="O5" i="8"/>
  <c r="O226" i="5"/>
  <c r="O117" i="5"/>
  <c r="O6" i="5"/>
  <c r="O225" i="5"/>
  <c r="O116" i="5"/>
  <c r="O5" i="5"/>
  <c r="E323" i="8"/>
  <c r="E28" i="8"/>
  <c r="E29" i="8"/>
  <c r="E30" i="8" s="1"/>
  <c r="E31" i="8"/>
  <c r="E32" i="8" s="1"/>
  <c r="E33" i="8" s="1"/>
  <c r="E34" i="8" s="1"/>
  <c r="E35" i="8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C135" i="5" l="1"/>
  <c r="C145" i="5" s="1"/>
  <c r="C146" i="5" s="1"/>
  <c r="C155" i="5" s="1"/>
  <c r="C156" i="5" s="1"/>
  <c r="C165" i="5" s="1"/>
  <c r="C166" i="5" s="1"/>
  <c r="C175" i="5" s="1"/>
  <c r="C176" i="5" s="1"/>
  <c r="C185" i="5" s="1"/>
  <c r="C186" i="5" s="1"/>
  <c r="C195" i="5" s="1"/>
  <c r="C196" i="5" s="1"/>
  <c r="C12" i="54" l="1"/>
  <c r="I10" i="58"/>
  <c r="I9" i="58"/>
  <c r="I8" i="58"/>
  <c r="I7" i="58"/>
  <c r="I6" i="58"/>
  <c r="I5" i="58"/>
  <c r="I4" i="58"/>
  <c r="I3" i="58"/>
  <c r="H10" i="58"/>
  <c r="H9" i="58"/>
  <c r="H8" i="58"/>
  <c r="H7" i="58"/>
  <c r="H6" i="58"/>
  <c r="H5" i="58"/>
  <c r="H4" i="58"/>
  <c r="H3" i="58"/>
  <c r="G10" i="58"/>
  <c r="G9" i="58"/>
  <c r="G8" i="58"/>
  <c r="G7" i="58"/>
  <c r="G6" i="58"/>
  <c r="G5" i="58"/>
  <c r="G4" i="58"/>
  <c r="G3" i="58"/>
  <c r="F10" i="58"/>
  <c r="F9" i="58"/>
  <c r="F8" i="58"/>
  <c r="F7" i="58"/>
  <c r="F6" i="58"/>
  <c r="F5" i="58"/>
  <c r="F4" i="58"/>
  <c r="F3" i="58"/>
  <c r="E10" i="58" l="1"/>
  <c r="E9" i="58"/>
  <c r="E8" i="58"/>
  <c r="E7" i="58"/>
  <c r="E6" i="58"/>
  <c r="E5" i="58"/>
  <c r="E4" i="58"/>
  <c r="E3" i="58"/>
  <c r="D10" i="58"/>
  <c r="D9" i="58"/>
  <c r="D8" i="58"/>
  <c r="D7" i="58"/>
  <c r="D6" i="58"/>
  <c r="D5" i="58"/>
  <c r="C10" i="58"/>
  <c r="C9" i="58"/>
  <c r="C8" i="58"/>
  <c r="C7" i="58"/>
  <c r="C6" i="58"/>
  <c r="C5" i="58"/>
  <c r="C4" i="58"/>
  <c r="D4" i="58"/>
  <c r="D3" i="58"/>
  <c r="C3" i="58"/>
  <c r="M120" i="11"/>
  <c r="M121" i="11" s="1"/>
  <c r="M122" i="11" s="1"/>
  <c r="M123" i="11" s="1"/>
  <c r="M124" i="11" s="1"/>
  <c r="I120" i="11"/>
  <c r="I121" i="11" s="1"/>
  <c r="I122" i="11" s="1"/>
  <c r="I123" i="11" s="1"/>
  <c r="I124" i="11" s="1"/>
  <c r="C120" i="11"/>
  <c r="D120" i="11"/>
  <c r="E120" i="11"/>
  <c r="F120" i="11"/>
  <c r="F121" i="11" s="1"/>
  <c r="F122" i="11" s="1"/>
  <c r="F123" i="11" s="1"/>
  <c r="F124" i="11" s="1"/>
  <c r="C121" i="11"/>
  <c r="D121" i="11"/>
  <c r="E121" i="11"/>
  <c r="C122" i="11"/>
  <c r="D122" i="11"/>
  <c r="E122" i="11"/>
  <c r="C123" i="11"/>
  <c r="D123" i="11"/>
  <c r="E123" i="11"/>
  <c r="C124" i="11"/>
  <c r="D124" i="11"/>
  <c r="E124" i="11"/>
  <c r="D64" i="11"/>
  <c r="B11" i="54"/>
  <c r="B10" i="54"/>
  <c r="B9" i="54"/>
  <c r="B8" i="54"/>
  <c r="B7" i="54"/>
  <c r="B6" i="54"/>
  <c r="B5" i="54"/>
  <c r="B6" i="8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4" i="54"/>
  <c r="B3" i="54"/>
  <c r="B12" i="54" l="1"/>
  <c r="G227" i="43"/>
  <c r="G228" i="43" s="1"/>
  <c r="G229" i="43" s="1"/>
  <c r="G230" i="43" s="1"/>
  <c r="G231" i="43" s="1"/>
  <c r="G232" i="43" s="1"/>
  <c r="G233" i="43" s="1"/>
  <c r="G234" i="43" s="1"/>
  <c r="G235" i="43" s="1"/>
  <c r="G236" i="43" s="1"/>
  <c r="G237" i="43" s="1"/>
  <c r="G238" i="43" s="1"/>
  <c r="G239" i="43" s="1"/>
  <c r="G240" i="43" s="1"/>
  <c r="G241" i="43" s="1"/>
  <c r="G242" i="43" s="1"/>
  <c r="G243" i="43" s="1"/>
  <c r="G244" i="43" s="1"/>
  <c r="G245" i="43" s="1"/>
  <c r="G246" i="43" s="1"/>
  <c r="G247" i="43" s="1"/>
  <c r="G248" i="43" s="1"/>
  <c r="G249" i="43" s="1"/>
  <c r="G250" i="43" s="1"/>
  <c r="G251" i="43" s="1"/>
  <c r="G252" i="43" s="1"/>
  <c r="G253" i="43" s="1"/>
  <c r="G254" i="43" s="1"/>
  <c r="G255" i="43" s="1"/>
  <c r="G256" i="43" s="1"/>
  <c r="G257" i="43" s="1"/>
  <c r="G258" i="43" s="1"/>
  <c r="G259" i="43" s="1"/>
  <c r="G260" i="43" s="1"/>
  <c r="G261" i="43" s="1"/>
  <c r="G262" i="43" s="1"/>
  <c r="G263" i="43" s="1"/>
  <c r="G264" i="43" s="1"/>
  <c r="G265" i="43" s="1"/>
  <c r="G266" i="43" s="1"/>
  <c r="G267" i="43" s="1"/>
  <c r="G268" i="43" s="1"/>
  <c r="G269" i="43" s="1"/>
  <c r="G270" i="43" s="1"/>
  <c r="G271" i="43" s="1"/>
  <c r="G272" i="43" s="1"/>
  <c r="G273" i="43" s="1"/>
  <c r="G274" i="43" s="1"/>
  <c r="G275" i="43" s="1"/>
  <c r="G276" i="43" s="1"/>
  <c r="G277" i="43" s="1"/>
  <c r="G278" i="43" s="1"/>
  <c r="G279" i="43" s="1"/>
  <c r="G280" i="43" s="1"/>
  <c r="G281" i="43" s="1"/>
  <c r="G282" i="43" s="1"/>
  <c r="G283" i="43" s="1"/>
  <c r="G284" i="43" s="1"/>
  <c r="G285" i="43" s="1"/>
  <c r="G286" i="43" s="1"/>
  <c r="G287" i="43" s="1"/>
  <c r="G288" i="43" s="1"/>
  <c r="G289" i="43" s="1"/>
  <c r="G290" i="43" s="1"/>
  <c r="G291" i="43" s="1"/>
  <c r="G292" i="43" s="1"/>
  <c r="G293" i="43" s="1"/>
  <c r="G294" i="43" s="1"/>
  <c r="G295" i="43" s="1"/>
  <c r="G296" i="43" s="1"/>
  <c r="G297" i="43" s="1"/>
  <c r="G298" i="43" s="1"/>
  <c r="G299" i="43" s="1"/>
  <c r="G300" i="43" s="1"/>
  <c r="G301" i="43" s="1"/>
  <c r="G302" i="43" s="1"/>
  <c r="G303" i="43" s="1"/>
  <c r="G304" i="43" s="1"/>
  <c r="G305" i="43" s="1"/>
  <c r="G306" i="43" s="1"/>
  <c r="G307" i="43" s="1"/>
  <c r="G308" i="43" s="1"/>
  <c r="G309" i="43" s="1"/>
  <c r="G310" i="43" s="1"/>
  <c r="G311" i="43" s="1"/>
  <c r="G312" i="43" s="1"/>
  <c r="G313" i="43" s="1"/>
  <c r="G314" i="43" s="1"/>
  <c r="G315" i="43" s="1"/>
  <c r="G316" i="43" s="1"/>
  <c r="G317" i="43" s="1"/>
  <c r="G318" i="43" s="1"/>
  <c r="G319" i="43" s="1"/>
  <c r="G320" i="43" s="1"/>
  <c r="G321" i="43" s="1"/>
  <c r="G322" i="43" s="1"/>
  <c r="G323" i="43" s="1"/>
  <c r="G324" i="43" s="1"/>
  <c r="G325" i="43" s="1"/>
  <c r="G326" i="43" s="1"/>
  <c r="G327" i="43" s="1"/>
  <c r="G328" i="43" s="1"/>
  <c r="G329" i="43" s="1"/>
  <c r="G330" i="43" s="1"/>
  <c r="G331" i="43" s="1"/>
  <c r="G332" i="43" s="1"/>
  <c r="G333" i="43" s="1"/>
  <c r="G334" i="43" s="1"/>
  <c r="G226" i="43"/>
  <c r="G127" i="43"/>
  <c r="G129" i="43" s="1"/>
  <c r="G131" i="43" s="1"/>
  <c r="G133" i="43" s="1"/>
  <c r="G135" i="43" s="1"/>
  <c r="G137" i="43" s="1"/>
  <c r="G139" i="43" s="1"/>
  <c r="G141" i="43" s="1"/>
  <c r="G143" i="43" s="1"/>
  <c r="G145" i="43" s="1"/>
  <c r="G147" i="43" s="1"/>
  <c r="G149" i="43" s="1"/>
  <c r="G151" i="43" s="1"/>
  <c r="G153" i="43" s="1"/>
  <c r="G155" i="43" s="1"/>
  <c r="G157" i="43" s="1"/>
  <c r="G159" i="43" s="1"/>
  <c r="G161" i="43" s="1"/>
  <c r="G163" i="43" s="1"/>
  <c r="G165" i="43" s="1"/>
  <c r="G167" i="43" s="1"/>
  <c r="G169" i="43" s="1"/>
  <c r="G171" i="43" s="1"/>
  <c r="G173" i="43" s="1"/>
  <c r="G175" i="43" s="1"/>
  <c r="G177" i="43" s="1"/>
  <c r="G179" i="43" s="1"/>
  <c r="G181" i="43" s="1"/>
  <c r="G183" i="43" s="1"/>
  <c r="G185" i="43" s="1"/>
  <c r="G187" i="43" s="1"/>
  <c r="G189" i="43" s="1"/>
  <c r="G191" i="43" s="1"/>
  <c r="G193" i="43" s="1"/>
  <c r="G195" i="43" s="1"/>
  <c r="G197" i="43" s="1"/>
  <c r="G199" i="43" s="1"/>
  <c r="G201" i="43" s="1"/>
  <c r="G203" i="43" s="1"/>
  <c r="G205" i="43" s="1"/>
  <c r="G207" i="43" s="1"/>
  <c r="G209" i="43" s="1"/>
  <c r="G211" i="43" s="1"/>
  <c r="G213" i="43" s="1"/>
  <c r="G215" i="43" s="1"/>
  <c r="G217" i="43" s="1"/>
  <c r="G219" i="43" s="1"/>
  <c r="G221" i="43" s="1"/>
  <c r="G223" i="43" s="1"/>
  <c r="G128" i="43"/>
  <c r="G130" i="43"/>
  <c r="G132" i="43" s="1"/>
  <c r="G134" i="43" s="1"/>
  <c r="G136" i="43" s="1"/>
  <c r="G138" i="43" s="1"/>
  <c r="G140" i="43" s="1"/>
  <c r="G142" i="43" s="1"/>
  <c r="G144" i="43" s="1"/>
  <c r="G146" i="43" s="1"/>
  <c r="G148" i="43" s="1"/>
  <c r="G150" i="43" s="1"/>
  <c r="G152" i="43" s="1"/>
  <c r="G154" i="43" s="1"/>
  <c r="G156" i="43" s="1"/>
  <c r="G158" i="43" s="1"/>
  <c r="G160" i="43" s="1"/>
  <c r="G162" i="43" s="1"/>
  <c r="G164" i="43" s="1"/>
  <c r="G166" i="43" s="1"/>
  <c r="G168" i="43" s="1"/>
  <c r="G170" i="43" s="1"/>
  <c r="G172" i="43" s="1"/>
  <c r="G174" i="43" s="1"/>
  <c r="G176" i="43" s="1"/>
  <c r="G178" i="43" s="1"/>
  <c r="G180" i="43" s="1"/>
  <c r="G182" i="43" s="1"/>
  <c r="G184" i="43" s="1"/>
  <c r="G186" i="43" s="1"/>
  <c r="G188" i="43" s="1"/>
  <c r="G190" i="43" s="1"/>
  <c r="G192" i="43" s="1"/>
  <c r="G194" i="43" s="1"/>
  <c r="G196" i="43" s="1"/>
  <c r="G198" i="43" s="1"/>
  <c r="G200" i="43" s="1"/>
  <c r="G202" i="43" s="1"/>
  <c r="G204" i="43" s="1"/>
  <c r="G206" i="43" s="1"/>
  <c r="G208" i="43" s="1"/>
  <c r="G210" i="43" s="1"/>
  <c r="G212" i="43" s="1"/>
  <c r="G214" i="43" s="1"/>
  <c r="G216" i="43" s="1"/>
  <c r="G218" i="43" s="1"/>
  <c r="G220" i="43" s="1"/>
  <c r="G222" i="43" s="1"/>
  <c r="G224" i="43" s="1"/>
  <c r="G126" i="43"/>
  <c r="G125" i="43"/>
  <c r="G117" i="43"/>
  <c r="G118" i="43"/>
  <c r="G119" i="43" s="1"/>
  <c r="G120" i="43" s="1"/>
  <c r="G121" i="43" s="1"/>
  <c r="G122" i="43" s="1"/>
  <c r="G123" i="43" s="1"/>
  <c r="G124" i="43" s="1"/>
  <c r="G116" i="43"/>
  <c r="I326" i="43"/>
  <c r="I327" i="43" s="1"/>
  <c r="I328" i="43" s="1"/>
  <c r="I329" i="43" s="1"/>
  <c r="I330" i="43" s="1"/>
  <c r="I331" i="43" s="1"/>
  <c r="I332" i="43" s="1"/>
  <c r="I334" i="43" s="1"/>
  <c r="I317" i="43"/>
  <c r="I318" i="43" s="1"/>
  <c r="I319" i="43" s="1"/>
  <c r="I320" i="43" s="1"/>
  <c r="I321" i="43" s="1"/>
  <c r="I322" i="43" s="1"/>
  <c r="I324" i="43" s="1"/>
  <c r="I316" i="43"/>
  <c r="I306" i="43"/>
  <c r="I307" i="43" s="1"/>
  <c r="I308" i="43" s="1"/>
  <c r="I309" i="43" s="1"/>
  <c r="I310" i="43" s="1"/>
  <c r="I311" i="43" s="1"/>
  <c r="I312" i="43" s="1"/>
  <c r="I314" i="43" s="1"/>
  <c r="J303" i="43"/>
  <c r="I302" i="43"/>
  <c r="I304" i="43" s="1"/>
  <c r="I296" i="43"/>
  <c r="I297" i="43" s="1"/>
  <c r="I298" i="43" s="1"/>
  <c r="I299" i="43" s="1"/>
  <c r="I300" i="43" s="1"/>
  <c r="I301" i="43" s="1"/>
  <c r="I287" i="43"/>
  <c r="I288" i="43" s="1"/>
  <c r="I289" i="43" s="1"/>
  <c r="I290" i="43" s="1"/>
  <c r="I291" i="43" s="1"/>
  <c r="I292" i="43" s="1"/>
  <c r="I294" i="43" s="1"/>
  <c r="I286" i="43"/>
  <c r="J283" i="43"/>
  <c r="I276" i="43"/>
  <c r="I277" i="43" s="1"/>
  <c r="I278" i="43" s="1"/>
  <c r="I279" i="43" s="1"/>
  <c r="I280" i="43" s="1"/>
  <c r="I281" i="43" s="1"/>
  <c r="I282" i="43" s="1"/>
  <c r="I284" i="43" s="1"/>
  <c r="I266" i="43"/>
  <c r="I267" i="43" s="1"/>
  <c r="I268" i="43" s="1"/>
  <c r="I269" i="43" s="1"/>
  <c r="I270" i="43" s="1"/>
  <c r="I271" i="43" s="1"/>
  <c r="I272" i="43" s="1"/>
  <c r="I274" i="43" s="1"/>
  <c r="I257" i="43"/>
  <c r="I258" i="43" s="1"/>
  <c r="I259" i="43" s="1"/>
  <c r="I260" i="43" s="1"/>
  <c r="I261" i="43" s="1"/>
  <c r="I262" i="43" s="1"/>
  <c r="I264" i="43" s="1"/>
  <c r="I256" i="43"/>
  <c r="I246" i="43"/>
  <c r="I247" i="43" s="1"/>
  <c r="I248" i="43" s="1"/>
  <c r="I249" i="43" s="1"/>
  <c r="I250" i="43" s="1"/>
  <c r="I251" i="43" s="1"/>
  <c r="I252" i="43" s="1"/>
  <c r="I254" i="43" s="1"/>
  <c r="I244" i="43"/>
  <c r="I236" i="43"/>
  <c r="I237" i="43" s="1"/>
  <c r="I238" i="43" s="1"/>
  <c r="I239" i="43" s="1"/>
  <c r="I240" i="43" s="1"/>
  <c r="I241" i="43" s="1"/>
  <c r="I242" i="43" s="1"/>
  <c r="M226" i="43"/>
  <c r="M227" i="43" s="1"/>
  <c r="M228" i="43" s="1"/>
  <c r="M229" i="43" s="1"/>
  <c r="M230" i="43" s="1"/>
  <c r="M231" i="43" s="1"/>
  <c r="M232" i="43" s="1"/>
  <c r="M233" i="43" s="1"/>
  <c r="M234" i="43" s="1"/>
  <c r="M235" i="43" s="1"/>
  <c r="M236" i="43" s="1"/>
  <c r="M237" i="43" s="1"/>
  <c r="M238" i="43" s="1"/>
  <c r="M239" i="43" s="1"/>
  <c r="M240" i="43" s="1"/>
  <c r="M241" i="43" s="1"/>
  <c r="M242" i="43" s="1"/>
  <c r="M243" i="43" s="1"/>
  <c r="M244" i="43" s="1"/>
  <c r="M245" i="43" s="1"/>
  <c r="M246" i="43" s="1"/>
  <c r="M247" i="43" s="1"/>
  <c r="M248" i="43" s="1"/>
  <c r="M249" i="43" s="1"/>
  <c r="M250" i="43" s="1"/>
  <c r="M251" i="43" s="1"/>
  <c r="M252" i="43" s="1"/>
  <c r="M253" i="43" s="1"/>
  <c r="M254" i="43" s="1"/>
  <c r="M255" i="43" s="1"/>
  <c r="M256" i="43" s="1"/>
  <c r="M257" i="43" s="1"/>
  <c r="M258" i="43" s="1"/>
  <c r="M259" i="43" s="1"/>
  <c r="M260" i="43" s="1"/>
  <c r="M261" i="43" s="1"/>
  <c r="M262" i="43" s="1"/>
  <c r="M263" i="43" s="1"/>
  <c r="M264" i="43" s="1"/>
  <c r="M265" i="43" s="1"/>
  <c r="M266" i="43" s="1"/>
  <c r="M267" i="43" s="1"/>
  <c r="M268" i="43" s="1"/>
  <c r="M269" i="43" s="1"/>
  <c r="M270" i="43" s="1"/>
  <c r="M271" i="43" s="1"/>
  <c r="M272" i="43" s="1"/>
  <c r="M273" i="43" s="1"/>
  <c r="M274" i="43" s="1"/>
  <c r="M275" i="43" s="1"/>
  <c r="M276" i="43" s="1"/>
  <c r="M277" i="43" s="1"/>
  <c r="M278" i="43" s="1"/>
  <c r="M279" i="43" s="1"/>
  <c r="M280" i="43" s="1"/>
  <c r="M281" i="43" s="1"/>
  <c r="M282" i="43" s="1"/>
  <c r="M283" i="43" s="1"/>
  <c r="M284" i="43" s="1"/>
  <c r="M285" i="43" s="1"/>
  <c r="M286" i="43" s="1"/>
  <c r="M287" i="43" s="1"/>
  <c r="M288" i="43" s="1"/>
  <c r="M289" i="43" s="1"/>
  <c r="M290" i="43" s="1"/>
  <c r="M291" i="43" s="1"/>
  <c r="M292" i="43" s="1"/>
  <c r="M293" i="43" s="1"/>
  <c r="M294" i="43" s="1"/>
  <c r="M295" i="43" s="1"/>
  <c r="M296" i="43" s="1"/>
  <c r="M297" i="43" s="1"/>
  <c r="M298" i="43" s="1"/>
  <c r="M299" i="43" s="1"/>
  <c r="M300" i="43" s="1"/>
  <c r="M301" i="43" s="1"/>
  <c r="M302" i="43" s="1"/>
  <c r="M303" i="43" s="1"/>
  <c r="M304" i="43" s="1"/>
  <c r="M305" i="43" s="1"/>
  <c r="M306" i="43" s="1"/>
  <c r="M307" i="43" s="1"/>
  <c r="M308" i="43" s="1"/>
  <c r="M309" i="43" s="1"/>
  <c r="M310" i="43" s="1"/>
  <c r="M311" i="43" s="1"/>
  <c r="M312" i="43" s="1"/>
  <c r="M313" i="43" s="1"/>
  <c r="M314" i="43" s="1"/>
  <c r="M315" i="43" s="1"/>
  <c r="M316" i="43" s="1"/>
  <c r="M317" i="43" s="1"/>
  <c r="M318" i="43" s="1"/>
  <c r="M319" i="43" s="1"/>
  <c r="M320" i="43" s="1"/>
  <c r="M321" i="43" s="1"/>
  <c r="M322" i="43" s="1"/>
  <c r="M323" i="43" s="1"/>
  <c r="M324" i="43" s="1"/>
  <c r="M325" i="43" s="1"/>
  <c r="M326" i="43" s="1"/>
  <c r="M327" i="43" s="1"/>
  <c r="M328" i="43" s="1"/>
  <c r="M329" i="43" s="1"/>
  <c r="M330" i="43" s="1"/>
  <c r="M331" i="43" s="1"/>
  <c r="M332" i="43" s="1"/>
  <c r="M333" i="43" s="1"/>
  <c r="M334" i="43" s="1"/>
  <c r="I226" i="43"/>
  <c r="I227" i="43" s="1"/>
  <c r="I228" i="43" s="1"/>
  <c r="I229" i="43" s="1"/>
  <c r="I230" i="43" s="1"/>
  <c r="I231" i="43" s="1"/>
  <c r="I232" i="43" s="1"/>
  <c r="I234" i="43" s="1"/>
  <c r="I217" i="43"/>
  <c r="I218" i="43" s="1"/>
  <c r="I219" i="43" s="1"/>
  <c r="I220" i="43" s="1"/>
  <c r="I221" i="43" s="1"/>
  <c r="I222" i="43" s="1"/>
  <c r="I224" i="43" s="1"/>
  <c r="I216" i="43"/>
  <c r="I206" i="43"/>
  <c r="I207" i="43" s="1"/>
  <c r="I208" i="43" s="1"/>
  <c r="I209" i="43" s="1"/>
  <c r="I210" i="43" s="1"/>
  <c r="I211" i="43" s="1"/>
  <c r="I212" i="43" s="1"/>
  <c r="I214" i="43" s="1"/>
  <c r="I196" i="43"/>
  <c r="I197" i="43" s="1"/>
  <c r="I198" i="43" s="1"/>
  <c r="I199" i="43" s="1"/>
  <c r="I200" i="43" s="1"/>
  <c r="I201" i="43" s="1"/>
  <c r="I202" i="43" s="1"/>
  <c r="I204" i="43" s="1"/>
  <c r="I186" i="43"/>
  <c r="I187" i="43" s="1"/>
  <c r="I188" i="43" s="1"/>
  <c r="I189" i="43" s="1"/>
  <c r="I190" i="43" s="1"/>
  <c r="I191" i="43" s="1"/>
  <c r="I192" i="43" s="1"/>
  <c r="I194" i="43" s="1"/>
  <c r="I176" i="43"/>
  <c r="I177" i="43" s="1"/>
  <c r="I178" i="43" s="1"/>
  <c r="I179" i="43" s="1"/>
  <c r="I180" i="43" s="1"/>
  <c r="I181" i="43" s="1"/>
  <c r="I182" i="43" s="1"/>
  <c r="I183" i="43" s="1"/>
  <c r="I184" i="43" s="1"/>
  <c r="I166" i="43"/>
  <c r="I167" i="43" s="1"/>
  <c r="I168" i="43" s="1"/>
  <c r="I169" i="43" s="1"/>
  <c r="I170" i="43" s="1"/>
  <c r="I171" i="43" s="1"/>
  <c r="I172" i="43" s="1"/>
  <c r="I174" i="43" s="1"/>
  <c r="I157" i="43"/>
  <c r="I158" i="43" s="1"/>
  <c r="I159" i="43" s="1"/>
  <c r="I160" i="43" s="1"/>
  <c r="I161" i="43" s="1"/>
  <c r="I162" i="43" s="1"/>
  <c r="I164" i="43" s="1"/>
  <c r="I156" i="43"/>
  <c r="I146" i="43"/>
  <c r="I147" i="43" s="1"/>
  <c r="I148" i="43" s="1"/>
  <c r="I149" i="43" s="1"/>
  <c r="I150" i="43" s="1"/>
  <c r="I151" i="43" s="1"/>
  <c r="I152" i="43" s="1"/>
  <c r="I154" i="43" s="1"/>
  <c r="I136" i="43"/>
  <c r="I137" i="43" s="1"/>
  <c r="I138" i="43" s="1"/>
  <c r="I139" i="43" s="1"/>
  <c r="I140" i="43" s="1"/>
  <c r="I141" i="43" s="1"/>
  <c r="I142" i="43" s="1"/>
  <c r="I144" i="43" s="1"/>
  <c r="I126" i="43"/>
  <c r="I127" i="43" s="1"/>
  <c r="I128" i="43" s="1"/>
  <c r="I129" i="43" s="1"/>
  <c r="I130" i="43" s="1"/>
  <c r="I131" i="43" s="1"/>
  <c r="I132" i="43" s="1"/>
  <c r="I134" i="43" s="1"/>
  <c r="I117" i="43"/>
  <c r="I118" i="43" s="1"/>
  <c r="I119" i="43" s="1"/>
  <c r="I120" i="43" s="1"/>
  <c r="I121" i="43" s="1"/>
  <c r="I122" i="43" s="1"/>
  <c r="I124" i="43" s="1"/>
  <c r="M116" i="43"/>
  <c r="M117" i="43" s="1"/>
  <c r="M118" i="43" s="1"/>
  <c r="M119" i="43" s="1"/>
  <c r="M120" i="43" s="1"/>
  <c r="M121" i="43" s="1"/>
  <c r="M122" i="43" s="1"/>
  <c r="M123" i="43" s="1"/>
  <c r="M124" i="43" s="1"/>
  <c r="M125" i="43" s="1"/>
  <c r="M126" i="43" s="1"/>
  <c r="M127" i="43" s="1"/>
  <c r="M128" i="43" s="1"/>
  <c r="M129" i="43" s="1"/>
  <c r="M130" i="43" s="1"/>
  <c r="M131" i="43" s="1"/>
  <c r="M132" i="43" s="1"/>
  <c r="M133" i="43" s="1"/>
  <c r="M134" i="43" s="1"/>
  <c r="M135" i="43" s="1"/>
  <c r="M136" i="43" s="1"/>
  <c r="M137" i="43" s="1"/>
  <c r="M138" i="43" s="1"/>
  <c r="M139" i="43" s="1"/>
  <c r="M140" i="43" s="1"/>
  <c r="M141" i="43" s="1"/>
  <c r="M142" i="43" s="1"/>
  <c r="M143" i="43" s="1"/>
  <c r="M144" i="43" s="1"/>
  <c r="M145" i="43" s="1"/>
  <c r="M146" i="43" s="1"/>
  <c r="M147" i="43" s="1"/>
  <c r="M148" i="43" s="1"/>
  <c r="M149" i="43" s="1"/>
  <c r="M150" i="43" s="1"/>
  <c r="M151" i="43" s="1"/>
  <c r="M152" i="43" s="1"/>
  <c r="M153" i="43" s="1"/>
  <c r="M154" i="43" s="1"/>
  <c r="M155" i="43" s="1"/>
  <c r="M156" i="43" s="1"/>
  <c r="M157" i="43" s="1"/>
  <c r="M158" i="43" s="1"/>
  <c r="M159" i="43" s="1"/>
  <c r="M160" i="43" s="1"/>
  <c r="M161" i="43" s="1"/>
  <c r="M162" i="43" s="1"/>
  <c r="M163" i="43" s="1"/>
  <c r="M164" i="43" s="1"/>
  <c r="M165" i="43" s="1"/>
  <c r="M166" i="43" s="1"/>
  <c r="M167" i="43" s="1"/>
  <c r="M168" i="43" s="1"/>
  <c r="M169" i="43" s="1"/>
  <c r="M170" i="43" s="1"/>
  <c r="M171" i="43" s="1"/>
  <c r="M172" i="43" s="1"/>
  <c r="M173" i="43" s="1"/>
  <c r="M174" i="43" s="1"/>
  <c r="M175" i="43" s="1"/>
  <c r="M176" i="43" s="1"/>
  <c r="M177" i="43" s="1"/>
  <c r="M178" i="43" s="1"/>
  <c r="M179" i="43" s="1"/>
  <c r="M180" i="43" s="1"/>
  <c r="M181" i="43" s="1"/>
  <c r="M182" i="43" s="1"/>
  <c r="M183" i="43" s="1"/>
  <c r="M184" i="43" s="1"/>
  <c r="M185" i="43" s="1"/>
  <c r="M186" i="43" s="1"/>
  <c r="M187" i="43" s="1"/>
  <c r="M188" i="43" s="1"/>
  <c r="M189" i="43" s="1"/>
  <c r="M190" i="43" s="1"/>
  <c r="M191" i="43" s="1"/>
  <c r="M192" i="43" s="1"/>
  <c r="M193" i="43" s="1"/>
  <c r="M194" i="43" s="1"/>
  <c r="M195" i="43" s="1"/>
  <c r="M196" i="43" s="1"/>
  <c r="M197" i="43" s="1"/>
  <c r="M198" i="43" s="1"/>
  <c r="M199" i="43" s="1"/>
  <c r="M200" i="43" s="1"/>
  <c r="M201" i="43" s="1"/>
  <c r="M202" i="43" s="1"/>
  <c r="M203" i="43" s="1"/>
  <c r="M204" i="43" s="1"/>
  <c r="M205" i="43" s="1"/>
  <c r="M206" i="43" s="1"/>
  <c r="M207" i="43" s="1"/>
  <c r="M208" i="43" s="1"/>
  <c r="M209" i="43" s="1"/>
  <c r="M210" i="43" s="1"/>
  <c r="M211" i="43" s="1"/>
  <c r="M212" i="43" s="1"/>
  <c r="M213" i="43" s="1"/>
  <c r="M214" i="43" s="1"/>
  <c r="M215" i="43" s="1"/>
  <c r="M216" i="43" s="1"/>
  <c r="M217" i="43" s="1"/>
  <c r="M218" i="43" s="1"/>
  <c r="M219" i="43" s="1"/>
  <c r="M220" i="43" s="1"/>
  <c r="M221" i="43" s="1"/>
  <c r="M222" i="43" s="1"/>
  <c r="M223" i="43" s="1"/>
  <c r="M224" i="43" s="1"/>
  <c r="I116" i="43"/>
  <c r="I114" i="43"/>
  <c r="I106" i="43"/>
  <c r="I107" i="43" s="1"/>
  <c r="I108" i="43" s="1"/>
  <c r="I109" i="43" s="1"/>
  <c r="I110" i="43" s="1"/>
  <c r="I111" i="43" s="1"/>
  <c r="I112" i="43" s="1"/>
  <c r="I96" i="43"/>
  <c r="I97" i="43" s="1"/>
  <c r="I98" i="43" s="1"/>
  <c r="I99" i="43" s="1"/>
  <c r="I100" i="43" s="1"/>
  <c r="I101" i="43" s="1"/>
  <c r="I102" i="43" s="1"/>
  <c r="I104" i="43" s="1"/>
  <c r="I86" i="43"/>
  <c r="I87" i="43" s="1"/>
  <c r="I88" i="43" s="1"/>
  <c r="I89" i="43" s="1"/>
  <c r="I90" i="43" s="1"/>
  <c r="I91" i="43" s="1"/>
  <c r="I92" i="43" s="1"/>
  <c r="I94" i="43" s="1"/>
  <c r="I76" i="43"/>
  <c r="I77" i="43" s="1"/>
  <c r="I78" i="43" s="1"/>
  <c r="I79" i="43" s="1"/>
  <c r="I80" i="43" s="1"/>
  <c r="I81" i="43" s="1"/>
  <c r="I82" i="43" s="1"/>
  <c r="I84" i="43" s="1"/>
  <c r="I66" i="43"/>
  <c r="I67" i="43" s="1"/>
  <c r="I68" i="43" s="1"/>
  <c r="I69" i="43" s="1"/>
  <c r="I70" i="43" s="1"/>
  <c r="I71" i="43" s="1"/>
  <c r="I72" i="43" s="1"/>
  <c r="I74" i="43" s="1"/>
  <c r="I57" i="43"/>
  <c r="I58" i="43" s="1"/>
  <c r="I59" i="43" s="1"/>
  <c r="I60" i="43" s="1"/>
  <c r="I61" i="43" s="1"/>
  <c r="I62" i="43" s="1"/>
  <c r="I64" i="43" s="1"/>
  <c r="I56" i="43"/>
  <c r="I46" i="43"/>
  <c r="I47" i="43" s="1"/>
  <c r="I48" i="43" s="1"/>
  <c r="I49" i="43" s="1"/>
  <c r="I50" i="43" s="1"/>
  <c r="I51" i="43" s="1"/>
  <c r="I52" i="43" s="1"/>
  <c r="I53" i="43" s="1"/>
  <c r="I54" i="43" s="1"/>
  <c r="I37" i="43"/>
  <c r="I38" i="43" s="1"/>
  <c r="I39" i="43" s="1"/>
  <c r="I40" i="43" s="1"/>
  <c r="I41" i="43" s="1"/>
  <c r="I42" i="43" s="1"/>
  <c r="I44" i="43" s="1"/>
  <c r="I36" i="43"/>
  <c r="I27" i="43"/>
  <c r="I28" i="43" s="1"/>
  <c r="I29" i="43" s="1"/>
  <c r="I30" i="43" s="1"/>
  <c r="I31" i="43" s="1"/>
  <c r="I32" i="43" s="1"/>
  <c r="I26" i="43"/>
  <c r="I16" i="43"/>
  <c r="I17" i="43" s="1"/>
  <c r="I18" i="43" s="1"/>
  <c r="I19" i="43" s="1"/>
  <c r="I20" i="43" s="1"/>
  <c r="I21" i="43" s="1"/>
  <c r="I22" i="43" s="1"/>
  <c r="I24" i="43" s="1"/>
  <c r="M7" i="43"/>
  <c r="M8" i="43" s="1"/>
  <c r="M9" i="43" s="1"/>
  <c r="M10" i="43" s="1"/>
  <c r="M11" i="43" s="1"/>
  <c r="M12" i="43" s="1"/>
  <c r="I7" i="43"/>
  <c r="I8" i="43" s="1"/>
  <c r="I9" i="43" s="1"/>
  <c r="I10" i="43" s="1"/>
  <c r="I11" i="43" s="1"/>
  <c r="I12" i="43" s="1"/>
  <c r="D7" i="43"/>
  <c r="D8" i="43" s="1"/>
  <c r="D9" i="43" s="1"/>
  <c r="D10" i="43" s="1"/>
  <c r="D11" i="43" s="1"/>
  <c r="D12" i="43" s="1"/>
  <c r="M6" i="43"/>
  <c r="I6" i="43"/>
  <c r="F6" i="43"/>
  <c r="F7" i="43" s="1"/>
  <c r="F8" i="43" s="1"/>
  <c r="F9" i="43" s="1"/>
  <c r="F10" i="43" s="1"/>
  <c r="F11" i="43" s="1"/>
  <c r="F12" i="43" s="1"/>
  <c r="E6" i="43"/>
  <c r="E7" i="43" s="1"/>
  <c r="E8" i="43" s="1"/>
  <c r="E9" i="43" s="1"/>
  <c r="E10" i="43" s="1"/>
  <c r="E11" i="43" s="1"/>
  <c r="E12" i="43" s="1"/>
  <c r="D6" i="43"/>
  <c r="C6" i="43"/>
  <c r="C7" i="43" s="1"/>
  <c r="C8" i="43" s="1"/>
  <c r="C9" i="43" s="1"/>
  <c r="C10" i="43" s="1"/>
  <c r="C11" i="43" s="1"/>
  <c r="C12" i="43" s="1"/>
  <c r="I329" i="42"/>
  <c r="I330" i="42" s="1"/>
  <c r="I331" i="42" s="1"/>
  <c r="I332" i="42" s="1"/>
  <c r="I334" i="42" s="1"/>
  <c r="I327" i="42"/>
  <c r="I328" i="42" s="1"/>
  <c r="I326" i="42"/>
  <c r="I320" i="42"/>
  <c r="I321" i="42" s="1"/>
  <c r="I322" i="42" s="1"/>
  <c r="I324" i="42" s="1"/>
  <c r="I316" i="42"/>
  <c r="I317" i="42" s="1"/>
  <c r="I318" i="42" s="1"/>
  <c r="I319" i="42" s="1"/>
  <c r="I311" i="42"/>
  <c r="I312" i="42" s="1"/>
  <c r="I314" i="42" s="1"/>
  <c r="I307" i="42"/>
  <c r="I308" i="42" s="1"/>
  <c r="I309" i="42" s="1"/>
  <c r="I310" i="42" s="1"/>
  <c r="I306" i="42"/>
  <c r="J303" i="42"/>
  <c r="I299" i="42"/>
  <c r="I300" i="42" s="1"/>
  <c r="I301" i="42" s="1"/>
  <c r="I302" i="42" s="1"/>
  <c r="I304" i="42" s="1"/>
  <c r="I298" i="42"/>
  <c r="I297" i="42"/>
  <c r="I296" i="42"/>
  <c r="I288" i="42"/>
  <c r="I289" i="42" s="1"/>
  <c r="I290" i="42" s="1"/>
  <c r="I291" i="42" s="1"/>
  <c r="I292" i="42" s="1"/>
  <c r="I294" i="42" s="1"/>
  <c r="I286" i="42"/>
  <c r="I287" i="42" s="1"/>
  <c r="J283" i="42"/>
  <c r="I277" i="42"/>
  <c r="I278" i="42" s="1"/>
  <c r="I279" i="42" s="1"/>
  <c r="I280" i="42" s="1"/>
  <c r="I281" i="42" s="1"/>
  <c r="I282" i="42" s="1"/>
  <c r="I284" i="42" s="1"/>
  <c r="I276" i="42"/>
  <c r="I267" i="42"/>
  <c r="I268" i="42" s="1"/>
  <c r="I269" i="42" s="1"/>
  <c r="I270" i="42" s="1"/>
  <c r="I271" i="42" s="1"/>
  <c r="I272" i="42" s="1"/>
  <c r="I274" i="42" s="1"/>
  <c r="I266" i="42"/>
  <c r="I260" i="42"/>
  <c r="I261" i="42" s="1"/>
  <c r="I262" i="42" s="1"/>
  <c r="I264" i="42" s="1"/>
  <c r="I256" i="42"/>
  <c r="I257" i="42" s="1"/>
  <c r="I258" i="42" s="1"/>
  <c r="I259" i="42" s="1"/>
  <c r="I247" i="42"/>
  <c r="I248" i="42" s="1"/>
  <c r="I249" i="42" s="1"/>
  <c r="I250" i="42" s="1"/>
  <c r="I251" i="42" s="1"/>
  <c r="I252" i="42" s="1"/>
  <c r="I254" i="42" s="1"/>
  <c r="I246" i="42"/>
  <c r="I244" i="42"/>
  <c r="I238" i="42"/>
  <c r="I239" i="42" s="1"/>
  <c r="I240" i="42" s="1"/>
  <c r="I241" i="42" s="1"/>
  <c r="I242" i="42" s="1"/>
  <c r="I236" i="42"/>
  <c r="I237" i="42" s="1"/>
  <c r="I231" i="42"/>
  <c r="I232" i="42" s="1"/>
  <c r="I234" i="42" s="1"/>
  <c r="M229" i="42"/>
  <c r="M230" i="42" s="1"/>
  <c r="M231" i="42" s="1"/>
  <c r="M232" i="42" s="1"/>
  <c r="M233" i="42" s="1"/>
  <c r="M234" i="42" s="1"/>
  <c r="M235" i="42" s="1"/>
  <c r="M236" i="42" s="1"/>
  <c r="M237" i="42" s="1"/>
  <c r="M238" i="42" s="1"/>
  <c r="M239" i="42" s="1"/>
  <c r="M240" i="42" s="1"/>
  <c r="M241" i="42" s="1"/>
  <c r="M242" i="42" s="1"/>
  <c r="M243" i="42" s="1"/>
  <c r="M244" i="42" s="1"/>
  <c r="M245" i="42" s="1"/>
  <c r="M246" i="42" s="1"/>
  <c r="M247" i="42" s="1"/>
  <c r="M248" i="42" s="1"/>
  <c r="M249" i="42" s="1"/>
  <c r="M250" i="42" s="1"/>
  <c r="M251" i="42" s="1"/>
  <c r="M252" i="42" s="1"/>
  <c r="M253" i="42" s="1"/>
  <c r="M254" i="42" s="1"/>
  <c r="M255" i="42" s="1"/>
  <c r="M256" i="42" s="1"/>
  <c r="M257" i="42" s="1"/>
  <c r="M258" i="42" s="1"/>
  <c r="M259" i="42" s="1"/>
  <c r="M260" i="42" s="1"/>
  <c r="M261" i="42" s="1"/>
  <c r="M262" i="42" s="1"/>
  <c r="M263" i="42" s="1"/>
  <c r="M264" i="42" s="1"/>
  <c r="M265" i="42" s="1"/>
  <c r="M266" i="42" s="1"/>
  <c r="M267" i="42" s="1"/>
  <c r="M268" i="42" s="1"/>
  <c r="M269" i="42" s="1"/>
  <c r="M270" i="42" s="1"/>
  <c r="M271" i="42" s="1"/>
  <c r="M272" i="42" s="1"/>
  <c r="M273" i="42" s="1"/>
  <c r="M274" i="42" s="1"/>
  <c r="M275" i="42" s="1"/>
  <c r="M276" i="42" s="1"/>
  <c r="M277" i="42" s="1"/>
  <c r="M278" i="42" s="1"/>
  <c r="M279" i="42" s="1"/>
  <c r="M280" i="42" s="1"/>
  <c r="M281" i="42" s="1"/>
  <c r="M282" i="42" s="1"/>
  <c r="M283" i="42" s="1"/>
  <c r="M284" i="42" s="1"/>
  <c r="M285" i="42" s="1"/>
  <c r="M286" i="42" s="1"/>
  <c r="M287" i="42" s="1"/>
  <c r="M288" i="42" s="1"/>
  <c r="M289" i="42" s="1"/>
  <c r="M290" i="42" s="1"/>
  <c r="M291" i="42" s="1"/>
  <c r="M292" i="42" s="1"/>
  <c r="M293" i="42" s="1"/>
  <c r="M294" i="42" s="1"/>
  <c r="M295" i="42" s="1"/>
  <c r="M296" i="42" s="1"/>
  <c r="M297" i="42" s="1"/>
  <c r="M298" i="42" s="1"/>
  <c r="M299" i="42" s="1"/>
  <c r="M300" i="42" s="1"/>
  <c r="M301" i="42" s="1"/>
  <c r="M302" i="42" s="1"/>
  <c r="M303" i="42" s="1"/>
  <c r="M304" i="42" s="1"/>
  <c r="M305" i="42" s="1"/>
  <c r="M306" i="42" s="1"/>
  <c r="M307" i="42" s="1"/>
  <c r="M308" i="42" s="1"/>
  <c r="M309" i="42" s="1"/>
  <c r="M310" i="42" s="1"/>
  <c r="M311" i="42" s="1"/>
  <c r="M312" i="42" s="1"/>
  <c r="M313" i="42" s="1"/>
  <c r="M314" i="42" s="1"/>
  <c r="M315" i="42" s="1"/>
  <c r="M316" i="42" s="1"/>
  <c r="M317" i="42" s="1"/>
  <c r="M318" i="42" s="1"/>
  <c r="M319" i="42" s="1"/>
  <c r="M320" i="42" s="1"/>
  <c r="M321" i="42" s="1"/>
  <c r="M322" i="42" s="1"/>
  <c r="M323" i="42" s="1"/>
  <c r="M324" i="42" s="1"/>
  <c r="M325" i="42" s="1"/>
  <c r="M326" i="42" s="1"/>
  <c r="M327" i="42" s="1"/>
  <c r="M328" i="42" s="1"/>
  <c r="M329" i="42" s="1"/>
  <c r="M330" i="42" s="1"/>
  <c r="M331" i="42" s="1"/>
  <c r="M332" i="42" s="1"/>
  <c r="M333" i="42" s="1"/>
  <c r="M334" i="42" s="1"/>
  <c r="I229" i="42"/>
  <c r="I230" i="42" s="1"/>
  <c r="I227" i="42"/>
  <c r="I228" i="42" s="1"/>
  <c r="M226" i="42"/>
  <c r="M227" i="42" s="1"/>
  <c r="M228" i="42" s="1"/>
  <c r="I226" i="42"/>
  <c r="I218" i="42"/>
  <c r="I219" i="42" s="1"/>
  <c r="I220" i="42" s="1"/>
  <c r="I221" i="42" s="1"/>
  <c r="I222" i="42" s="1"/>
  <c r="I224" i="42" s="1"/>
  <c r="I216" i="42"/>
  <c r="I217" i="42" s="1"/>
  <c r="I210" i="42"/>
  <c r="I211" i="42" s="1"/>
  <c r="I212" i="42" s="1"/>
  <c r="I214" i="42" s="1"/>
  <c r="I206" i="42"/>
  <c r="I207" i="42" s="1"/>
  <c r="I208" i="42" s="1"/>
  <c r="I209" i="42" s="1"/>
  <c r="I196" i="42"/>
  <c r="I197" i="42" s="1"/>
  <c r="I198" i="42" s="1"/>
  <c r="I199" i="42" s="1"/>
  <c r="I200" i="42" s="1"/>
  <c r="I201" i="42" s="1"/>
  <c r="I202" i="42" s="1"/>
  <c r="I204" i="42" s="1"/>
  <c r="I186" i="42"/>
  <c r="I187" i="42" s="1"/>
  <c r="I188" i="42" s="1"/>
  <c r="I189" i="42" s="1"/>
  <c r="I190" i="42" s="1"/>
  <c r="I191" i="42" s="1"/>
  <c r="I192" i="42" s="1"/>
  <c r="I194" i="42" s="1"/>
  <c r="I177" i="42"/>
  <c r="I178" i="42" s="1"/>
  <c r="I179" i="42" s="1"/>
  <c r="I180" i="42" s="1"/>
  <c r="I181" i="42" s="1"/>
  <c r="I182" i="42" s="1"/>
  <c r="I183" i="42" s="1"/>
  <c r="I184" i="42" s="1"/>
  <c r="I176" i="42"/>
  <c r="I166" i="42"/>
  <c r="I167" i="42" s="1"/>
  <c r="I168" i="42" s="1"/>
  <c r="I169" i="42" s="1"/>
  <c r="I170" i="42" s="1"/>
  <c r="I171" i="42" s="1"/>
  <c r="I172" i="42" s="1"/>
  <c r="I174" i="42" s="1"/>
  <c r="I156" i="42"/>
  <c r="I157" i="42" s="1"/>
  <c r="I158" i="42" s="1"/>
  <c r="I159" i="42" s="1"/>
  <c r="I160" i="42" s="1"/>
  <c r="I161" i="42" s="1"/>
  <c r="I162" i="42" s="1"/>
  <c r="I164" i="42" s="1"/>
  <c r="I146" i="42"/>
  <c r="I147" i="42" s="1"/>
  <c r="I148" i="42" s="1"/>
  <c r="I149" i="42" s="1"/>
  <c r="I150" i="42" s="1"/>
  <c r="I151" i="42" s="1"/>
  <c r="I152" i="42" s="1"/>
  <c r="I154" i="42" s="1"/>
  <c r="I136" i="42"/>
  <c r="I137" i="42" s="1"/>
  <c r="I138" i="42" s="1"/>
  <c r="I139" i="42" s="1"/>
  <c r="I140" i="42" s="1"/>
  <c r="I141" i="42" s="1"/>
  <c r="I142" i="42" s="1"/>
  <c r="I144" i="42" s="1"/>
  <c r="I126" i="42"/>
  <c r="I127" i="42" s="1"/>
  <c r="I128" i="42" s="1"/>
  <c r="I129" i="42" s="1"/>
  <c r="I130" i="42" s="1"/>
  <c r="I131" i="42" s="1"/>
  <c r="I132" i="42" s="1"/>
  <c r="I134" i="42" s="1"/>
  <c r="M118" i="42"/>
  <c r="M119" i="42" s="1"/>
  <c r="M120" i="42" s="1"/>
  <c r="M121" i="42" s="1"/>
  <c r="M122" i="42" s="1"/>
  <c r="M123" i="42" s="1"/>
  <c r="M124" i="42" s="1"/>
  <c r="M125" i="42" s="1"/>
  <c r="M126" i="42" s="1"/>
  <c r="M127" i="42" s="1"/>
  <c r="M128" i="42" s="1"/>
  <c r="M129" i="42" s="1"/>
  <c r="M130" i="42" s="1"/>
  <c r="M131" i="42" s="1"/>
  <c r="M132" i="42" s="1"/>
  <c r="M133" i="42" s="1"/>
  <c r="M134" i="42" s="1"/>
  <c r="M135" i="42" s="1"/>
  <c r="M136" i="42" s="1"/>
  <c r="M137" i="42" s="1"/>
  <c r="M138" i="42" s="1"/>
  <c r="M139" i="42" s="1"/>
  <c r="M140" i="42" s="1"/>
  <c r="M141" i="42" s="1"/>
  <c r="M142" i="42" s="1"/>
  <c r="M143" i="42" s="1"/>
  <c r="M144" i="42" s="1"/>
  <c r="M145" i="42" s="1"/>
  <c r="M146" i="42" s="1"/>
  <c r="M147" i="42" s="1"/>
  <c r="M148" i="42" s="1"/>
  <c r="M149" i="42" s="1"/>
  <c r="M150" i="42" s="1"/>
  <c r="M151" i="42" s="1"/>
  <c r="M152" i="42" s="1"/>
  <c r="M153" i="42" s="1"/>
  <c r="M154" i="42" s="1"/>
  <c r="M155" i="42" s="1"/>
  <c r="M156" i="42" s="1"/>
  <c r="M157" i="42" s="1"/>
  <c r="M158" i="42" s="1"/>
  <c r="M159" i="42" s="1"/>
  <c r="M160" i="42" s="1"/>
  <c r="M161" i="42" s="1"/>
  <c r="M162" i="42" s="1"/>
  <c r="M163" i="42" s="1"/>
  <c r="M164" i="42" s="1"/>
  <c r="M165" i="42" s="1"/>
  <c r="M166" i="42" s="1"/>
  <c r="M167" i="42" s="1"/>
  <c r="M168" i="42" s="1"/>
  <c r="M169" i="42" s="1"/>
  <c r="M170" i="42" s="1"/>
  <c r="M171" i="42" s="1"/>
  <c r="M172" i="42" s="1"/>
  <c r="M173" i="42" s="1"/>
  <c r="M174" i="42" s="1"/>
  <c r="M175" i="42" s="1"/>
  <c r="M176" i="42" s="1"/>
  <c r="M177" i="42" s="1"/>
  <c r="M178" i="42" s="1"/>
  <c r="M179" i="42" s="1"/>
  <c r="M180" i="42" s="1"/>
  <c r="M181" i="42" s="1"/>
  <c r="M182" i="42" s="1"/>
  <c r="M183" i="42" s="1"/>
  <c r="M184" i="42" s="1"/>
  <c r="M185" i="42" s="1"/>
  <c r="M186" i="42" s="1"/>
  <c r="M187" i="42" s="1"/>
  <c r="M188" i="42" s="1"/>
  <c r="M189" i="42" s="1"/>
  <c r="M190" i="42" s="1"/>
  <c r="M191" i="42" s="1"/>
  <c r="M192" i="42" s="1"/>
  <c r="M193" i="42" s="1"/>
  <c r="M194" i="42" s="1"/>
  <c r="M195" i="42" s="1"/>
  <c r="M196" i="42" s="1"/>
  <c r="M197" i="42" s="1"/>
  <c r="M198" i="42" s="1"/>
  <c r="M199" i="42" s="1"/>
  <c r="M200" i="42" s="1"/>
  <c r="M201" i="42" s="1"/>
  <c r="M202" i="42" s="1"/>
  <c r="M203" i="42" s="1"/>
  <c r="M204" i="42" s="1"/>
  <c r="M205" i="42" s="1"/>
  <c r="M206" i="42" s="1"/>
  <c r="M207" i="42" s="1"/>
  <c r="M208" i="42" s="1"/>
  <c r="M209" i="42" s="1"/>
  <c r="M210" i="42" s="1"/>
  <c r="M211" i="42" s="1"/>
  <c r="M212" i="42" s="1"/>
  <c r="M213" i="42" s="1"/>
  <c r="M214" i="42" s="1"/>
  <c r="M215" i="42" s="1"/>
  <c r="M216" i="42" s="1"/>
  <c r="M217" i="42" s="1"/>
  <c r="M218" i="42" s="1"/>
  <c r="M219" i="42" s="1"/>
  <c r="M220" i="42" s="1"/>
  <c r="M221" i="42" s="1"/>
  <c r="M222" i="42" s="1"/>
  <c r="M223" i="42" s="1"/>
  <c r="M224" i="42" s="1"/>
  <c r="I117" i="42"/>
  <c r="I118" i="42" s="1"/>
  <c r="I119" i="42" s="1"/>
  <c r="I120" i="42" s="1"/>
  <c r="I121" i="42" s="1"/>
  <c r="I122" i="42" s="1"/>
  <c r="I124" i="42" s="1"/>
  <c r="M116" i="42"/>
  <c r="M117" i="42" s="1"/>
  <c r="I116" i="42"/>
  <c r="I108" i="42"/>
  <c r="I109" i="42" s="1"/>
  <c r="I110" i="42" s="1"/>
  <c r="I111" i="42" s="1"/>
  <c r="I112" i="42" s="1"/>
  <c r="I114" i="42" s="1"/>
  <c r="I106" i="42"/>
  <c r="I107" i="42" s="1"/>
  <c r="I99" i="42"/>
  <c r="I100" i="42" s="1"/>
  <c r="I101" i="42" s="1"/>
  <c r="I102" i="42" s="1"/>
  <c r="I104" i="42" s="1"/>
  <c r="I96" i="42"/>
  <c r="I97" i="42" s="1"/>
  <c r="I98" i="42" s="1"/>
  <c r="I86" i="42"/>
  <c r="I87" i="42" s="1"/>
  <c r="I88" i="42" s="1"/>
  <c r="I89" i="42" s="1"/>
  <c r="I90" i="42" s="1"/>
  <c r="I91" i="42" s="1"/>
  <c r="I92" i="42" s="1"/>
  <c r="I94" i="42" s="1"/>
  <c r="I76" i="42"/>
  <c r="I77" i="42" s="1"/>
  <c r="I78" i="42" s="1"/>
  <c r="I79" i="42" s="1"/>
  <c r="I80" i="42" s="1"/>
  <c r="I81" i="42" s="1"/>
  <c r="I82" i="42" s="1"/>
  <c r="I84" i="42" s="1"/>
  <c r="I66" i="42"/>
  <c r="I67" i="42" s="1"/>
  <c r="I68" i="42" s="1"/>
  <c r="I69" i="42" s="1"/>
  <c r="I70" i="42" s="1"/>
  <c r="I71" i="42" s="1"/>
  <c r="I72" i="42" s="1"/>
  <c r="I74" i="42" s="1"/>
  <c r="I57" i="42"/>
  <c r="I58" i="42" s="1"/>
  <c r="I59" i="42" s="1"/>
  <c r="I60" i="42" s="1"/>
  <c r="I61" i="42" s="1"/>
  <c r="I62" i="42" s="1"/>
  <c r="I64" i="42" s="1"/>
  <c r="I56" i="42"/>
  <c r="I48" i="42"/>
  <c r="I49" i="42" s="1"/>
  <c r="I50" i="42" s="1"/>
  <c r="I51" i="42" s="1"/>
  <c r="I52" i="42" s="1"/>
  <c r="I53" i="42" s="1"/>
  <c r="I54" i="42" s="1"/>
  <c r="I46" i="42"/>
  <c r="I47" i="42" s="1"/>
  <c r="I41" i="42"/>
  <c r="I42" i="42" s="1"/>
  <c r="I44" i="42" s="1"/>
  <c r="I39" i="42"/>
  <c r="I40" i="42" s="1"/>
  <c r="I37" i="42"/>
  <c r="I38" i="42" s="1"/>
  <c r="I36" i="42"/>
  <c r="I27" i="42"/>
  <c r="I28" i="42" s="1"/>
  <c r="I29" i="42" s="1"/>
  <c r="I30" i="42" s="1"/>
  <c r="I31" i="42" s="1"/>
  <c r="I32" i="42" s="1"/>
  <c r="I26" i="42"/>
  <c r="I16" i="42"/>
  <c r="I17" i="42" s="1"/>
  <c r="I18" i="42" s="1"/>
  <c r="I19" i="42" s="1"/>
  <c r="I20" i="42" s="1"/>
  <c r="I21" i="42" s="1"/>
  <c r="I22" i="42" s="1"/>
  <c r="I24" i="42" s="1"/>
  <c r="F8" i="42"/>
  <c r="F9" i="42" s="1"/>
  <c r="F10" i="42" s="1"/>
  <c r="F11" i="42" s="1"/>
  <c r="F12" i="42" s="1"/>
  <c r="M7" i="42"/>
  <c r="M8" i="42" s="1"/>
  <c r="M9" i="42" s="1"/>
  <c r="M10" i="42" s="1"/>
  <c r="M11" i="42" s="1"/>
  <c r="M12" i="42" s="1"/>
  <c r="I7" i="42"/>
  <c r="I8" i="42" s="1"/>
  <c r="I9" i="42" s="1"/>
  <c r="I10" i="42" s="1"/>
  <c r="I11" i="42" s="1"/>
  <c r="I12" i="42" s="1"/>
  <c r="D7" i="42"/>
  <c r="D8" i="42" s="1"/>
  <c r="D9" i="42" s="1"/>
  <c r="D10" i="42" s="1"/>
  <c r="D11" i="42" s="1"/>
  <c r="D12" i="42" s="1"/>
  <c r="M6" i="42"/>
  <c r="I6" i="42"/>
  <c r="F6" i="42"/>
  <c r="F7" i="42" s="1"/>
  <c r="E6" i="42"/>
  <c r="E7" i="42" s="1"/>
  <c r="E8" i="42" s="1"/>
  <c r="E9" i="42" s="1"/>
  <c r="E10" i="42" s="1"/>
  <c r="E11" i="42" s="1"/>
  <c r="E12" i="42" s="1"/>
  <c r="D6" i="42"/>
  <c r="C6" i="42"/>
  <c r="C7" i="42" s="1"/>
  <c r="C8" i="42" s="1"/>
  <c r="C9" i="42" s="1"/>
  <c r="C10" i="42" s="1"/>
  <c r="C11" i="42" s="1"/>
  <c r="C12" i="42" s="1"/>
  <c r="I326" i="41"/>
  <c r="I327" i="41" s="1"/>
  <c r="I328" i="41" s="1"/>
  <c r="I329" i="41" s="1"/>
  <c r="I330" i="41" s="1"/>
  <c r="I331" i="41" s="1"/>
  <c r="I332" i="41" s="1"/>
  <c r="I334" i="41" s="1"/>
  <c r="I317" i="41"/>
  <c r="I318" i="41" s="1"/>
  <c r="I319" i="41" s="1"/>
  <c r="I320" i="41" s="1"/>
  <c r="I321" i="41" s="1"/>
  <c r="I322" i="41" s="1"/>
  <c r="I324" i="41" s="1"/>
  <c r="I316" i="41"/>
  <c r="I306" i="41"/>
  <c r="I307" i="41" s="1"/>
  <c r="I308" i="41" s="1"/>
  <c r="I309" i="41" s="1"/>
  <c r="I310" i="41" s="1"/>
  <c r="I311" i="41" s="1"/>
  <c r="I312" i="41" s="1"/>
  <c r="I314" i="41" s="1"/>
  <c r="J303" i="41"/>
  <c r="I296" i="41"/>
  <c r="I297" i="41" s="1"/>
  <c r="I298" i="41" s="1"/>
  <c r="I299" i="41" s="1"/>
  <c r="I300" i="41" s="1"/>
  <c r="I301" i="41" s="1"/>
  <c r="I302" i="41" s="1"/>
  <c r="I304" i="41" s="1"/>
  <c r="I286" i="41"/>
  <c r="I287" i="41" s="1"/>
  <c r="I288" i="41" s="1"/>
  <c r="I289" i="41" s="1"/>
  <c r="I290" i="41" s="1"/>
  <c r="I291" i="41" s="1"/>
  <c r="I292" i="41" s="1"/>
  <c r="I294" i="41" s="1"/>
  <c r="J283" i="41"/>
  <c r="I282" i="41"/>
  <c r="I284" i="41" s="1"/>
  <c r="I278" i="41"/>
  <c r="I279" i="41" s="1"/>
  <c r="I280" i="41" s="1"/>
  <c r="I281" i="41" s="1"/>
  <c r="I276" i="41"/>
  <c r="I277" i="41" s="1"/>
  <c r="I266" i="41"/>
  <c r="I267" i="41" s="1"/>
  <c r="I268" i="41" s="1"/>
  <c r="I269" i="41" s="1"/>
  <c r="I270" i="41" s="1"/>
  <c r="I271" i="41" s="1"/>
  <c r="I272" i="41" s="1"/>
  <c r="I274" i="41" s="1"/>
  <c r="I258" i="41"/>
  <c r="I259" i="41" s="1"/>
  <c r="I260" i="41" s="1"/>
  <c r="I261" i="41" s="1"/>
  <c r="I262" i="41" s="1"/>
  <c r="I264" i="41" s="1"/>
  <c r="I256" i="41"/>
  <c r="I257" i="41" s="1"/>
  <c r="I246" i="41"/>
  <c r="I247" i="41" s="1"/>
  <c r="I248" i="41" s="1"/>
  <c r="I249" i="41" s="1"/>
  <c r="I250" i="41" s="1"/>
  <c r="I251" i="41" s="1"/>
  <c r="I252" i="41" s="1"/>
  <c r="I254" i="41" s="1"/>
  <c r="I237" i="41"/>
  <c r="I238" i="41" s="1"/>
  <c r="I239" i="41" s="1"/>
  <c r="I240" i="41" s="1"/>
  <c r="I241" i="41" s="1"/>
  <c r="I242" i="41" s="1"/>
  <c r="I244" i="41" s="1"/>
  <c r="I236" i="41"/>
  <c r="I230" i="41"/>
  <c r="I231" i="41" s="1"/>
  <c r="I232" i="41" s="1"/>
  <c r="I234" i="41" s="1"/>
  <c r="M226" i="41"/>
  <c r="M227" i="41" s="1"/>
  <c r="M228" i="41" s="1"/>
  <c r="M229" i="41" s="1"/>
  <c r="M230" i="41" s="1"/>
  <c r="M231" i="41" s="1"/>
  <c r="M232" i="41" s="1"/>
  <c r="M233" i="41" s="1"/>
  <c r="M234" i="41" s="1"/>
  <c r="M235" i="41" s="1"/>
  <c r="M236" i="41" s="1"/>
  <c r="M237" i="41" s="1"/>
  <c r="M238" i="41" s="1"/>
  <c r="M239" i="41" s="1"/>
  <c r="M240" i="41" s="1"/>
  <c r="M241" i="41" s="1"/>
  <c r="M242" i="41" s="1"/>
  <c r="M243" i="41" s="1"/>
  <c r="M244" i="41" s="1"/>
  <c r="M245" i="41" s="1"/>
  <c r="M246" i="41" s="1"/>
  <c r="M247" i="41" s="1"/>
  <c r="M248" i="41" s="1"/>
  <c r="M249" i="41" s="1"/>
  <c r="M250" i="41" s="1"/>
  <c r="M251" i="41" s="1"/>
  <c r="M252" i="41" s="1"/>
  <c r="M253" i="41" s="1"/>
  <c r="M254" i="41" s="1"/>
  <c r="M255" i="41" s="1"/>
  <c r="M256" i="41" s="1"/>
  <c r="M257" i="41" s="1"/>
  <c r="M258" i="41" s="1"/>
  <c r="M259" i="41" s="1"/>
  <c r="M260" i="41" s="1"/>
  <c r="M261" i="41" s="1"/>
  <c r="M262" i="41" s="1"/>
  <c r="M263" i="41" s="1"/>
  <c r="M264" i="41" s="1"/>
  <c r="M265" i="41" s="1"/>
  <c r="M266" i="41" s="1"/>
  <c r="M267" i="41" s="1"/>
  <c r="M268" i="41" s="1"/>
  <c r="M269" i="41" s="1"/>
  <c r="M270" i="41" s="1"/>
  <c r="M271" i="41" s="1"/>
  <c r="M272" i="41" s="1"/>
  <c r="M273" i="41" s="1"/>
  <c r="M274" i="41" s="1"/>
  <c r="M275" i="41" s="1"/>
  <c r="M276" i="41" s="1"/>
  <c r="M277" i="41" s="1"/>
  <c r="M278" i="41" s="1"/>
  <c r="M279" i="41" s="1"/>
  <c r="M280" i="41" s="1"/>
  <c r="M281" i="41" s="1"/>
  <c r="M282" i="41" s="1"/>
  <c r="M283" i="41" s="1"/>
  <c r="M284" i="41" s="1"/>
  <c r="M285" i="41" s="1"/>
  <c r="M286" i="41" s="1"/>
  <c r="M287" i="41" s="1"/>
  <c r="M288" i="41" s="1"/>
  <c r="M289" i="41" s="1"/>
  <c r="M290" i="41" s="1"/>
  <c r="M291" i="41" s="1"/>
  <c r="M292" i="41" s="1"/>
  <c r="M293" i="41" s="1"/>
  <c r="M294" i="41" s="1"/>
  <c r="M295" i="41" s="1"/>
  <c r="M296" i="41" s="1"/>
  <c r="M297" i="41" s="1"/>
  <c r="M298" i="41" s="1"/>
  <c r="M299" i="41" s="1"/>
  <c r="M300" i="41" s="1"/>
  <c r="M301" i="41" s="1"/>
  <c r="M302" i="41" s="1"/>
  <c r="M303" i="41" s="1"/>
  <c r="M304" i="41" s="1"/>
  <c r="M305" i="41" s="1"/>
  <c r="M306" i="41" s="1"/>
  <c r="M307" i="41" s="1"/>
  <c r="M308" i="41" s="1"/>
  <c r="M309" i="41" s="1"/>
  <c r="M310" i="41" s="1"/>
  <c r="M311" i="41" s="1"/>
  <c r="M312" i="41" s="1"/>
  <c r="M313" i="41" s="1"/>
  <c r="M314" i="41" s="1"/>
  <c r="M315" i="41" s="1"/>
  <c r="M316" i="41" s="1"/>
  <c r="M317" i="41" s="1"/>
  <c r="M318" i="41" s="1"/>
  <c r="M319" i="41" s="1"/>
  <c r="M320" i="41" s="1"/>
  <c r="M321" i="41" s="1"/>
  <c r="M322" i="41" s="1"/>
  <c r="M323" i="41" s="1"/>
  <c r="M324" i="41" s="1"/>
  <c r="M325" i="41" s="1"/>
  <c r="M326" i="41" s="1"/>
  <c r="M327" i="41" s="1"/>
  <c r="M328" i="41" s="1"/>
  <c r="M329" i="41" s="1"/>
  <c r="M330" i="41" s="1"/>
  <c r="M331" i="41" s="1"/>
  <c r="M332" i="41" s="1"/>
  <c r="M333" i="41" s="1"/>
  <c r="M334" i="41" s="1"/>
  <c r="I226" i="41"/>
  <c r="I227" i="41" s="1"/>
  <c r="I228" i="41" s="1"/>
  <c r="I229" i="41" s="1"/>
  <c r="I216" i="41"/>
  <c r="I217" i="41" s="1"/>
  <c r="I218" i="41" s="1"/>
  <c r="I219" i="41" s="1"/>
  <c r="I220" i="41" s="1"/>
  <c r="I221" i="41" s="1"/>
  <c r="I222" i="41" s="1"/>
  <c r="I224" i="41" s="1"/>
  <c r="I206" i="41"/>
  <c r="I207" i="41" s="1"/>
  <c r="I208" i="41" s="1"/>
  <c r="I209" i="41" s="1"/>
  <c r="I210" i="41" s="1"/>
  <c r="I211" i="41" s="1"/>
  <c r="I212" i="41" s="1"/>
  <c r="I214" i="41" s="1"/>
  <c r="I197" i="41"/>
  <c r="I198" i="41" s="1"/>
  <c r="I199" i="41" s="1"/>
  <c r="I200" i="41" s="1"/>
  <c r="I201" i="41" s="1"/>
  <c r="I202" i="41" s="1"/>
  <c r="I204" i="41" s="1"/>
  <c r="I196" i="41"/>
  <c r="I187" i="41"/>
  <c r="I188" i="41" s="1"/>
  <c r="I189" i="41" s="1"/>
  <c r="I190" i="41" s="1"/>
  <c r="I191" i="41" s="1"/>
  <c r="I192" i="41" s="1"/>
  <c r="I194" i="41" s="1"/>
  <c r="I186" i="41"/>
  <c r="I176" i="41"/>
  <c r="I177" i="41" s="1"/>
  <c r="I178" i="41" s="1"/>
  <c r="I179" i="41" s="1"/>
  <c r="I180" i="41" s="1"/>
  <c r="I181" i="41" s="1"/>
  <c r="I182" i="41" s="1"/>
  <c r="I183" i="41" s="1"/>
  <c r="I184" i="41" s="1"/>
  <c r="I166" i="41"/>
  <c r="I167" i="41" s="1"/>
  <c r="I168" i="41" s="1"/>
  <c r="I169" i="41" s="1"/>
  <c r="I170" i="41" s="1"/>
  <c r="I171" i="41" s="1"/>
  <c r="I172" i="41" s="1"/>
  <c r="I174" i="41" s="1"/>
  <c r="I156" i="41"/>
  <c r="I157" i="41" s="1"/>
  <c r="I158" i="41" s="1"/>
  <c r="I159" i="41" s="1"/>
  <c r="I160" i="41" s="1"/>
  <c r="I161" i="41" s="1"/>
  <c r="I162" i="41" s="1"/>
  <c r="I164" i="41" s="1"/>
  <c r="I146" i="41"/>
  <c r="I147" i="41" s="1"/>
  <c r="I148" i="41" s="1"/>
  <c r="I149" i="41" s="1"/>
  <c r="I150" i="41" s="1"/>
  <c r="I151" i="41" s="1"/>
  <c r="I152" i="41" s="1"/>
  <c r="I154" i="41" s="1"/>
  <c r="I136" i="41"/>
  <c r="I137" i="41" s="1"/>
  <c r="I138" i="41" s="1"/>
  <c r="I139" i="41" s="1"/>
  <c r="I140" i="41" s="1"/>
  <c r="I141" i="41" s="1"/>
  <c r="I142" i="41" s="1"/>
  <c r="I144" i="41" s="1"/>
  <c r="I127" i="41"/>
  <c r="I128" i="41" s="1"/>
  <c r="I129" i="41" s="1"/>
  <c r="I130" i="41" s="1"/>
  <c r="I131" i="41" s="1"/>
  <c r="I132" i="41" s="1"/>
  <c r="I134" i="41" s="1"/>
  <c r="I126" i="41"/>
  <c r="M122" i="41"/>
  <c r="M123" i="41" s="1"/>
  <c r="M124" i="41" s="1"/>
  <c r="M125" i="41" s="1"/>
  <c r="M126" i="41" s="1"/>
  <c r="M127" i="41" s="1"/>
  <c r="M128" i="41" s="1"/>
  <c r="M129" i="41" s="1"/>
  <c r="M130" i="41" s="1"/>
  <c r="M131" i="41" s="1"/>
  <c r="M132" i="41" s="1"/>
  <c r="M133" i="41" s="1"/>
  <c r="M134" i="41" s="1"/>
  <c r="M135" i="41" s="1"/>
  <c r="M136" i="41" s="1"/>
  <c r="M137" i="41" s="1"/>
  <c r="M138" i="41" s="1"/>
  <c r="M139" i="41" s="1"/>
  <c r="M140" i="41" s="1"/>
  <c r="M141" i="41" s="1"/>
  <c r="M142" i="41" s="1"/>
  <c r="M143" i="41" s="1"/>
  <c r="M144" i="41" s="1"/>
  <c r="M145" i="41" s="1"/>
  <c r="M146" i="41" s="1"/>
  <c r="M147" i="41" s="1"/>
  <c r="M148" i="41" s="1"/>
  <c r="M149" i="41" s="1"/>
  <c r="M150" i="41" s="1"/>
  <c r="M151" i="41" s="1"/>
  <c r="M152" i="41" s="1"/>
  <c r="M153" i="41" s="1"/>
  <c r="M154" i="41" s="1"/>
  <c r="M155" i="41" s="1"/>
  <c r="M156" i="41" s="1"/>
  <c r="M157" i="41" s="1"/>
  <c r="M158" i="41" s="1"/>
  <c r="M159" i="41" s="1"/>
  <c r="M160" i="41" s="1"/>
  <c r="M161" i="41" s="1"/>
  <c r="M162" i="41" s="1"/>
  <c r="M163" i="41" s="1"/>
  <c r="M164" i="41" s="1"/>
  <c r="M165" i="41" s="1"/>
  <c r="M166" i="41" s="1"/>
  <c r="M167" i="41" s="1"/>
  <c r="M168" i="41" s="1"/>
  <c r="M169" i="41" s="1"/>
  <c r="M170" i="41" s="1"/>
  <c r="M171" i="41" s="1"/>
  <c r="M172" i="41" s="1"/>
  <c r="M173" i="41" s="1"/>
  <c r="M174" i="41" s="1"/>
  <c r="M175" i="41" s="1"/>
  <c r="M176" i="41" s="1"/>
  <c r="M177" i="41" s="1"/>
  <c r="M178" i="41" s="1"/>
  <c r="M179" i="41" s="1"/>
  <c r="M180" i="41" s="1"/>
  <c r="M181" i="41" s="1"/>
  <c r="M182" i="41" s="1"/>
  <c r="M183" i="41" s="1"/>
  <c r="M184" i="41" s="1"/>
  <c r="M185" i="41" s="1"/>
  <c r="M186" i="41" s="1"/>
  <c r="M187" i="41" s="1"/>
  <c r="M188" i="41" s="1"/>
  <c r="M189" i="41" s="1"/>
  <c r="M190" i="41" s="1"/>
  <c r="M191" i="41" s="1"/>
  <c r="M192" i="41" s="1"/>
  <c r="M193" i="41" s="1"/>
  <c r="M194" i="41" s="1"/>
  <c r="M195" i="41" s="1"/>
  <c r="M196" i="41" s="1"/>
  <c r="M197" i="41" s="1"/>
  <c r="M198" i="41" s="1"/>
  <c r="M199" i="41" s="1"/>
  <c r="M200" i="41" s="1"/>
  <c r="M201" i="41" s="1"/>
  <c r="M202" i="41" s="1"/>
  <c r="M203" i="41" s="1"/>
  <c r="M204" i="41" s="1"/>
  <c r="M205" i="41" s="1"/>
  <c r="M206" i="41" s="1"/>
  <c r="M207" i="41" s="1"/>
  <c r="M208" i="41" s="1"/>
  <c r="M209" i="41" s="1"/>
  <c r="M210" i="41" s="1"/>
  <c r="M211" i="41" s="1"/>
  <c r="M212" i="41" s="1"/>
  <c r="M213" i="41" s="1"/>
  <c r="M214" i="41" s="1"/>
  <c r="M215" i="41" s="1"/>
  <c r="M216" i="41" s="1"/>
  <c r="M217" i="41" s="1"/>
  <c r="M218" i="41" s="1"/>
  <c r="M219" i="41" s="1"/>
  <c r="M220" i="41" s="1"/>
  <c r="M221" i="41" s="1"/>
  <c r="M222" i="41" s="1"/>
  <c r="M223" i="41" s="1"/>
  <c r="M224" i="41" s="1"/>
  <c r="I120" i="41"/>
  <c r="I121" i="41" s="1"/>
  <c r="I122" i="41" s="1"/>
  <c r="I124" i="41" s="1"/>
  <c r="M116" i="41"/>
  <c r="M117" i="41" s="1"/>
  <c r="M118" i="41" s="1"/>
  <c r="M119" i="41" s="1"/>
  <c r="M120" i="41" s="1"/>
  <c r="M121" i="41" s="1"/>
  <c r="I116" i="41"/>
  <c r="I117" i="41" s="1"/>
  <c r="I118" i="41" s="1"/>
  <c r="I119" i="41" s="1"/>
  <c r="I106" i="41"/>
  <c r="I107" i="41" s="1"/>
  <c r="I108" i="41" s="1"/>
  <c r="I109" i="41" s="1"/>
  <c r="I110" i="41" s="1"/>
  <c r="I111" i="41" s="1"/>
  <c r="I112" i="41" s="1"/>
  <c r="I114" i="41" s="1"/>
  <c r="I96" i="41"/>
  <c r="I97" i="41" s="1"/>
  <c r="I98" i="41" s="1"/>
  <c r="I99" i="41" s="1"/>
  <c r="I100" i="41" s="1"/>
  <c r="I101" i="41" s="1"/>
  <c r="I102" i="41" s="1"/>
  <c r="I104" i="41" s="1"/>
  <c r="I86" i="41"/>
  <c r="I87" i="41" s="1"/>
  <c r="I88" i="41" s="1"/>
  <c r="I89" i="41" s="1"/>
  <c r="I90" i="41" s="1"/>
  <c r="I91" i="41" s="1"/>
  <c r="I92" i="41" s="1"/>
  <c r="I94" i="41" s="1"/>
  <c r="I76" i="41"/>
  <c r="I77" i="41" s="1"/>
  <c r="I78" i="41" s="1"/>
  <c r="I79" i="41" s="1"/>
  <c r="I80" i="41" s="1"/>
  <c r="I81" i="41" s="1"/>
  <c r="I82" i="41" s="1"/>
  <c r="I84" i="41" s="1"/>
  <c r="I66" i="41"/>
  <c r="I67" i="41" s="1"/>
  <c r="I68" i="41" s="1"/>
  <c r="I69" i="41" s="1"/>
  <c r="I70" i="41" s="1"/>
  <c r="I71" i="41" s="1"/>
  <c r="I72" i="41" s="1"/>
  <c r="I74" i="41" s="1"/>
  <c r="I56" i="41"/>
  <c r="I57" i="41" s="1"/>
  <c r="I58" i="41" s="1"/>
  <c r="I59" i="41" s="1"/>
  <c r="I60" i="41" s="1"/>
  <c r="I61" i="41" s="1"/>
  <c r="I62" i="41" s="1"/>
  <c r="I64" i="41" s="1"/>
  <c r="I46" i="41"/>
  <c r="I47" i="41" s="1"/>
  <c r="I48" i="41" s="1"/>
  <c r="I49" i="41" s="1"/>
  <c r="I50" i="41" s="1"/>
  <c r="I51" i="41" s="1"/>
  <c r="I52" i="41" s="1"/>
  <c r="I53" i="41" s="1"/>
  <c r="I54" i="41" s="1"/>
  <c r="I36" i="41"/>
  <c r="I37" i="41" s="1"/>
  <c r="I38" i="41" s="1"/>
  <c r="I39" i="41" s="1"/>
  <c r="I40" i="41" s="1"/>
  <c r="I41" i="41" s="1"/>
  <c r="I42" i="41" s="1"/>
  <c r="I44" i="41" s="1"/>
  <c r="I26" i="41"/>
  <c r="I27" i="41" s="1"/>
  <c r="I28" i="41" s="1"/>
  <c r="I29" i="41" s="1"/>
  <c r="I30" i="41" s="1"/>
  <c r="I31" i="41" s="1"/>
  <c r="I32" i="41" s="1"/>
  <c r="I24" i="41"/>
  <c r="I17" i="41"/>
  <c r="I18" i="41" s="1"/>
  <c r="I19" i="41" s="1"/>
  <c r="I20" i="41" s="1"/>
  <c r="I21" i="41" s="1"/>
  <c r="I22" i="41" s="1"/>
  <c r="I16" i="41"/>
  <c r="F7" i="41"/>
  <c r="F8" i="41" s="1"/>
  <c r="F9" i="41" s="1"/>
  <c r="F10" i="41" s="1"/>
  <c r="F11" i="41" s="1"/>
  <c r="F12" i="41" s="1"/>
  <c r="M6" i="41"/>
  <c r="M7" i="41" s="1"/>
  <c r="M8" i="41" s="1"/>
  <c r="M9" i="41" s="1"/>
  <c r="M10" i="41" s="1"/>
  <c r="M11" i="41" s="1"/>
  <c r="M12" i="41" s="1"/>
  <c r="I6" i="41"/>
  <c r="I7" i="41" s="1"/>
  <c r="I8" i="41" s="1"/>
  <c r="I9" i="41" s="1"/>
  <c r="I10" i="41" s="1"/>
  <c r="I11" i="41" s="1"/>
  <c r="I12" i="41" s="1"/>
  <c r="F6" i="41"/>
  <c r="E6" i="41"/>
  <c r="E7" i="41" s="1"/>
  <c r="E8" i="41" s="1"/>
  <c r="E9" i="41" s="1"/>
  <c r="E10" i="41" s="1"/>
  <c r="E11" i="41" s="1"/>
  <c r="E12" i="41" s="1"/>
  <c r="D6" i="41"/>
  <c r="D7" i="41" s="1"/>
  <c r="D8" i="41" s="1"/>
  <c r="D9" i="41" s="1"/>
  <c r="D10" i="41" s="1"/>
  <c r="D11" i="41" s="1"/>
  <c r="D12" i="41" s="1"/>
  <c r="C6" i="41"/>
  <c r="C7" i="41" s="1"/>
  <c r="C8" i="41" s="1"/>
  <c r="C9" i="41" s="1"/>
  <c r="C10" i="41" s="1"/>
  <c r="C11" i="41" s="1"/>
  <c r="C12" i="41" s="1"/>
  <c r="C6" i="40"/>
  <c r="I326" i="40"/>
  <c r="I327" i="40" s="1"/>
  <c r="I328" i="40" s="1"/>
  <c r="I329" i="40" s="1"/>
  <c r="I330" i="40" s="1"/>
  <c r="I331" i="40" s="1"/>
  <c r="I332" i="40" s="1"/>
  <c r="I334" i="40" s="1"/>
  <c r="I317" i="40"/>
  <c r="I318" i="40" s="1"/>
  <c r="I319" i="40" s="1"/>
  <c r="I320" i="40" s="1"/>
  <c r="I321" i="40" s="1"/>
  <c r="I322" i="40" s="1"/>
  <c r="I324" i="40" s="1"/>
  <c r="I316" i="40"/>
  <c r="I308" i="40"/>
  <c r="I309" i="40" s="1"/>
  <c r="I310" i="40" s="1"/>
  <c r="I311" i="40" s="1"/>
  <c r="I312" i="40" s="1"/>
  <c r="I314" i="40" s="1"/>
  <c r="I306" i="40"/>
  <c r="I307" i="40" s="1"/>
  <c r="J303" i="40"/>
  <c r="I296" i="40"/>
  <c r="I297" i="40" s="1"/>
  <c r="I298" i="40" s="1"/>
  <c r="I299" i="40" s="1"/>
  <c r="I300" i="40" s="1"/>
  <c r="I301" i="40" s="1"/>
  <c r="I302" i="40" s="1"/>
  <c r="I304" i="40" s="1"/>
  <c r="I286" i="40"/>
  <c r="I287" i="40" s="1"/>
  <c r="I288" i="40" s="1"/>
  <c r="I289" i="40" s="1"/>
  <c r="I290" i="40" s="1"/>
  <c r="I291" i="40" s="1"/>
  <c r="I292" i="40" s="1"/>
  <c r="I294" i="40" s="1"/>
  <c r="J283" i="40"/>
  <c r="I276" i="40"/>
  <c r="I277" i="40" s="1"/>
  <c r="I278" i="40" s="1"/>
  <c r="I279" i="40" s="1"/>
  <c r="I280" i="40" s="1"/>
  <c r="I281" i="40" s="1"/>
  <c r="I282" i="40" s="1"/>
  <c r="I284" i="40" s="1"/>
  <c r="I269" i="40"/>
  <c r="I270" i="40" s="1"/>
  <c r="I271" i="40" s="1"/>
  <c r="I272" i="40" s="1"/>
  <c r="I274" i="40" s="1"/>
  <c r="I267" i="40"/>
  <c r="I268" i="40" s="1"/>
  <c r="I266" i="40"/>
  <c r="I257" i="40"/>
  <c r="I258" i="40" s="1"/>
  <c r="I259" i="40" s="1"/>
  <c r="I260" i="40" s="1"/>
  <c r="I261" i="40" s="1"/>
  <c r="I262" i="40" s="1"/>
  <c r="I264" i="40" s="1"/>
  <c r="I256" i="40"/>
  <c r="M253" i="40"/>
  <c r="M254" i="40" s="1"/>
  <c r="M255" i="40" s="1"/>
  <c r="M256" i="40" s="1"/>
  <c r="M257" i="40" s="1"/>
  <c r="M258" i="40" s="1"/>
  <c r="M259" i="40" s="1"/>
  <c r="M260" i="40" s="1"/>
  <c r="M261" i="40" s="1"/>
  <c r="M262" i="40" s="1"/>
  <c r="M263" i="40" s="1"/>
  <c r="M264" i="40" s="1"/>
  <c r="M265" i="40" s="1"/>
  <c r="M266" i="40" s="1"/>
  <c r="M267" i="40" s="1"/>
  <c r="M268" i="40" s="1"/>
  <c r="M269" i="40" s="1"/>
  <c r="M270" i="40" s="1"/>
  <c r="M271" i="40" s="1"/>
  <c r="M272" i="40" s="1"/>
  <c r="M273" i="40" s="1"/>
  <c r="M274" i="40" s="1"/>
  <c r="M275" i="40" s="1"/>
  <c r="M276" i="40" s="1"/>
  <c r="M277" i="40" s="1"/>
  <c r="M278" i="40" s="1"/>
  <c r="M279" i="40" s="1"/>
  <c r="M280" i="40" s="1"/>
  <c r="M281" i="40" s="1"/>
  <c r="M282" i="40" s="1"/>
  <c r="M283" i="40" s="1"/>
  <c r="M284" i="40" s="1"/>
  <c r="M285" i="40" s="1"/>
  <c r="M286" i="40" s="1"/>
  <c r="M287" i="40" s="1"/>
  <c r="M288" i="40" s="1"/>
  <c r="M289" i="40" s="1"/>
  <c r="M290" i="40" s="1"/>
  <c r="M291" i="40" s="1"/>
  <c r="M292" i="40" s="1"/>
  <c r="M293" i="40" s="1"/>
  <c r="M294" i="40" s="1"/>
  <c r="M295" i="40" s="1"/>
  <c r="M296" i="40" s="1"/>
  <c r="M297" i="40" s="1"/>
  <c r="M298" i="40" s="1"/>
  <c r="M299" i="40" s="1"/>
  <c r="M300" i="40" s="1"/>
  <c r="M301" i="40" s="1"/>
  <c r="M302" i="40" s="1"/>
  <c r="M303" i="40" s="1"/>
  <c r="M304" i="40" s="1"/>
  <c r="M305" i="40" s="1"/>
  <c r="M306" i="40" s="1"/>
  <c r="M307" i="40" s="1"/>
  <c r="M308" i="40" s="1"/>
  <c r="M309" i="40" s="1"/>
  <c r="M310" i="40" s="1"/>
  <c r="M311" i="40" s="1"/>
  <c r="M312" i="40" s="1"/>
  <c r="M313" i="40" s="1"/>
  <c r="M314" i="40" s="1"/>
  <c r="M315" i="40" s="1"/>
  <c r="M316" i="40" s="1"/>
  <c r="M317" i="40" s="1"/>
  <c r="M318" i="40" s="1"/>
  <c r="M319" i="40" s="1"/>
  <c r="M320" i="40" s="1"/>
  <c r="M321" i="40" s="1"/>
  <c r="M322" i="40" s="1"/>
  <c r="M323" i="40" s="1"/>
  <c r="M324" i="40" s="1"/>
  <c r="M325" i="40" s="1"/>
  <c r="M326" i="40" s="1"/>
  <c r="M327" i="40" s="1"/>
  <c r="M328" i="40" s="1"/>
  <c r="M329" i="40" s="1"/>
  <c r="M330" i="40" s="1"/>
  <c r="M331" i="40" s="1"/>
  <c r="M332" i="40" s="1"/>
  <c r="M333" i="40" s="1"/>
  <c r="M334" i="40" s="1"/>
  <c r="I246" i="40"/>
  <c r="I247" i="40" s="1"/>
  <c r="I248" i="40" s="1"/>
  <c r="I249" i="40" s="1"/>
  <c r="I250" i="40" s="1"/>
  <c r="I251" i="40" s="1"/>
  <c r="I252" i="40" s="1"/>
  <c r="I254" i="40" s="1"/>
  <c r="I236" i="40"/>
  <c r="I237" i="40" s="1"/>
  <c r="I238" i="40" s="1"/>
  <c r="I239" i="40" s="1"/>
  <c r="I240" i="40" s="1"/>
  <c r="I241" i="40" s="1"/>
  <c r="I242" i="40" s="1"/>
  <c r="I244" i="40" s="1"/>
  <c r="M228" i="40"/>
  <c r="M229" i="40" s="1"/>
  <c r="M230" i="40" s="1"/>
  <c r="M231" i="40" s="1"/>
  <c r="M232" i="40" s="1"/>
  <c r="M233" i="40" s="1"/>
  <c r="M234" i="40" s="1"/>
  <c r="M235" i="40" s="1"/>
  <c r="M236" i="40" s="1"/>
  <c r="M237" i="40" s="1"/>
  <c r="M238" i="40" s="1"/>
  <c r="M239" i="40" s="1"/>
  <c r="M240" i="40" s="1"/>
  <c r="M241" i="40" s="1"/>
  <c r="M242" i="40" s="1"/>
  <c r="M243" i="40" s="1"/>
  <c r="M244" i="40" s="1"/>
  <c r="M245" i="40" s="1"/>
  <c r="M246" i="40" s="1"/>
  <c r="M247" i="40" s="1"/>
  <c r="M248" i="40" s="1"/>
  <c r="M249" i="40" s="1"/>
  <c r="M250" i="40" s="1"/>
  <c r="M251" i="40" s="1"/>
  <c r="M252" i="40" s="1"/>
  <c r="M227" i="40"/>
  <c r="I227" i="40"/>
  <c r="I228" i="40" s="1"/>
  <c r="I229" i="40" s="1"/>
  <c r="I230" i="40" s="1"/>
  <c r="I231" i="40" s="1"/>
  <c r="I232" i="40" s="1"/>
  <c r="I234" i="40" s="1"/>
  <c r="M226" i="40"/>
  <c r="I226" i="40"/>
  <c r="I216" i="40"/>
  <c r="I217" i="40" s="1"/>
  <c r="I218" i="40" s="1"/>
  <c r="I219" i="40" s="1"/>
  <c r="I220" i="40" s="1"/>
  <c r="I221" i="40" s="1"/>
  <c r="I222" i="40" s="1"/>
  <c r="I224" i="40" s="1"/>
  <c r="I206" i="40"/>
  <c r="I207" i="40" s="1"/>
  <c r="I208" i="40" s="1"/>
  <c r="I209" i="40" s="1"/>
  <c r="I210" i="40" s="1"/>
  <c r="I211" i="40" s="1"/>
  <c r="I212" i="40" s="1"/>
  <c r="I214" i="40" s="1"/>
  <c r="I196" i="40"/>
  <c r="I197" i="40" s="1"/>
  <c r="I198" i="40" s="1"/>
  <c r="I199" i="40" s="1"/>
  <c r="I200" i="40" s="1"/>
  <c r="I201" i="40" s="1"/>
  <c r="I202" i="40" s="1"/>
  <c r="I204" i="40" s="1"/>
  <c r="I187" i="40"/>
  <c r="I188" i="40" s="1"/>
  <c r="I189" i="40" s="1"/>
  <c r="I190" i="40" s="1"/>
  <c r="I191" i="40" s="1"/>
  <c r="I192" i="40" s="1"/>
  <c r="I194" i="40" s="1"/>
  <c r="I186" i="40"/>
  <c r="I176" i="40"/>
  <c r="I177" i="40" s="1"/>
  <c r="I178" i="40" s="1"/>
  <c r="I179" i="40" s="1"/>
  <c r="I180" i="40" s="1"/>
  <c r="I181" i="40" s="1"/>
  <c r="I182" i="40" s="1"/>
  <c r="I183" i="40" s="1"/>
  <c r="I184" i="40" s="1"/>
  <c r="I167" i="40"/>
  <c r="I168" i="40" s="1"/>
  <c r="I169" i="40" s="1"/>
  <c r="I170" i="40" s="1"/>
  <c r="I171" i="40" s="1"/>
  <c r="I172" i="40" s="1"/>
  <c r="I174" i="40" s="1"/>
  <c r="I166" i="40"/>
  <c r="I156" i="40"/>
  <c r="I157" i="40" s="1"/>
  <c r="I158" i="40" s="1"/>
  <c r="I159" i="40" s="1"/>
  <c r="I160" i="40" s="1"/>
  <c r="I161" i="40" s="1"/>
  <c r="I162" i="40" s="1"/>
  <c r="I164" i="40" s="1"/>
  <c r="I147" i="40"/>
  <c r="I148" i="40" s="1"/>
  <c r="I149" i="40" s="1"/>
  <c r="I150" i="40" s="1"/>
  <c r="I151" i="40" s="1"/>
  <c r="I152" i="40" s="1"/>
  <c r="I154" i="40" s="1"/>
  <c r="I146" i="40"/>
  <c r="I136" i="40"/>
  <c r="I137" i="40" s="1"/>
  <c r="I138" i="40" s="1"/>
  <c r="I139" i="40" s="1"/>
  <c r="I140" i="40" s="1"/>
  <c r="I141" i="40" s="1"/>
  <c r="I142" i="40" s="1"/>
  <c r="I144" i="40" s="1"/>
  <c r="I127" i="40"/>
  <c r="I128" i="40" s="1"/>
  <c r="I129" i="40" s="1"/>
  <c r="I130" i="40" s="1"/>
  <c r="I131" i="40" s="1"/>
  <c r="I132" i="40" s="1"/>
  <c r="I134" i="40" s="1"/>
  <c r="I126" i="40"/>
  <c r="M118" i="40"/>
  <c r="M119" i="40" s="1"/>
  <c r="M120" i="40" s="1"/>
  <c r="M121" i="40" s="1"/>
  <c r="M122" i="40" s="1"/>
  <c r="M123" i="40" s="1"/>
  <c r="M124" i="40" s="1"/>
  <c r="M125" i="40" s="1"/>
  <c r="M126" i="40" s="1"/>
  <c r="M127" i="40" s="1"/>
  <c r="M128" i="40" s="1"/>
  <c r="M129" i="40" s="1"/>
  <c r="M130" i="40" s="1"/>
  <c r="M131" i="40" s="1"/>
  <c r="M132" i="40" s="1"/>
  <c r="M133" i="40" s="1"/>
  <c r="M134" i="40" s="1"/>
  <c r="M135" i="40" s="1"/>
  <c r="M136" i="40" s="1"/>
  <c r="M137" i="40" s="1"/>
  <c r="M138" i="40" s="1"/>
  <c r="M139" i="40" s="1"/>
  <c r="M140" i="40" s="1"/>
  <c r="M141" i="40" s="1"/>
  <c r="M142" i="40" s="1"/>
  <c r="M143" i="40" s="1"/>
  <c r="M144" i="40" s="1"/>
  <c r="M145" i="40" s="1"/>
  <c r="M146" i="40" s="1"/>
  <c r="M147" i="40" s="1"/>
  <c r="M148" i="40" s="1"/>
  <c r="M149" i="40" s="1"/>
  <c r="M150" i="40" s="1"/>
  <c r="M151" i="40" s="1"/>
  <c r="M152" i="40" s="1"/>
  <c r="M153" i="40" s="1"/>
  <c r="M154" i="40" s="1"/>
  <c r="M155" i="40" s="1"/>
  <c r="M156" i="40" s="1"/>
  <c r="M157" i="40" s="1"/>
  <c r="M158" i="40" s="1"/>
  <c r="M159" i="40" s="1"/>
  <c r="M160" i="40" s="1"/>
  <c r="M161" i="40" s="1"/>
  <c r="M162" i="40" s="1"/>
  <c r="M163" i="40" s="1"/>
  <c r="M164" i="40" s="1"/>
  <c r="M165" i="40" s="1"/>
  <c r="M166" i="40" s="1"/>
  <c r="M167" i="40" s="1"/>
  <c r="M168" i="40" s="1"/>
  <c r="M169" i="40" s="1"/>
  <c r="M170" i="40" s="1"/>
  <c r="M171" i="40" s="1"/>
  <c r="M172" i="40" s="1"/>
  <c r="M173" i="40" s="1"/>
  <c r="M174" i="40" s="1"/>
  <c r="M175" i="40" s="1"/>
  <c r="M176" i="40" s="1"/>
  <c r="M177" i="40" s="1"/>
  <c r="M178" i="40" s="1"/>
  <c r="M179" i="40" s="1"/>
  <c r="M180" i="40" s="1"/>
  <c r="M181" i="40" s="1"/>
  <c r="M182" i="40" s="1"/>
  <c r="M183" i="40" s="1"/>
  <c r="M184" i="40" s="1"/>
  <c r="M185" i="40" s="1"/>
  <c r="M186" i="40" s="1"/>
  <c r="M187" i="40" s="1"/>
  <c r="M188" i="40" s="1"/>
  <c r="M189" i="40" s="1"/>
  <c r="M190" i="40" s="1"/>
  <c r="M191" i="40" s="1"/>
  <c r="M192" i="40" s="1"/>
  <c r="M193" i="40" s="1"/>
  <c r="M194" i="40" s="1"/>
  <c r="M195" i="40" s="1"/>
  <c r="M196" i="40" s="1"/>
  <c r="M197" i="40" s="1"/>
  <c r="M198" i="40" s="1"/>
  <c r="M199" i="40" s="1"/>
  <c r="M200" i="40" s="1"/>
  <c r="M201" i="40" s="1"/>
  <c r="M202" i="40" s="1"/>
  <c r="M203" i="40" s="1"/>
  <c r="M204" i="40" s="1"/>
  <c r="M205" i="40" s="1"/>
  <c r="M206" i="40" s="1"/>
  <c r="M207" i="40" s="1"/>
  <c r="M208" i="40" s="1"/>
  <c r="M209" i="40" s="1"/>
  <c r="M210" i="40" s="1"/>
  <c r="M211" i="40" s="1"/>
  <c r="M212" i="40" s="1"/>
  <c r="M213" i="40" s="1"/>
  <c r="M214" i="40" s="1"/>
  <c r="M215" i="40" s="1"/>
  <c r="M216" i="40" s="1"/>
  <c r="M217" i="40" s="1"/>
  <c r="M218" i="40" s="1"/>
  <c r="M219" i="40" s="1"/>
  <c r="M220" i="40" s="1"/>
  <c r="M221" i="40" s="1"/>
  <c r="M222" i="40" s="1"/>
  <c r="M223" i="40" s="1"/>
  <c r="M224" i="40" s="1"/>
  <c r="I118" i="40"/>
  <c r="I119" i="40" s="1"/>
  <c r="I120" i="40" s="1"/>
  <c r="I121" i="40" s="1"/>
  <c r="I122" i="40" s="1"/>
  <c r="I124" i="40" s="1"/>
  <c r="M116" i="40"/>
  <c r="M117" i="40" s="1"/>
  <c r="I116" i="40"/>
  <c r="I117" i="40" s="1"/>
  <c r="I106" i="40"/>
  <c r="I107" i="40" s="1"/>
  <c r="I108" i="40" s="1"/>
  <c r="I109" i="40" s="1"/>
  <c r="I110" i="40" s="1"/>
  <c r="I111" i="40" s="1"/>
  <c r="I112" i="40" s="1"/>
  <c r="I114" i="40" s="1"/>
  <c r="I100" i="40"/>
  <c r="I101" i="40" s="1"/>
  <c r="I102" i="40" s="1"/>
  <c r="I104" i="40" s="1"/>
  <c r="I98" i="40"/>
  <c r="I99" i="40" s="1"/>
  <c r="I96" i="40"/>
  <c r="I97" i="40" s="1"/>
  <c r="I91" i="40"/>
  <c r="I92" i="40" s="1"/>
  <c r="I94" i="40" s="1"/>
  <c r="I89" i="40"/>
  <c r="I90" i="40" s="1"/>
  <c r="I87" i="40"/>
  <c r="I88" i="40" s="1"/>
  <c r="I86" i="40"/>
  <c r="I80" i="40"/>
  <c r="I81" i="40" s="1"/>
  <c r="I82" i="40" s="1"/>
  <c r="I84" i="40" s="1"/>
  <c r="I78" i="40"/>
  <c r="I79" i="40" s="1"/>
  <c r="I76" i="40"/>
  <c r="I77" i="40" s="1"/>
  <c r="I71" i="40"/>
  <c r="I72" i="40" s="1"/>
  <c r="I74" i="40" s="1"/>
  <c r="I69" i="40"/>
  <c r="I70" i="40" s="1"/>
  <c r="I67" i="40"/>
  <c r="I68" i="40" s="1"/>
  <c r="I66" i="40"/>
  <c r="I57" i="40"/>
  <c r="I58" i="40" s="1"/>
  <c r="I59" i="40" s="1"/>
  <c r="I60" i="40" s="1"/>
  <c r="I61" i="40" s="1"/>
  <c r="I62" i="40" s="1"/>
  <c r="I64" i="40" s="1"/>
  <c r="I56" i="40"/>
  <c r="I46" i="40"/>
  <c r="I47" i="40" s="1"/>
  <c r="I48" i="40" s="1"/>
  <c r="I49" i="40" s="1"/>
  <c r="I50" i="40" s="1"/>
  <c r="I51" i="40" s="1"/>
  <c r="I52" i="40" s="1"/>
  <c r="I53" i="40" s="1"/>
  <c r="I54" i="40" s="1"/>
  <c r="I36" i="40"/>
  <c r="I37" i="40" s="1"/>
  <c r="I38" i="40" s="1"/>
  <c r="I39" i="40" s="1"/>
  <c r="I40" i="40" s="1"/>
  <c r="I41" i="40" s="1"/>
  <c r="I42" i="40" s="1"/>
  <c r="I44" i="40" s="1"/>
  <c r="I29" i="40"/>
  <c r="I30" i="40" s="1"/>
  <c r="I31" i="40" s="1"/>
  <c r="I32" i="40" s="1"/>
  <c r="I28" i="40"/>
  <c r="I27" i="40"/>
  <c r="I26" i="40"/>
  <c r="I16" i="40"/>
  <c r="I17" i="40" s="1"/>
  <c r="I18" i="40" s="1"/>
  <c r="I19" i="40" s="1"/>
  <c r="I20" i="40" s="1"/>
  <c r="I21" i="40" s="1"/>
  <c r="I22" i="40" s="1"/>
  <c r="I24" i="40" s="1"/>
  <c r="M7" i="40"/>
  <c r="M8" i="40" s="1"/>
  <c r="M9" i="40" s="1"/>
  <c r="M10" i="40" s="1"/>
  <c r="M11" i="40" s="1"/>
  <c r="M12" i="40" s="1"/>
  <c r="I7" i="40"/>
  <c r="I8" i="40" s="1"/>
  <c r="I9" i="40" s="1"/>
  <c r="I10" i="40" s="1"/>
  <c r="I11" i="40" s="1"/>
  <c r="I12" i="40" s="1"/>
  <c r="D7" i="40"/>
  <c r="D8" i="40" s="1"/>
  <c r="D9" i="40" s="1"/>
  <c r="D10" i="40" s="1"/>
  <c r="D11" i="40" s="1"/>
  <c r="D12" i="40" s="1"/>
  <c r="M6" i="40"/>
  <c r="I6" i="40"/>
  <c r="F6" i="40"/>
  <c r="F7" i="40" s="1"/>
  <c r="F8" i="40" s="1"/>
  <c r="F9" i="40" s="1"/>
  <c r="F10" i="40" s="1"/>
  <c r="F11" i="40" s="1"/>
  <c r="F12" i="40" s="1"/>
  <c r="E6" i="40"/>
  <c r="E7" i="40" s="1"/>
  <c r="E8" i="40" s="1"/>
  <c r="E9" i="40" s="1"/>
  <c r="E10" i="40" s="1"/>
  <c r="E11" i="40" s="1"/>
  <c r="E12" i="40" s="1"/>
  <c r="D6" i="40"/>
  <c r="C7" i="40"/>
  <c r="C8" i="40" s="1"/>
  <c r="C9" i="40" s="1"/>
  <c r="C10" i="40" s="1"/>
  <c r="C11" i="40" s="1"/>
  <c r="C12" i="40" s="1"/>
  <c r="I326" i="39"/>
  <c r="I327" i="39" s="1"/>
  <c r="I328" i="39" s="1"/>
  <c r="I329" i="39" s="1"/>
  <c r="I330" i="39" s="1"/>
  <c r="I331" i="39" s="1"/>
  <c r="I332" i="39" s="1"/>
  <c r="I334" i="39" s="1"/>
  <c r="I316" i="39"/>
  <c r="I317" i="39" s="1"/>
  <c r="I318" i="39" s="1"/>
  <c r="I319" i="39" s="1"/>
  <c r="I320" i="39" s="1"/>
  <c r="I321" i="39" s="1"/>
  <c r="I322" i="39" s="1"/>
  <c r="I324" i="39" s="1"/>
  <c r="I306" i="39"/>
  <c r="I307" i="39" s="1"/>
  <c r="I308" i="39" s="1"/>
  <c r="I309" i="39" s="1"/>
  <c r="I310" i="39" s="1"/>
  <c r="I311" i="39" s="1"/>
  <c r="I312" i="39" s="1"/>
  <c r="I314" i="39" s="1"/>
  <c r="J303" i="39"/>
  <c r="I296" i="39"/>
  <c r="I297" i="39" s="1"/>
  <c r="I298" i="39" s="1"/>
  <c r="I299" i="39" s="1"/>
  <c r="I300" i="39" s="1"/>
  <c r="I301" i="39" s="1"/>
  <c r="I302" i="39" s="1"/>
  <c r="I304" i="39" s="1"/>
  <c r="I287" i="39"/>
  <c r="I288" i="39" s="1"/>
  <c r="I289" i="39" s="1"/>
  <c r="I290" i="39" s="1"/>
  <c r="I291" i="39" s="1"/>
  <c r="I292" i="39" s="1"/>
  <c r="I294" i="39" s="1"/>
  <c r="I286" i="39"/>
  <c r="J283" i="39"/>
  <c r="I276" i="39"/>
  <c r="I277" i="39" s="1"/>
  <c r="I278" i="39" s="1"/>
  <c r="I279" i="39" s="1"/>
  <c r="I280" i="39" s="1"/>
  <c r="I281" i="39" s="1"/>
  <c r="I282" i="39" s="1"/>
  <c r="I284" i="39" s="1"/>
  <c r="I266" i="39"/>
  <c r="I267" i="39" s="1"/>
  <c r="I268" i="39" s="1"/>
  <c r="I269" i="39" s="1"/>
  <c r="I270" i="39" s="1"/>
  <c r="I271" i="39" s="1"/>
  <c r="I272" i="39" s="1"/>
  <c r="I274" i="39" s="1"/>
  <c r="I256" i="39"/>
  <c r="I257" i="39" s="1"/>
  <c r="I258" i="39" s="1"/>
  <c r="I259" i="39" s="1"/>
  <c r="I260" i="39" s="1"/>
  <c r="I261" i="39" s="1"/>
  <c r="I262" i="39" s="1"/>
  <c r="I264" i="39" s="1"/>
  <c r="I246" i="39"/>
  <c r="I247" i="39" s="1"/>
  <c r="I248" i="39" s="1"/>
  <c r="I249" i="39" s="1"/>
  <c r="I250" i="39" s="1"/>
  <c r="I251" i="39" s="1"/>
  <c r="I252" i="39" s="1"/>
  <c r="I254" i="39" s="1"/>
  <c r="I236" i="39"/>
  <c r="I237" i="39" s="1"/>
  <c r="I238" i="39" s="1"/>
  <c r="I239" i="39" s="1"/>
  <c r="I240" i="39" s="1"/>
  <c r="I241" i="39" s="1"/>
  <c r="I242" i="39" s="1"/>
  <c r="I244" i="39" s="1"/>
  <c r="M226" i="39"/>
  <c r="M227" i="39" s="1"/>
  <c r="M228" i="39" s="1"/>
  <c r="M229" i="39" s="1"/>
  <c r="M230" i="39" s="1"/>
  <c r="M231" i="39" s="1"/>
  <c r="M232" i="39" s="1"/>
  <c r="M233" i="39" s="1"/>
  <c r="M234" i="39" s="1"/>
  <c r="M235" i="39" s="1"/>
  <c r="M236" i="39" s="1"/>
  <c r="M237" i="39" s="1"/>
  <c r="M238" i="39" s="1"/>
  <c r="M239" i="39" s="1"/>
  <c r="M240" i="39" s="1"/>
  <c r="M241" i="39" s="1"/>
  <c r="M242" i="39" s="1"/>
  <c r="M243" i="39" s="1"/>
  <c r="M244" i="39" s="1"/>
  <c r="M245" i="39" s="1"/>
  <c r="M246" i="39" s="1"/>
  <c r="M247" i="39" s="1"/>
  <c r="M248" i="39" s="1"/>
  <c r="M249" i="39" s="1"/>
  <c r="M250" i="39" s="1"/>
  <c r="M251" i="39" s="1"/>
  <c r="M252" i="39" s="1"/>
  <c r="M253" i="39" s="1"/>
  <c r="M254" i="39" s="1"/>
  <c r="M255" i="39" s="1"/>
  <c r="M256" i="39" s="1"/>
  <c r="M257" i="39" s="1"/>
  <c r="M258" i="39" s="1"/>
  <c r="M259" i="39" s="1"/>
  <c r="M260" i="39" s="1"/>
  <c r="M261" i="39" s="1"/>
  <c r="M262" i="39" s="1"/>
  <c r="M263" i="39" s="1"/>
  <c r="M264" i="39" s="1"/>
  <c r="M265" i="39" s="1"/>
  <c r="M266" i="39" s="1"/>
  <c r="M267" i="39" s="1"/>
  <c r="M268" i="39" s="1"/>
  <c r="M269" i="39" s="1"/>
  <c r="M270" i="39" s="1"/>
  <c r="M271" i="39" s="1"/>
  <c r="M272" i="39" s="1"/>
  <c r="M273" i="39" s="1"/>
  <c r="M274" i="39" s="1"/>
  <c r="M275" i="39" s="1"/>
  <c r="M276" i="39" s="1"/>
  <c r="M277" i="39" s="1"/>
  <c r="M278" i="39" s="1"/>
  <c r="M279" i="39" s="1"/>
  <c r="M280" i="39" s="1"/>
  <c r="M281" i="39" s="1"/>
  <c r="M282" i="39" s="1"/>
  <c r="M283" i="39" s="1"/>
  <c r="M284" i="39" s="1"/>
  <c r="M285" i="39" s="1"/>
  <c r="M286" i="39" s="1"/>
  <c r="M287" i="39" s="1"/>
  <c r="M288" i="39" s="1"/>
  <c r="M289" i="39" s="1"/>
  <c r="M290" i="39" s="1"/>
  <c r="M291" i="39" s="1"/>
  <c r="M292" i="39" s="1"/>
  <c r="M293" i="39" s="1"/>
  <c r="M294" i="39" s="1"/>
  <c r="M295" i="39" s="1"/>
  <c r="M296" i="39" s="1"/>
  <c r="M297" i="39" s="1"/>
  <c r="M298" i="39" s="1"/>
  <c r="M299" i="39" s="1"/>
  <c r="M300" i="39" s="1"/>
  <c r="M301" i="39" s="1"/>
  <c r="M302" i="39" s="1"/>
  <c r="M303" i="39" s="1"/>
  <c r="M304" i="39" s="1"/>
  <c r="M305" i="39" s="1"/>
  <c r="M306" i="39" s="1"/>
  <c r="M307" i="39" s="1"/>
  <c r="M308" i="39" s="1"/>
  <c r="M309" i="39" s="1"/>
  <c r="M310" i="39" s="1"/>
  <c r="M311" i="39" s="1"/>
  <c r="M312" i="39" s="1"/>
  <c r="M313" i="39" s="1"/>
  <c r="M314" i="39" s="1"/>
  <c r="M315" i="39" s="1"/>
  <c r="M316" i="39" s="1"/>
  <c r="M317" i="39" s="1"/>
  <c r="M318" i="39" s="1"/>
  <c r="M319" i="39" s="1"/>
  <c r="M320" i="39" s="1"/>
  <c r="M321" i="39" s="1"/>
  <c r="M322" i="39" s="1"/>
  <c r="M323" i="39" s="1"/>
  <c r="M324" i="39" s="1"/>
  <c r="M325" i="39" s="1"/>
  <c r="M326" i="39" s="1"/>
  <c r="M327" i="39" s="1"/>
  <c r="M328" i="39" s="1"/>
  <c r="M329" i="39" s="1"/>
  <c r="M330" i="39" s="1"/>
  <c r="M331" i="39" s="1"/>
  <c r="M332" i="39" s="1"/>
  <c r="M333" i="39" s="1"/>
  <c r="M334" i="39" s="1"/>
  <c r="I226" i="39"/>
  <c r="I227" i="39" s="1"/>
  <c r="I228" i="39" s="1"/>
  <c r="I229" i="39" s="1"/>
  <c r="I230" i="39" s="1"/>
  <c r="I231" i="39" s="1"/>
  <c r="I232" i="39" s="1"/>
  <c r="I234" i="39" s="1"/>
  <c r="I216" i="39"/>
  <c r="I217" i="39" s="1"/>
  <c r="I218" i="39" s="1"/>
  <c r="I219" i="39" s="1"/>
  <c r="I220" i="39" s="1"/>
  <c r="I221" i="39" s="1"/>
  <c r="I222" i="39" s="1"/>
  <c r="I224" i="39" s="1"/>
  <c r="I206" i="39"/>
  <c r="I207" i="39" s="1"/>
  <c r="I208" i="39" s="1"/>
  <c r="I209" i="39" s="1"/>
  <c r="I210" i="39" s="1"/>
  <c r="I211" i="39" s="1"/>
  <c r="I212" i="39" s="1"/>
  <c r="I214" i="39" s="1"/>
  <c r="I198" i="39"/>
  <c r="I199" i="39" s="1"/>
  <c r="I200" i="39" s="1"/>
  <c r="I201" i="39" s="1"/>
  <c r="I202" i="39" s="1"/>
  <c r="I204" i="39" s="1"/>
  <c r="I196" i="39"/>
  <c r="I197" i="39" s="1"/>
  <c r="I186" i="39"/>
  <c r="I187" i="39" s="1"/>
  <c r="I188" i="39" s="1"/>
  <c r="I189" i="39" s="1"/>
  <c r="I190" i="39" s="1"/>
  <c r="I191" i="39" s="1"/>
  <c r="I192" i="39" s="1"/>
  <c r="I194" i="39" s="1"/>
  <c r="I176" i="39"/>
  <c r="I177" i="39" s="1"/>
  <c r="I178" i="39" s="1"/>
  <c r="I179" i="39" s="1"/>
  <c r="I180" i="39" s="1"/>
  <c r="I181" i="39" s="1"/>
  <c r="I182" i="39" s="1"/>
  <c r="I183" i="39" s="1"/>
  <c r="I184" i="39" s="1"/>
  <c r="I166" i="39"/>
  <c r="I167" i="39" s="1"/>
  <c r="I168" i="39" s="1"/>
  <c r="I169" i="39" s="1"/>
  <c r="I170" i="39" s="1"/>
  <c r="I171" i="39" s="1"/>
  <c r="I172" i="39" s="1"/>
  <c r="I174" i="39" s="1"/>
  <c r="I156" i="39"/>
  <c r="I157" i="39" s="1"/>
  <c r="I158" i="39" s="1"/>
  <c r="I159" i="39" s="1"/>
  <c r="I160" i="39" s="1"/>
  <c r="I161" i="39" s="1"/>
  <c r="I162" i="39" s="1"/>
  <c r="I164" i="39" s="1"/>
  <c r="I146" i="39"/>
  <c r="I147" i="39" s="1"/>
  <c r="I148" i="39" s="1"/>
  <c r="I149" i="39" s="1"/>
  <c r="I150" i="39" s="1"/>
  <c r="I151" i="39" s="1"/>
  <c r="I152" i="39" s="1"/>
  <c r="I154" i="39" s="1"/>
  <c r="I136" i="39"/>
  <c r="I137" i="39" s="1"/>
  <c r="I138" i="39" s="1"/>
  <c r="I139" i="39" s="1"/>
  <c r="I140" i="39" s="1"/>
  <c r="I141" i="39" s="1"/>
  <c r="I142" i="39" s="1"/>
  <c r="I144" i="39" s="1"/>
  <c r="I126" i="39"/>
  <c r="I127" i="39" s="1"/>
  <c r="I128" i="39" s="1"/>
  <c r="I129" i="39" s="1"/>
  <c r="I130" i="39" s="1"/>
  <c r="I131" i="39" s="1"/>
  <c r="I132" i="39" s="1"/>
  <c r="I134" i="39" s="1"/>
  <c r="M117" i="39"/>
  <c r="M118" i="39" s="1"/>
  <c r="M119" i="39" s="1"/>
  <c r="M120" i="39" s="1"/>
  <c r="M121" i="39" s="1"/>
  <c r="M122" i="39" s="1"/>
  <c r="M123" i="39" s="1"/>
  <c r="M124" i="39" s="1"/>
  <c r="M125" i="39" s="1"/>
  <c r="M126" i="39" s="1"/>
  <c r="M127" i="39" s="1"/>
  <c r="M128" i="39" s="1"/>
  <c r="M129" i="39" s="1"/>
  <c r="M130" i="39" s="1"/>
  <c r="M131" i="39" s="1"/>
  <c r="M132" i="39" s="1"/>
  <c r="M133" i="39" s="1"/>
  <c r="M134" i="39" s="1"/>
  <c r="M135" i="39" s="1"/>
  <c r="M136" i="39" s="1"/>
  <c r="M137" i="39" s="1"/>
  <c r="M138" i="39" s="1"/>
  <c r="M139" i="39" s="1"/>
  <c r="M140" i="39" s="1"/>
  <c r="M141" i="39" s="1"/>
  <c r="M142" i="39" s="1"/>
  <c r="M143" i="39" s="1"/>
  <c r="M144" i="39" s="1"/>
  <c r="M145" i="39" s="1"/>
  <c r="M146" i="39" s="1"/>
  <c r="M147" i="39" s="1"/>
  <c r="M148" i="39" s="1"/>
  <c r="M149" i="39" s="1"/>
  <c r="M150" i="39" s="1"/>
  <c r="M151" i="39" s="1"/>
  <c r="M152" i="39" s="1"/>
  <c r="M153" i="39" s="1"/>
  <c r="M154" i="39" s="1"/>
  <c r="M155" i="39" s="1"/>
  <c r="M156" i="39" s="1"/>
  <c r="M157" i="39" s="1"/>
  <c r="M158" i="39" s="1"/>
  <c r="M159" i="39" s="1"/>
  <c r="M160" i="39" s="1"/>
  <c r="M161" i="39" s="1"/>
  <c r="M162" i="39" s="1"/>
  <c r="M163" i="39" s="1"/>
  <c r="M164" i="39" s="1"/>
  <c r="M165" i="39" s="1"/>
  <c r="M166" i="39" s="1"/>
  <c r="M167" i="39" s="1"/>
  <c r="M168" i="39" s="1"/>
  <c r="M169" i="39" s="1"/>
  <c r="M170" i="39" s="1"/>
  <c r="M171" i="39" s="1"/>
  <c r="M172" i="39" s="1"/>
  <c r="M173" i="39" s="1"/>
  <c r="M174" i="39" s="1"/>
  <c r="M175" i="39" s="1"/>
  <c r="M176" i="39" s="1"/>
  <c r="M177" i="39" s="1"/>
  <c r="M178" i="39" s="1"/>
  <c r="M179" i="39" s="1"/>
  <c r="M180" i="39" s="1"/>
  <c r="M181" i="39" s="1"/>
  <c r="M182" i="39" s="1"/>
  <c r="M183" i="39" s="1"/>
  <c r="M184" i="39" s="1"/>
  <c r="M185" i="39" s="1"/>
  <c r="M186" i="39" s="1"/>
  <c r="M187" i="39" s="1"/>
  <c r="M188" i="39" s="1"/>
  <c r="M189" i="39" s="1"/>
  <c r="M190" i="39" s="1"/>
  <c r="M191" i="39" s="1"/>
  <c r="M192" i="39" s="1"/>
  <c r="M193" i="39" s="1"/>
  <c r="M194" i="39" s="1"/>
  <c r="M195" i="39" s="1"/>
  <c r="M196" i="39" s="1"/>
  <c r="M197" i="39" s="1"/>
  <c r="M198" i="39" s="1"/>
  <c r="M199" i="39" s="1"/>
  <c r="M200" i="39" s="1"/>
  <c r="M201" i="39" s="1"/>
  <c r="M202" i="39" s="1"/>
  <c r="M203" i="39" s="1"/>
  <c r="M204" i="39" s="1"/>
  <c r="M205" i="39" s="1"/>
  <c r="M206" i="39" s="1"/>
  <c r="M207" i="39" s="1"/>
  <c r="M208" i="39" s="1"/>
  <c r="M209" i="39" s="1"/>
  <c r="M210" i="39" s="1"/>
  <c r="M211" i="39" s="1"/>
  <c r="M212" i="39" s="1"/>
  <c r="M213" i="39" s="1"/>
  <c r="M214" i="39" s="1"/>
  <c r="M215" i="39" s="1"/>
  <c r="M216" i="39" s="1"/>
  <c r="M217" i="39" s="1"/>
  <c r="M218" i="39" s="1"/>
  <c r="M219" i="39" s="1"/>
  <c r="M220" i="39" s="1"/>
  <c r="M221" i="39" s="1"/>
  <c r="M222" i="39" s="1"/>
  <c r="M223" i="39" s="1"/>
  <c r="M224" i="39" s="1"/>
  <c r="M116" i="39"/>
  <c r="I116" i="39"/>
  <c r="I117" i="39" s="1"/>
  <c r="I118" i="39" s="1"/>
  <c r="I119" i="39" s="1"/>
  <c r="I120" i="39" s="1"/>
  <c r="I121" i="39" s="1"/>
  <c r="I122" i="39" s="1"/>
  <c r="I124" i="39" s="1"/>
  <c r="I106" i="39"/>
  <c r="I107" i="39" s="1"/>
  <c r="I108" i="39" s="1"/>
  <c r="I109" i="39" s="1"/>
  <c r="I110" i="39" s="1"/>
  <c r="I111" i="39" s="1"/>
  <c r="I112" i="39" s="1"/>
  <c r="I114" i="39" s="1"/>
  <c r="I96" i="39"/>
  <c r="I97" i="39" s="1"/>
  <c r="I98" i="39" s="1"/>
  <c r="I99" i="39" s="1"/>
  <c r="I100" i="39" s="1"/>
  <c r="I101" i="39" s="1"/>
  <c r="I102" i="39" s="1"/>
  <c r="I104" i="39" s="1"/>
  <c r="I86" i="39"/>
  <c r="I87" i="39" s="1"/>
  <c r="I88" i="39" s="1"/>
  <c r="I89" i="39" s="1"/>
  <c r="I90" i="39" s="1"/>
  <c r="I91" i="39" s="1"/>
  <c r="I92" i="39" s="1"/>
  <c r="I94" i="39" s="1"/>
  <c r="I76" i="39"/>
  <c r="I77" i="39" s="1"/>
  <c r="I78" i="39" s="1"/>
  <c r="I79" i="39" s="1"/>
  <c r="I80" i="39" s="1"/>
  <c r="I81" i="39" s="1"/>
  <c r="I82" i="39" s="1"/>
  <c r="I84" i="39" s="1"/>
  <c r="I66" i="39"/>
  <c r="I67" i="39" s="1"/>
  <c r="I68" i="39" s="1"/>
  <c r="I69" i="39" s="1"/>
  <c r="I70" i="39" s="1"/>
  <c r="I71" i="39" s="1"/>
  <c r="I72" i="39" s="1"/>
  <c r="I74" i="39" s="1"/>
  <c r="I56" i="39"/>
  <c r="I57" i="39" s="1"/>
  <c r="I58" i="39" s="1"/>
  <c r="I59" i="39" s="1"/>
  <c r="I60" i="39" s="1"/>
  <c r="I61" i="39" s="1"/>
  <c r="I62" i="39" s="1"/>
  <c r="I64" i="39" s="1"/>
  <c r="I46" i="39"/>
  <c r="I47" i="39" s="1"/>
  <c r="I48" i="39" s="1"/>
  <c r="I49" i="39" s="1"/>
  <c r="I50" i="39" s="1"/>
  <c r="I51" i="39" s="1"/>
  <c r="I52" i="39" s="1"/>
  <c r="I53" i="39" s="1"/>
  <c r="I54" i="39" s="1"/>
  <c r="I36" i="39"/>
  <c r="I37" i="39" s="1"/>
  <c r="I38" i="39" s="1"/>
  <c r="I39" i="39" s="1"/>
  <c r="I40" i="39" s="1"/>
  <c r="I41" i="39" s="1"/>
  <c r="I42" i="39" s="1"/>
  <c r="I44" i="39" s="1"/>
  <c r="I26" i="39"/>
  <c r="I27" i="39" s="1"/>
  <c r="I28" i="39" s="1"/>
  <c r="I29" i="39" s="1"/>
  <c r="I30" i="39" s="1"/>
  <c r="I31" i="39" s="1"/>
  <c r="I32" i="39" s="1"/>
  <c r="I16" i="39"/>
  <c r="I17" i="39" s="1"/>
  <c r="I18" i="39" s="1"/>
  <c r="I19" i="39" s="1"/>
  <c r="I20" i="39" s="1"/>
  <c r="I21" i="39" s="1"/>
  <c r="I22" i="39" s="1"/>
  <c r="I24" i="39" s="1"/>
  <c r="E8" i="39"/>
  <c r="E9" i="39" s="1"/>
  <c r="E10" i="39" s="1"/>
  <c r="E11" i="39" s="1"/>
  <c r="E12" i="39" s="1"/>
  <c r="D7" i="39"/>
  <c r="D8" i="39" s="1"/>
  <c r="D9" i="39" s="1"/>
  <c r="D10" i="39" s="1"/>
  <c r="D11" i="39" s="1"/>
  <c r="D12" i="39" s="1"/>
  <c r="M6" i="39"/>
  <c r="M7" i="39" s="1"/>
  <c r="M8" i="39" s="1"/>
  <c r="M9" i="39" s="1"/>
  <c r="M10" i="39" s="1"/>
  <c r="M11" i="39" s="1"/>
  <c r="M12" i="39" s="1"/>
  <c r="I6" i="39"/>
  <c r="I7" i="39" s="1"/>
  <c r="I8" i="39" s="1"/>
  <c r="I9" i="39" s="1"/>
  <c r="I10" i="39" s="1"/>
  <c r="I11" i="39" s="1"/>
  <c r="I12" i="39" s="1"/>
  <c r="F6" i="39"/>
  <c r="F7" i="39" s="1"/>
  <c r="F8" i="39" s="1"/>
  <c r="F9" i="39" s="1"/>
  <c r="F10" i="39" s="1"/>
  <c r="F11" i="39" s="1"/>
  <c r="F12" i="39" s="1"/>
  <c r="E6" i="39"/>
  <c r="E7" i="39" s="1"/>
  <c r="D6" i="39"/>
  <c r="C6" i="39"/>
  <c r="C7" i="39" s="1"/>
  <c r="C8" i="39" s="1"/>
  <c r="C9" i="39" s="1"/>
  <c r="C10" i="39" s="1"/>
  <c r="C11" i="39" s="1"/>
  <c r="C12" i="39" s="1"/>
  <c r="I34" i="43" l="1"/>
  <c r="I33" i="43"/>
  <c r="M14" i="43"/>
  <c r="M15" i="43" s="1"/>
  <c r="M16" i="43" s="1"/>
  <c r="M17" i="43" s="1"/>
  <c r="M18" i="43" s="1"/>
  <c r="M19" i="43" s="1"/>
  <c r="M20" i="43" s="1"/>
  <c r="M21" i="43" s="1"/>
  <c r="M22" i="43" s="1"/>
  <c r="M23" i="43" s="1"/>
  <c r="M24" i="43" s="1"/>
  <c r="M25" i="43" s="1"/>
  <c r="M26" i="43" s="1"/>
  <c r="M27" i="43" s="1"/>
  <c r="M28" i="43" s="1"/>
  <c r="M29" i="43" s="1"/>
  <c r="M30" i="43" s="1"/>
  <c r="M31" i="43" s="1"/>
  <c r="M32" i="43" s="1"/>
  <c r="M33" i="43" s="1"/>
  <c r="M34" i="43" s="1"/>
  <c r="M35" i="43" s="1"/>
  <c r="M36" i="43" s="1"/>
  <c r="M37" i="43" s="1"/>
  <c r="M38" i="43" s="1"/>
  <c r="M39" i="43" s="1"/>
  <c r="M40" i="43" s="1"/>
  <c r="M41" i="43" s="1"/>
  <c r="M42" i="43" s="1"/>
  <c r="M43" i="43" s="1"/>
  <c r="M44" i="43" s="1"/>
  <c r="M45" i="43" s="1"/>
  <c r="M46" i="43" s="1"/>
  <c r="M47" i="43" s="1"/>
  <c r="M48" i="43" s="1"/>
  <c r="M49" i="43" s="1"/>
  <c r="M50" i="43" s="1"/>
  <c r="M51" i="43" s="1"/>
  <c r="M52" i="43" s="1"/>
  <c r="M53" i="43" s="1"/>
  <c r="M54" i="43" s="1"/>
  <c r="M55" i="43" s="1"/>
  <c r="M56" i="43" s="1"/>
  <c r="M57" i="43" s="1"/>
  <c r="M58" i="43" s="1"/>
  <c r="M59" i="43" s="1"/>
  <c r="M60" i="43" s="1"/>
  <c r="M61" i="43" s="1"/>
  <c r="M62" i="43" s="1"/>
  <c r="M63" i="43" s="1"/>
  <c r="M64" i="43" s="1"/>
  <c r="M65" i="43" s="1"/>
  <c r="M66" i="43" s="1"/>
  <c r="M67" i="43" s="1"/>
  <c r="M68" i="43" s="1"/>
  <c r="M69" i="43" s="1"/>
  <c r="M70" i="43" s="1"/>
  <c r="M71" i="43" s="1"/>
  <c r="M72" i="43" s="1"/>
  <c r="M73" i="43" s="1"/>
  <c r="M74" i="43" s="1"/>
  <c r="M75" i="43" s="1"/>
  <c r="M76" i="43" s="1"/>
  <c r="M77" i="43" s="1"/>
  <c r="M78" i="43" s="1"/>
  <c r="M79" i="43" s="1"/>
  <c r="M80" i="43" s="1"/>
  <c r="M81" i="43" s="1"/>
  <c r="M82" i="43" s="1"/>
  <c r="M83" i="43" s="1"/>
  <c r="M84" i="43" s="1"/>
  <c r="M85" i="43" s="1"/>
  <c r="M86" i="43" s="1"/>
  <c r="M87" i="43" s="1"/>
  <c r="M88" i="43" s="1"/>
  <c r="M89" i="43" s="1"/>
  <c r="M90" i="43" s="1"/>
  <c r="M91" i="43" s="1"/>
  <c r="M92" i="43" s="1"/>
  <c r="M93" i="43" s="1"/>
  <c r="M94" i="43" s="1"/>
  <c r="M95" i="43" s="1"/>
  <c r="M96" i="43" s="1"/>
  <c r="M97" i="43" s="1"/>
  <c r="M98" i="43" s="1"/>
  <c r="M99" i="43" s="1"/>
  <c r="M100" i="43" s="1"/>
  <c r="M101" i="43" s="1"/>
  <c r="M102" i="43" s="1"/>
  <c r="M103" i="43" s="1"/>
  <c r="M104" i="43" s="1"/>
  <c r="M105" i="43" s="1"/>
  <c r="M106" i="43" s="1"/>
  <c r="M107" i="43" s="1"/>
  <c r="M108" i="43" s="1"/>
  <c r="M109" i="43" s="1"/>
  <c r="M110" i="43" s="1"/>
  <c r="M111" i="43" s="1"/>
  <c r="M112" i="43" s="1"/>
  <c r="M113" i="43" s="1"/>
  <c r="M114" i="43" s="1"/>
  <c r="M13" i="43"/>
  <c r="E14" i="43"/>
  <c r="E15" i="43" s="1"/>
  <c r="E16" i="43" s="1"/>
  <c r="E17" i="43" s="1"/>
  <c r="E18" i="43" s="1"/>
  <c r="E19" i="43" s="1"/>
  <c r="E20" i="43" s="1"/>
  <c r="E21" i="43" s="1"/>
  <c r="E22" i="43" s="1"/>
  <c r="E24" i="43" s="1"/>
  <c r="E25" i="43" s="1"/>
  <c r="E26" i="43" s="1"/>
  <c r="E27" i="43" s="1"/>
  <c r="E28" i="43" s="1"/>
  <c r="E29" i="43" s="1"/>
  <c r="E30" i="43" s="1"/>
  <c r="E31" i="43" s="1"/>
  <c r="E32" i="43" s="1"/>
  <c r="E13" i="43"/>
  <c r="I13" i="43"/>
  <c r="I14" i="43"/>
  <c r="C13" i="43"/>
  <c r="C14" i="43"/>
  <c r="C15" i="43" s="1"/>
  <c r="C16" i="43" s="1"/>
  <c r="C17" i="43" s="1"/>
  <c r="C18" i="43" s="1"/>
  <c r="C19" i="43" s="1"/>
  <c r="C20" i="43" s="1"/>
  <c r="C21" i="43" s="1"/>
  <c r="C22" i="43" s="1"/>
  <c r="C24" i="43" s="1"/>
  <c r="C25" i="43" s="1"/>
  <c r="C26" i="43" s="1"/>
  <c r="C27" i="43" s="1"/>
  <c r="C28" i="43" s="1"/>
  <c r="C29" i="43" s="1"/>
  <c r="C30" i="43" s="1"/>
  <c r="C31" i="43" s="1"/>
  <c r="C32" i="43" s="1"/>
  <c r="F14" i="43"/>
  <c r="F15" i="43" s="1"/>
  <c r="F16" i="43" s="1"/>
  <c r="F17" i="43" s="1"/>
  <c r="F18" i="43" s="1"/>
  <c r="F19" i="43" s="1"/>
  <c r="F20" i="43" s="1"/>
  <c r="F21" i="43" s="1"/>
  <c r="F22" i="43" s="1"/>
  <c r="F24" i="43" s="1"/>
  <c r="F25" i="43" s="1"/>
  <c r="F26" i="43" s="1"/>
  <c r="F27" i="43" s="1"/>
  <c r="F28" i="43" s="1"/>
  <c r="F29" i="43" s="1"/>
  <c r="F30" i="43" s="1"/>
  <c r="F31" i="43" s="1"/>
  <c r="F32" i="43" s="1"/>
  <c r="F13" i="43"/>
  <c r="D13" i="43"/>
  <c r="D14" i="43"/>
  <c r="D15" i="43" s="1"/>
  <c r="D16" i="43" s="1"/>
  <c r="D17" i="43" s="1"/>
  <c r="D18" i="43" s="1"/>
  <c r="D19" i="43" s="1"/>
  <c r="D20" i="43" s="1"/>
  <c r="D21" i="43" s="1"/>
  <c r="D22" i="43" s="1"/>
  <c r="D24" i="43" s="1"/>
  <c r="D25" i="43" s="1"/>
  <c r="D26" i="43" s="1"/>
  <c r="D27" i="43" s="1"/>
  <c r="D28" i="43" s="1"/>
  <c r="D29" i="43" s="1"/>
  <c r="D30" i="43" s="1"/>
  <c r="D31" i="43" s="1"/>
  <c r="D32" i="43" s="1"/>
  <c r="E14" i="42"/>
  <c r="E15" i="42" s="1"/>
  <c r="E16" i="42" s="1"/>
  <c r="E17" i="42" s="1"/>
  <c r="E18" i="42" s="1"/>
  <c r="E19" i="42" s="1"/>
  <c r="E20" i="42" s="1"/>
  <c r="E21" i="42" s="1"/>
  <c r="E22" i="42" s="1"/>
  <c r="E24" i="42" s="1"/>
  <c r="E25" i="42" s="1"/>
  <c r="E26" i="42" s="1"/>
  <c r="E27" i="42" s="1"/>
  <c r="E28" i="42" s="1"/>
  <c r="E29" i="42" s="1"/>
  <c r="E30" i="42" s="1"/>
  <c r="E31" i="42" s="1"/>
  <c r="E32" i="42" s="1"/>
  <c r="E13" i="42"/>
  <c r="C14" i="42"/>
  <c r="C15" i="42" s="1"/>
  <c r="C16" i="42" s="1"/>
  <c r="C17" i="42" s="1"/>
  <c r="C18" i="42" s="1"/>
  <c r="C19" i="42" s="1"/>
  <c r="C20" i="42" s="1"/>
  <c r="C21" i="42" s="1"/>
  <c r="C22" i="42" s="1"/>
  <c r="C24" i="42" s="1"/>
  <c r="C25" i="42" s="1"/>
  <c r="C26" i="42" s="1"/>
  <c r="C27" i="42" s="1"/>
  <c r="C28" i="42" s="1"/>
  <c r="C29" i="42" s="1"/>
  <c r="C30" i="42" s="1"/>
  <c r="C31" i="42" s="1"/>
  <c r="C32" i="42" s="1"/>
  <c r="C13" i="42"/>
  <c r="F13" i="42"/>
  <c r="F14" i="42"/>
  <c r="F15" i="42" s="1"/>
  <c r="F16" i="42" s="1"/>
  <c r="F17" i="42" s="1"/>
  <c r="F18" i="42" s="1"/>
  <c r="F19" i="42" s="1"/>
  <c r="F20" i="42" s="1"/>
  <c r="F21" i="42" s="1"/>
  <c r="F22" i="42" s="1"/>
  <c r="F24" i="42" s="1"/>
  <c r="F25" i="42" s="1"/>
  <c r="F26" i="42" s="1"/>
  <c r="F27" i="42" s="1"/>
  <c r="F28" i="42" s="1"/>
  <c r="F29" i="42" s="1"/>
  <c r="F30" i="42" s="1"/>
  <c r="F31" i="42" s="1"/>
  <c r="F32" i="42" s="1"/>
  <c r="D14" i="42"/>
  <c r="D15" i="42" s="1"/>
  <c r="D16" i="42" s="1"/>
  <c r="D17" i="42" s="1"/>
  <c r="D18" i="42" s="1"/>
  <c r="D19" i="42" s="1"/>
  <c r="D20" i="42" s="1"/>
  <c r="D21" i="42" s="1"/>
  <c r="D22" i="42" s="1"/>
  <c r="D24" i="42" s="1"/>
  <c r="D25" i="42" s="1"/>
  <c r="D26" i="42" s="1"/>
  <c r="D27" i="42" s="1"/>
  <c r="D28" i="42" s="1"/>
  <c r="D29" i="42" s="1"/>
  <c r="D30" i="42" s="1"/>
  <c r="D31" i="42" s="1"/>
  <c r="D32" i="42" s="1"/>
  <c r="D13" i="42"/>
  <c r="I13" i="42"/>
  <c r="I14" i="42"/>
  <c r="M14" i="42"/>
  <c r="M15" i="42" s="1"/>
  <c r="M16" i="42" s="1"/>
  <c r="M17" i="42" s="1"/>
  <c r="M18" i="42" s="1"/>
  <c r="M19" i="42" s="1"/>
  <c r="M20" i="42" s="1"/>
  <c r="M21" i="42" s="1"/>
  <c r="M22" i="42" s="1"/>
  <c r="M23" i="42" s="1"/>
  <c r="M24" i="42" s="1"/>
  <c r="M25" i="42" s="1"/>
  <c r="M26" i="42" s="1"/>
  <c r="M27" i="42" s="1"/>
  <c r="M28" i="42" s="1"/>
  <c r="M29" i="42" s="1"/>
  <c r="M30" i="42" s="1"/>
  <c r="M31" i="42" s="1"/>
  <c r="M32" i="42" s="1"/>
  <c r="M33" i="42" s="1"/>
  <c r="M34" i="42" s="1"/>
  <c r="M35" i="42" s="1"/>
  <c r="M36" i="42" s="1"/>
  <c r="M37" i="42" s="1"/>
  <c r="M38" i="42" s="1"/>
  <c r="M39" i="42" s="1"/>
  <c r="M40" i="42" s="1"/>
  <c r="M41" i="42" s="1"/>
  <c r="M42" i="42" s="1"/>
  <c r="M43" i="42" s="1"/>
  <c r="M44" i="42" s="1"/>
  <c r="M45" i="42" s="1"/>
  <c r="M46" i="42" s="1"/>
  <c r="M47" i="42" s="1"/>
  <c r="M48" i="42" s="1"/>
  <c r="M49" i="42" s="1"/>
  <c r="M50" i="42" s="1"/>
  <c r="M51" i="42" s="1"/>
  <c r="M52" i="42" s="1"/>
  <c r="M53" i="42" s="1"/>
  <c r="M54" i="42" s="1"/>
  <c r="M55" i="42" s="1"/>
  <c r="M56" i="42" s="1"/>
  <c r="M57" i="42" s="1"/>
  <c r="M58" i="42" s="1"/>
  <c r="M59" i="42" s="1"/>
  <c r="M60" i="42" s="1"/>
  <c r="M61" i="42" s="1"/>
  <c r="M62" i="42" s="1"/>
  <c r="M63" i="42" s="1"/>
  <c r="M64" i="42" s="1"/>
  <c r="M65" i="42" s="1"/>
  <c r="M66" i="42" s="1"/>
  <c r="M67" i="42" s="1"/>
  <c r="M68" i="42" s="1"/>
  <c r="M69" i="42" s="1"/>
  <c r="M70" i="42" s="1"/>
  <c r="M71" i="42" s="1"/>
  <c r="M72" i="42" s="1"/>
  <c r="M73" i="42" s="1"/>
  <c r="M74" i="42" s="1"/>
  <c r="M75" i="42" s="1"/>
  <c r="M76" i="42" s="1"/>
  <c r="M77" i="42" s="1"/>
  <c r="M78" i="42" s="1"/>
  <c r="M79" i="42" s="1"/>
  <c r="M80" i="42" s="1"/>
  <c r="M81" i="42" s="1"/>
  <c r="M82" i="42" s="1"/>
  <c r="M83" i="42" s="1"/>
  <c r="M84" i="42" s="1"/>
  <c r="M85" i="42" s="1"/>
  <c r="M86" i="42" s="1"/>
  <c r="M87" i="42" s="1"/>
  <c r="M88" i="42" s="1"/>
  <c r="M89" i="42" s="1"/>
  <c r="M90" i="42" s="1"/>
  <c r="M91" i="42" s="1"/>
  <c r="M92" i="42" s="1"/>
  <c r="M93" i="42" s="1"/>
  <c r="M94" i="42" s="1"/>
  <c r="M95" i="42" s="1"/>
  <c r="M96" i="42" s="1"/>
  <c r="M97" i="42" s="1"/>
  <c r="M98" i="42" s="1"/>
  <c r="M99" i="42" s="1"/>
  <c r="M100" i="42" s="1"/>
  <c r="M101" i="42" s="1"/>
  <c r="M102" i="42" s="1"/>
  <c r="M103" i="42" s="1"/>
  <c r="M104" i="42" s="1"/>
  <c r="M105" i="42" s="1"/>
  <c r="M106" i="42" s="1"/>
  <c r="M107" i="42" s="1"/>
  <c r="M108" i="42" s="1"/>
  <c r="M109" i="42" s="1"/>
  <c r="M110" i="42" s="1"/>
  <c r="M111" i="42" s="1"/>
  <c r="M112" i="42" s="1"/>
  <c r="M113" i="42" s="1"/>
  <c r="M114" i="42" s="1"/>
  <c r="M13" i="42"/>
  <c r="I34" i="42"/>
  <c r="I33" i="42"/>
  <c r="C14" i="41"/>
  <c r="C15" i="41" s="1"/>
  <c r="C16" i="41" s="1"/>
  <c r="C17" i="41" s="1"/>
  <c r="C18" i="41" s="1"/>
  <c r="C19" i="41" s="1"/>
  <c r="C20" i="41" s="1"/>
  <c r="C21" i="41" s="1"/>
  <c r="C22" i="41" s="1"/>
  <c r="C24" i="41" s="1"/>
  <c r="C25" i="41" s="1"/>
  <c r="C26" i="41" s="1"/>
  <c r="C27" i="41" s="1"/>
  <c r="C28" i="41" s="1"/>
  <c r="C29" i="41" s="1"/>
  <c r="C30" i="41" s="1"/>
  <c r="C31" i="41" s="1"/>
  <c r="C32" i="41" s="1"/>
  <c r="C13" i="41"/>
  <c r="I14" i="41"/>
  <c r="I13" i="41"/>
  <c r="E13" i="41"/>
  <c r="E14" i="41"/>
  <c r="E15" i="41" s="1"/>
  <c r="E16" i="41" s="1"/>
  <c r="E17" i="41" s="1"/>
  <c r="E18" i="41" s="1"/>
  <c r="E19" i="41" s="1"/>
  <c r="E20" i="41" s="1"/>
  <c r="E21" i="41" s="1"/>
  <c r="E22" i="41" s="1"/>
  <c r="E24" i="41" s="1"/>
  <c r="E25" i="41" s="1"/>
  <c r="E26" i="41" s="1"/>
  <c r="E27" i="41" s="1"/>
  <c r="E28" i="41" s="1"/>
  <c r="E29" i="41" s="1"/>
  <c r="E30" i="41" s="1"/>
  <c r="E31" i="41" s="1"/>
  <c r="E32" i="41" s="1"/>
  <c r="D14" i="41"/>
  <c r="D15" i="41" s="1"/>
  <c r="D16" i="41" s="1"/>
  <c r="D17" i="41" s="1"/>
  <c r="D18" i="41" s="1"/>
  <c r="D19" i="41" s="1"/>
  <c r="D20" i="41" s="1"/>
  <c r="D21" i="41" s="1"/>
  <c r="D22" i="41" s="1"/>
  <c r="D24" i="41" s="1"/>
  <c r="D25" i="41" s="1"/>
  <c r="D26" i="41" s="1"/>
  <c r="D27" i="41" s="1"/>
  <c r="D28" i="41" s="1"/>
  <c r="D29" i="41" s="1"/>
  <c r="D30" i="41" s="1"/>
  <c r="D31" i="41" s="1"/>
  <c r="D32" i="41" s="1"/>
  <c r="D13" i="41"/>
  <c r="M14" i="41"/>
  <c r="M15" i="41" s="1"/>
  <c r="M16" i="41" s="1"/>
  <c r="M17" i="41" s="1"/>
  <c r="M18" i="41" s="1"/>
  <c r="M19" i="41" s="1"/>
  <c r="M20" i="41" s="1"/>
  <c r="M21" i="41" s="1"/>
  <c r="M22" i="41" s="1"/>
  <c r="M23" i="41" s="1"/>
  <c r="M24" i="41" s="1"/>
  <c r="M25" i="41" s="1"/>
  <c r="M26" i="41" s="1"/>
  <c r="M27" i="41" s="1"/>
  <c r="M28" i="41" s="1"/>
  <c r="M29" i="41" s="1"/>
  <c r="M30" i="41" s="1"/>
  <c r="M31" i="41" s="1"/>
  <c r="M32" i="41" s="1"/>
  <c r="M33" i="41" s="1"/>
  <c r="M34" i="41" s="1"/>
  <c r="M35" i="41" s="1"/>
  <c r="M36" i="41" s="1"/>
  <c r="M37" i="41" s="1"/>
  <c r="M38" i="41" s="1"/>
  <c r="M39" i="41" s="1"/>
  <c r="M40" i="41" s="1"/>
  <c r="M41" i="41" s="1"/>
  <c r="M42" i="41" s="1"/>
  <c r="M43" i="41" s="1"/>
  <c r="M44" i="41" s="1"/>
  <c r="M45" i="41" s="1"/>
  <c r="M46" i="41" s="1"/>
  <c r="M47" i="41" s="1"/>
  <c r="M48" i="41" s="1"/>
  <c r="M49" i="41" s="1"/>
  <c r="M50" i="41" s="1"/>
  <c r="M51" i="41" s="1"/>
  <c r="M52" i="41" s="1"/>
  <c r="M53" i="41" s="1"/>
  <c r="M54" i="41" s="1"/>
  <c r="M55" i="41" s="1"/>
  <c r="M56" i="41" s="1"/>
  <c r="M57" i="41" s="1"/>
  <c r="M58" i="41" s="1"/>
  <c r="M59" i="41" s="1"/>
  <c r="M60" i="41" s="1"/>
  <c r="M61" i="41" s="1"/>
  <c r="M62" i="41" s="1"/>
  <c r="M63" i="41" s="1"/>
  <c r="M64" i="41" s="1"/>
  <c r="M65" i="41" s="1"/>
  <c r="M66" i="41" s="1"/>
  <c r="M67" i="41" s="1"/>
  <c r="M68" i="41" s="1"/>
  <c r="M69" i="41" s="1"/>
  <c r="M70" i="41" s="1"/>
  <c r="M71" i="41" s="1"/>
  <c r="M72" i="41" s="1"/>
  <c r="M73" i="41" s="1"/>
  <c r="M74" i="41" s="1"/>
  <c r="M75" i="41" s="1"/>
  <c r="M76" i="41" s="1"/>
  <c r="M77" i="41" s="1"/>
  <c r="M78" i="41" s="1"/>
  <c r="M79" i="41" s="1"/>
  <c r="M80" i="41" s="1"/>
  <c r="M81" i="41" s="1"/>
  <c r="M82" i="41" s="1"/>
  <c r="M83" i="41" s="1"/>
  <c r="M84" i="41" s="1"/>
  <c r="M85" i="41" s="1"/>
  <c r="M86" i="41" s="1"/>
  <c r="M87" i="41" s="1"/>
  <c r="M88" i="41" s="1"/>
  <c r="M89" i="41" s="1"/>
  <c r="M90" i="41" s="1"/>
  <c r="M91" i="41" s="1"/>
  <c r="M92" i="41" s="1"/>
  <c r="M93" i="41" s="1"/>
  <c r="M94" i="41" s="1"/>
  <c r="M95" i="41" s="1"/>
  <c r="M96" i="41" s="1"/>
  <c r="M97" i="41" s="1"/>
  <c r="M98" i="41" s="1"/>
  <c r="M99" i="41" s="1"/>
  <c r="M100" i="41" s="1"/>
  <c r="M101" i="41" s="1"/>
  <c r="M102" i="41" s="1"/>
  <c r="M103" i="41" s="1"/>
  <c r="M104" i="41" s="1"/>
  <c r="M105" i="41" s="1"/>
  <c r="M106" i="41" s="1"/>
  <c r="M107" i="41" s="1"/>
  <c r="M108" i="41" s="1"/>
  <c r="M109" i="41" s="1"/>
  <c r="M110" i="41" s="1"/>
  <c r="M111" i="41" s="1"/>
  <c r="M112" i="41" s="1"/>
  <c r="M113" i="41" s="1"/>
  <c r="M114" i="41" s="1"/>
  <c r="M13" i="41"/>
  <c r="F13" i="41"/>
  <c r="F14" i="41"/>
  <c r="F15" i="41" s="1"/>
  <c r="F16" i="41" s="1"/>
  <c r="F17" i="41" s="1"/>
  <c r="F18" i="41" s="1"/>
  <c r="F19" i="41" s="1"/>
  <c r="F20" i="41" s="1"/>
  <c r="F21" i="41" s="1"/>
  <c r="F22" i="41" s="1"/>
  <c r="F24" i="41" s="1"/>
  <c r="F25" i="41" s="1"/>
  <c r="F26" i="41" s="1"/>
  <c r="F27" i="41" s="1"/>
  <c r="F28" i="41" s="1"/>
  <c r="F29" i="41" s="1"/>
  <c r="F30" i="41" s="1"/>
  <c r="F31" i="41" s="1"/>
  <c r="F32" i="41" s="1"/>
  <c r="I34" i="41"/>
  <c r="I33" i="41"/>
  <c r="D14" i="40"/>
  <c r="D15" i="40" s="1"/>
  <c r="D16" i="40" s="1"/>
  <c r="D17" i="40" s="1"/>
  <c r="D18" i="40" s="1"/>
  <c r="D19" i="40" s="1"/>
  <c r="D20" i="40" s="1"/>
  <c r="D21" i="40" s="1"/>
  <c r="D22" i="40" s="1"/>
  <c r="D24" i="40" s="1"/>
  <c r="D25" i="40" s="1"/>
  <c r="D26" i="40" s="1"/>
  <c r="D27" i="40" s="1"/>
  <c r="D28" i="40" s="1"/>
  <c r="D29" i="40" s="1"/>
  <c r="D30" i="40" s="1"/>
  <c r="D31" i="40" s="1"/>
  <c r="D32" i="40" s="1"/>
  <c r="D13" i="40"/>
  <c r="F13" i="40"/>
  <c r="F14" i="40"/>
  <c r="F15" i="40" s="1"/>
  <c r="F16" i="40" s="1"/>
  <c r="F17" i="40" s="1"/>
  <c r="F18" i="40" s="1"/>
  <c r="F19" i="40" s="1"/>
  <c r="F20" i="40" s="1"/>
  <c r="F21" i="40" s="1"/>
  <c r="F22" i="40" s="1"/>
  <c r="F24" i="40" s="1"/>
  <c r="F25" i="40" s="1"/>
  <c r="F26" i="40" s="1"/>
  <c r="F27" i="40" s="1"/>
  <c r="F28" i="40" s="1"/>
  <c r="F29" i="40" s="1"/>
  <c r="F30" i="40" s="1"/>
  <c r="F31" i="40" s="1"/>
  <c r="F32" i="40" s="1"/>
  <c r="I14" i="40"/>
  <c r="I13" i="40"/>
  <c r="M14" i="40"/>
  <c r="M15" i="40" s="1"/>
  <c r="M16" i="40" s="1"/>
  <c r="M17" i="40" s="1"/>
  <c r="M18" i="40" s="1"/>
  <c r="M19" i="40" s="1"/>
  <c r="M20" i="40" s="1"/>
  <c r="M21" i="40" s="1"/>
  <c r="M22" i="40" s="1"/>
  <c r="M23" i="40" s="1"/>
  <c r="M24" i="40" s="1"/>
  <c r="M25" i="40" s="1"/>
  <c r="M26" i="40" s="1"/>
  <c r="M27" i="40" s="1"/>
  <c r="M28" i="40" s="1"/>
  <c r="M29" i="40" s="1"/>
  <c r="M30" i="40" s="1"/>
  <c r="M31" i="40" s="1"/>
  <c r="M32" i="40" s="1"/>
  <c r="M33" i="40" s="1"/>
  <c r="M34" i="40" s="1"/>
  <c r="M35" i="40" s="1"/>
  <c r="M36" i="40" s="1"/>
  <c r="M37" i="40" s="1"/>
  <c r="M38" i="40" s="1"/>
  <c r="M39" i="40" s="1"/>
  <c r="M40" i="40" s="1"/>
  <c r="M41" i="40" s="1"/>
  <c r="M42" i="40" s="1"/>
  <c r="M43" i="40" s="1"/>
  <c r="M44" i="40" s="1"/>
  <c r="M45" i="40" s="1"/>
  <c r="M46" i="40" s="1"/>
  <c r="M47" i="40" s="1"/>
  <c r="M48" i="40" s="1"/>
  <c r="M49" i="40" s="1"/>
  <c r="M50" i="40" s="1"/>
  <c r="M51" i="40" s="1"/>
  <c r="M52" i="40" s="1"/>
  <c r="M53" i="40" s="1"/>
  <c r="M54" i="40" s="1"/>
  <c r="M55" i="40" s="1"/>
  <c r="M56" i="40" s="1"/>
  <c r="M57" i="40" s="1"/>
  <c r="M58" i="40" s="1"/>
  <c r="M59" i="40" s="1"/>
  <c r="M60" i="40" s="1"/>
  <c r="M61" i="40" s="1"/>
  <c r="M62" i="40" s="1"/>
  <c r="M63" i="40" s="1"/>
  <c r="M64" i="40" s="1"/>
  <c r="M65" i="40" s="1"/>
  <c r="M66" i="40" s="1"/>
  <c r="M67" i="40" s="1"/>
  <c r="M68" i="40" s="1"/>
  <c r="M69" i="40" s="1"/>
  <c r="M70" i="40" s="1"/>
  <c r="M71" i="40" s="1"/>
  <c r="M72" i="40" s="1"/>
  <c r="M73" i="40" s="1"/>
  <c r="M74" i="40" s="1"/>
  <c r="M75" i="40" s="1"/>
  <c r="M76" i="40" s="1"/>
  <c r="M77" i="40" s="1"/>
  <c r="M78" i="40" s="1"/>
  <c r="M79" i="40" s="1"/>
  <c r="M80" i="40" s="1"/>
  <c r="M81" i="40" s="1"/>
  <c r="M82" i="40" s="1"/>
  <c r="M83" i="40" s="1"/>
  <c r="M84" i="40" s="1"/>
  <c r="M85" i="40" s="1"/>
  <c r="M86" i="40" s="1"/>
  <c r="M87" i="40" s="1"/>
  <c r="M88" i="40" s="1"/>
  <c r="M89" i="40" s="1"/>
  <c r="M90" i="40" s="1"/>
  <c r="M91" i="40" s="1"/>
  <c r="M92" i="40" s="1"/>
  <c r="M93" i="40" s="1"/>
  <c r="M94" i="40" s="1"/>
  <c r="M95" i="40" s="1"/>
  <c r="M96" i="40" s="1"/>
  <c r="M97" i="40" s="1"/>
  <c r="M98" i="40" s="1"/>
  <c r="M99" i="40" s="1"/>
  <c r="M100" i="40" s="1"/>
  <c r="M101" i="40" s="1"/>
  <c r="M102" i="40" s="1"/>
  <c r="M103" i="40" s="1"/>
  <c r="M104" i="40" s="1"/>
  <c r="M105" i="40" s="1"/>
  <c r="M106" i="40" s="1"/>
  <c r="M107" i="40" s="1"/>
  <c r="M108" i="40" s="1"/>
  <c r="M109" i="40" s="1"/>
  <c r="M110" i="40" s="1"/>
  <c r="M111" i="40" s="1"/>
  <c r="M112" i="40" s="1"/>
  <c r="M113" i="40" s="1"/>
  <c r="M114" i="40" s="1"/>
  <c r="M13" i="40"/>
  <c r="E14" i="40"/>
  <c r="E15" i="40" s="1"/>
  <c r="E16" i="40" s="1"/>
  <c r="E17" i="40" s="1"/>
  <c r="E18" i="40" s="1"/>
  <c r="E19" i="40" s="1"/>
  <c r="E20" i="40" s="1"/>
  <c r="E21" i="40" s="1"/>
  <c r="E22" i="40" s="1"/>
  <c r="E24" i="40" s="1"/>
  <c r="E25" i="40" s="1"/>
  <c r="E26" i="40" s="1"/>
  <c r="E27" i="40" s="1"/>
  <c r="E28" i="40" s="1"/>
  <c r="E29" i="40" s="1"/>
  <c r="E30" i="40" s="1"/>
  <c r="E31" i="40" s="1"/>
  <c r="E32" i="40" s="1"/>
  <c r="E13" i="40"/>
  <c r="C13" i="40"/>
  <c r="C14" i="40"/>
  <c r="C15" i="40" s="1"/>
  <c r="C16" i="40" s="1"/>
  <c r="C17" i="40" s="1"/>
  <c r="C18" i="40" s="1"/>
  <c r="C19" i="40" s="1"/>
  <c r="C20" i="40" s="1"/>
  <c r="C21" i="40" s="1"/>
  <c r="C22" i="40" s="1"/>
  <c r="C24" i="40" s="1"/>
  <c r="C25" i="40" s="1"/>
  <c r="C26" i="40" s="1"/>
  <c r="C27" i="40" s="1"/>
  <c r="C28" i="40" s="1"/>
  <c r="C29" i="40" s="1"/>
  <c r="C30" i="40" s="1"/>
  <c r="C31" i="40" s="1"/>
  <c r="C32" i="40" s="1"/>
  <c r="I34" i="40"/>
  <c r="I33" i="40"/>
  <c r="M14" i="39"/>
  <c r="M15" i="39" s="1"/>
  <c r="M16" i="39" s="1"/>
  <c r="M17" i="39" s="1"/>
  <c r="M18" i="39" s="1"/>
  <c r="M19" i="39" s="1"/>
  <c r="M20" i="39" s="1"/>
  <c r="M21" i="39" s="1"/>
  <c r="M22" i="39" s="1"/>
  <c r="M23" i="39" s="1"/>
  <c r="M24" i="39" s="1"/>
  <c r="M25" i="39" s="1"/>
  <c r="M26" i="39" s="1"/>
  <c r="M27" i="39" s="1"/>
  <c r="M28" i="39" s="1"/>
  <c r="M29" i="39" s="1"/>
  <c r="M30" i="39" s="1"/>
  <c r="M31" i="39" s="1"/>
  <c r="M32" i="39" s="1"/>
  <c r="M33" i="39" s="1"/>
  <c r="M34" i="39" s="1"/>
  <c r="M35" i="39" s="1"/>
  <c r="M36" i="39" s="1"/>
  <c r="M37" i="39" s="1"/>
  <c r="M38" i="39" s="1"/>
  <c r="M39" i="39" s="1"/>
  <c r="M40" i="39" s="1"/>
  <c r="M41" i="39" s="1"/>
  <c r="M42" i="39" s="1"/>
  <c r="M43" i="39" s="1"/>
  <c r="M44" i="39" s="1"/>
  <c r="M45" i="39" s="1"/>
  <c r="M46" i="39" s="1"/>
  <c r="M47" i="39" s="1"/>
  <c r="M48" i="39" s="1"/>
  <c r="M49" i="39" s="1"/>
  <c r="M50" i="39" s="1"/>
  <c r="M51" i="39" s="1"/>
  <c r="M52" i="39" s="1"/>
  <c r="M53" i="39" s="1"/>
  <c r="M54" i="39" s="1"/>
  <c r="M55" i="39" s="1"/>
  <c r="M56" i="39" s="1"/>
  <c r="M57" i="39" s="1"/>
  <c r="M58" i="39" s="1"/>
  <c r="M59" i="39" s="1"/>
  <c r="M60" i="39" s="1"/>
  <c r="M61" i="39" s="1"/>
  <c r="M62" i="39" s="1"/>
  <c r="M63" i="39" s="1"/>
  <c r="M64" i="39" s="1"/>
  <c r="M65" i="39" s="1"/>
  <c r="M66" i="39" s="1"/>
  <c r="M67" i="39" s="1"/>
  <c r="M68" i="39" s="1"/>
  <c r="M69" i="39" s="1"/>
  <c r="M70" i="39" s="1"/>
  <c r="M71" i="39" s="1"/>
  <c r="M72" i="39" s="1"/>
  <c r="M73" i="39" s="1"/>
  <c r="M74" i="39" s="1"/>
  <c r="M75" i="39" s="1"/>
  <c r="M76" i="39" s="1"/>
  <c r="M77" i="39" s="1"/>
  <c r="M78" i="39" s="1"/>
  <c r="M79" i="39" s="1"/>
  <c r="M80" i="39" s="1"/>
  <c r="M81" i="39" s="1"/>
  <c r="M82" i="39" s="1"/>
  <c r="M83" i="39" s="1"/>
  <c r="M84" i="39" s="1"/>
  <c r="M85" i="39" s="1"/>
  <c r="M86" i="39" s="1"/>
  <c r="M87" i="39" s="1"/>
  <c r="M88" i="39" s="1"/>
  <c r="M89" i="39" s="1"/>
  <c r="M90" i="39" s="1"/>
  <c r="M91" i="39" s="1"/>
  <c r="M92" i="39" s="1"/>
  <c r="M93" i="39" s="1"/>
  <c r="M94" i="39" s="1"/>
  <c r="M95" i="39" s="1"/>
  <c r="M96" i="39" s="1"/>
  <c r="M97" i="39" s="1"/>
  <c r="M98" i="39" s="1"/>
  <c r="M99" i="39" s="1"/>
  <c r="M100" i="39" s="1"/>
  <c r="M101" i="39" s="1"/>
  <c r="M102" i="39" s="1"/>
  <c r="M103" i="39" s="1"/>
  <c r="M104" i="39" s="1"/>
  <c r="M105" i="39" s="1"/>
  <c r="M106" i="39" s="1"/>
  <c r="M107" i="39" s="1"/>
  <c r="M108" i="39" s="1"/>
  <c r="M109" i="39" s="1"/>
  <c r="M110" i="39" s="1"/>
  <c r="M111" i="39" s="1"/>
  <c r="M112" i="39" s="1"/>
  <c r="M113" i="39" s="1"/>
  <c r="M114" i="39" s="1"/>
  <c r="M13" i="39"/>
  <c r="E13" i="39"/>
  <c r="E14" i="39"/>
  <c r="E15" i="39" s="1"/>
  <c r="E16" i="39" s="1"/>
  <c r="E17" i="39" s="1"/>
  <c r="E18" i="39" s="1"/>
  <c r="E19" i="39" s="1"/>
  <c r="E20" i="39" s="1"/>
  <c r="E21" i="39" s="1"/>
  <c r="E22" i="39" s="1"/>
  <c r="E24" i="39" s="1"/>
  <c r="E25" i="39" s="1"/>
  <c r="E26" i="39" s="1"/>
  <c r="E27" i="39" s="1"/>
  <c r="E28" i="39" s="1"/>
  <c r="E29" i="39" s="1"/>
  <c r="E30" i="39" s="1"/>
  <c r="E31" i="39" s="1"/>
  <c r="E32" i="39" s="1"/>
  <c r="C14" i="39"/>
  <c r="C15" i="39" s="1"/>
  <c r="C16" i="39" s="1"/>
  <c r="C17" i="39" s="1"/>
  <c r="C18" i="39" s="1"/>
  <c r="C19" i="39" s="1"/>
  <c r="C20" i="39" s="1"/>
  <c r="C21" i="39" s="1"/>
  <c r="C22" i="39" s="1"/>
  <c r="C24" i="39" s="1"/>
  <c r="C25" i="39" s="1"/>
  <c r="C26" i="39" s="1"/>
  <c r="C27" i="39" s="1"/>
  <c r="C28" i="39" s="1"/>
  <c r="C29" i="39" s="1"/>
  <c r="C30" i="39" s="1"/>
  <c r="C31" i="39" s="1"/>
  <c r="C32" i="39" s="1"/>
  <c r="C13" i="39"/>
  <c r="F14" i="39"/>
  <c r="F15" i="39" s="1"/>
  <c r="F16" i="39" s="1"/>
  <c r="F17" i="39" s="1"/>
  <c r="F18" i="39" s="1"/>
  <c r="F19" i="39" s="1"/>
  <c r="F20" i="39" s="1"/>
  <c r="F21" i="39" s="1"/>
  <c r="F22" i="39" s="1"/>
  <c r="F24" i="39" s="1"/>
  <c r="F25" i="39" s="1"/>
  <c r="F26" i="39" s="1"/>
  <c r="F27" i="39" s="1"/>
  <c r="F28" i="39" s="1"/>
  <c r="F29" i="39" s="1"/>
  <c r="F30" i="39" s="1"/>
  <c r="F31" i="39" s="1"/>
  <c r="F32" i="39" s="1"/>
  <c r="F13" i="39"/>
  <c r="D14" i="39"/>
  <c r="D15" i="39" s="1"/>
  <c r="D16" i="39" s="1"/>
  <c r="D17" i="39" s="1"/>
  <c r="D18" i="39" s="1"/>
  <c r="D19" i="39" s="1"/>
  <c r="D20" i="39" s="1"/>
  <c r="D21" i="39" s="1"/>
  <c r="D22" i="39" s="1"/>
  <c r="D24" i="39" s="1"/>
  <c r="D25" i="39" s="1"/>
  <c r="D26" i="39" s="1"/>
  <c r="D27" i="39" s="1"/>
  <c r="D28" i="39" s="1"/>
  <c r="D29" i="39" s="1"/>
  <c r="D30" i="39" s="1"/>
  <c r="D31" i="39" s="1"/>
  <c r="D32" i="39" s="1"/>
  <c r="D13" i="39"/>
  <c r="I14" i="39"/>
  <c r="I13" i="39"/>
  <c r="I34" i="39"/>
  <c r="I33" i="39"/>
  <c r="I108" i="11"/>
  <c r="F33" i="43" l="1"/>
  <c r="F34" i="43"/>
  <c r="F35" i="43" s="1"/>
  <c r="F36" i="43" s="1"/>
  <c r="F37" i="43" s="1"/>
  <c r="F38" i="43" s="1"/>
  <c r="F39" i="43" s="1"/>
  <c r="F40" i="43" s="1"/>
  <c r="F41" i="43" s="1"/>
  <c r="F42" i="43" s="1"/>
  <c r="F44" i="43" s="1"/>
  <c r="F45" i="43" s="1"/>
  <c r="F46" i="43" s="1"/>
  <c r="F47" i="43" s="1"/>
  <c r="F48" i="43" s="1"/>
  <c r="F49" i="43" s="1"/>
  <c r="F50" i="43" s="1"/>
  <c r="F51" i="43" s="1"/>
  <c r="F52" i="43" s="1"/>
  <c r="F54" i="43" s="1"/>
  <c r="F55" i="43" s="1"/>
  <c r="F56" i="43" s="1"/>
  <c r="F57" i="43" s="1"/>
  <c r="F58" i="43" s="1"/>
  <c r="F59" i="43" s="1"/>
  <c r="F60" i="43" s="1"/>
  <c r="F61" i="43" s="1"/>
  <c r="F62" i="43" s="1"/>
  <c r="F64" i="43" s="1"/>
  <c r="F65" i="43" s="1"/>
  <c r="F66" i="43" s="1"/>
  <c r="F67" i="43" s="1"/>
  <c r="F68" i="43" s="1"/>
  <c r="F69" i="43" s="1"/>
  <c r="F70" i="43" s="1"/>
  <c r="F71" i="43" s="1"/>
  <c r="F72" i="43" s="1"/>
  <c r="F74" i="43" s="1"/>
  <c r="F75" i="43" s="1"/>
  <c r="F76" i="43" s="1"/>
  <c r="F77" i="43" s="1"/>
  <c r="F78" i="43" s="1"/>
  <c r="F79" i="43" s="1"/>
  <c r="F80" i="43" s="1"/>
  <c r="F81" i="43" s="1"/>
  <c r="F82" i="43" s="1"/>
  <c r="F84" i="43" s="1"/>
  <c r="F85" i="43" s="1"/>
  <c r="F86" i="43" s="1"/>
  <c r="F87" i="43" s="1"/>
  <c r="F88" i="43" s="1"/>
  <c r="F89" i="43" s="1"/>
  <c r="F90" i="43" s="1"/>
  <c r="F91" i="43" s="1"/>
  <c r="F92" i="43" s="1"/>
  <c r="F94" i="43" s="1"/>
  <c r="F95" i="43" s="1"/>
  <c r="F96" i="43" s="1"/>
  <c r="F97" i="43" s="1"/>
  <c r="F98" i="43" s="1"/>
  <c r="F99" i="43" s="1"/>
  <c r="F100" i="43" s="1"/>
  <c r="F101" i="43" s="1"/>
  <c r="F102" i="43" s="1"/>
  <c r="F104" i="43" s="1"/>
  <c r="F105" i="43" s="1"/>
  <c r="F106" i="43" s="1"/>
  <c r="F107" i="43" s="1"/>
  <c r="F108" i="43" s="1"/>
  <c r="F109" i="43" s="1"/>
  <c r="F110" i="43" s="1"/>
  <c r="F111" i="43" s="1"/>
  <c r="F112" i="43" s="1"/>
  <c r="F114" i="43" s="1"/>
  <c r="F115" i="43" s="1"/>
  <c r="F116" i="43" s="1"/>
  <c r="F117" i="43" s="1"/>
  <c r="F118" i="43" s="1"/>
  <c r="F119" i="43" s="1"/>
  <c r="F120" i="43" s="1"/>
  <c r="F121" i="43" s="1"/>
  <c r="F122" i="43" s="1"/>
  <c r="F124" i="43" s="1"/>
  <c r="F125" i="43" s="1"/>
  <c r="F126" i="43" s="1"/>
  <c r="F127" i="43" s="1"/>
  <c r="F128" i="43" s="1"/>
  <c r="F129" i="43" s="1"/>
  <c r="F130" i="43" s="1"/>
  <c r="F131" i="43" s="1"/>
  <c r="F132" i="43" s="1"/>
  <c r="F134" i="43" s="1"/>
  <c r="F135" i="43" s="1"/>
  <c r="F136" i="43" s="1"/>
  <c r="F137" i="43" s="1"/>
  <c r="F138" i="43" s="1"/>
  <c r="F139" i="43" s="1"/>
  <c r="F140" i="43" s="1"/>
  <c r="F141" i="43" s="1"/>
  <c r="F142" i="43" s="1"/>
  <c r="F144" i="43" s="1"/>
  <c r="F145" i="43" s="1"/>
  <c r="F146" i="43" s="1"/>
  <c r="F147" i="43" s="1"/>
  <c r="F148" i="43" s="1"/>
  <c r="F149" i="43" s="1"/>
  <c r="F150" i="43" s="1"/>
  <c r="F151" i="43" s="1"/>
  <c r="F152" i="43" s="1"/>
  <c r="F154" i="43" s="1"/>
  <c r="F155" i="43" s="1"/>
  <c r="F156" i="43" s="1"/>
  <c r="F157" i="43" s="1"/>
  <c r="F158" i="43" s="1"/>
  <c r="F159" i="43" s="1"/>
  <c r="F160" i="43" s="1"/>
  <c r="F161" i="43" s="1"/>
  <c r="F162" i="43" s="1"/>
  <c r="F164" i="43" s="1"/>
  <c r="F165" i="43" s="1"/>
  <c r="F166" i="43" s="1"/>
  <c r="F167" i="43" s="1"/>
  <c r="F168" i="43" s="1"/>
  <c r="F169" i="43" s="1"/>
  <c r="F170" i="43" s="1"/>
  <c r="F171" i="43" s="1"/>
  <c r="F172" i="43" s="1"/>
  <c r="F174" i="43" s="1"/>
  <c r="F175" i="43" s="1"/>
  <c r="F176" i="43" s="1"/>
  <c r="F177" i="43" s="1"/>
  <c r="F178" i="43" s="1"/>
  <c r="F179" i="43" s="1"/>
  <c r="F180" i="43" s="1"/>
  <c r="F181" i="43" s="1"/>
  <c r="F182" i="43" s="1"/>
  <c r="F184" i="43" s="1"/>
  <c r="F185" i="43" s="1"/>
  <c r="F186" i="43" s="1"/>
  <c r="F187" i="43" s="1"/>
  <c r="F188" i="43" s="1"/>
  <c r="F189" i="43" s="1"/>
  <c r="F190" i="43" s="1"/>
  <c r="F191" i="43" s="1"/>
  <c r="F192" i="43" s="1"/>
  <c r="F194" i="43" s="1"/>
  <c r="F195" i="43" s="1"/>
  <c r="F196" i="43" s="1"/>
  <c r="F197" i="43" s="1"/>
  <c r="F198" i="43" s="1"/>
  <c r="F199" i="43" s="1"/>
  <c r="F200" i="43" s="1"/>
  <c r="F201" i="43" s="1"/>
  <c r="F202" i="43" s="1"/>
  <c r="F204" i="43" s="1"/>
  <c r="F205" i="43" s="1"/>
  <c r="F206" i="43" s="1"/>
  <c r="F207" i="43" s="1"/>
  <c r="F208" i="43" s="1"/>
  <c r="F209" i="43" s="1"/>
  <c r="F210" i="43" s="1"/>
  <c r="F211" i="43" s="1"/>
  <c r="F212" i="43" s="1"/>
  <c r="F214" i="43" s="1"/>
  <c r="F215" i="43" s="1"/>
  <c r="F216" i="43" s="1"/>
  <c r="F217" i="43" s="1"/>
  <c r="F218" i="43" s="1"/>
  <c r="F219" i="43" s="1"/>
  <c r="F220" i="43" s="1"/>
  <c r="F221" i="43" s="1"/>
  <c r="F222" i="43" s="1"/>
  <c r="F224" i="43" s="1"/>
  <c r="F225" i="43" s="1"/>
  <c r="F226" i="43" s="1"/>
  <c r="F227" i="43" s="1"/>
  <c r="F228" i="43" s="1"/>
  <c r="F229" i="43" s="1"/>
  <c r="F230" i="43" s="1"/>
  <c r="F231" i="43" s="1"/>
  <c r="F232" i="43" s="1"/>
  <c r="F234" i="43" s="1"/>
  <c r="F235" i="43" s="1"/>
  <c r="F236" i="43" s="1"/>
  <c r="F237" i="43" s="1"/>
  <c r="F238" i="43" s="1"/>
  <c r="F239" i="43" s="1"/>
  <c r="F240" i="43" s="1"/>
  <c r="F241" i="43" s="1"/>
  <c r="F242" i="43" s="1"/>
  <c r="F244" i="43" s="1"/>
  <c r="F245" i="43" s="1"/>
  <c r="F246" i="43" s="1"/>
  <c r="F247" i="43" s="1"/>
  <c r="F248" i="43" s="1"/>
  <c r="F249" i="43" s="1"/>
  <c r="F250" i="43" s="1"/>
  <c r="F251" i="43" s="1"/>
  <c r="F252" i="43" s="1"/>
  <c r="F254" i="43" s="1"/>
  <c r="F255" i="43" s="1"/>
  <c r="F256" i="43" s="1"/>
  <c r="F257" i="43" s="1"/>
  <c r="F258" i="43" s="1"/>
  <c r="F259" i="43" s="1"/>
  <c r="F260" i="43" s="1"/>
  <c r="F261" i="43" s="1"/>
  <c r="F262" i="43" s="1"/>
  <c r="F264" i="43" s="1"/>
  <c r="F265" i="43" s="1"/>
  <c r="F266" i="43" s="1"/>
  <c r="F267" i="43" s="1"/>
  <c r="F268" i="43" s="1"/>
  <c r="F269" i="43" s="1"/>
  <c r="F270" i="43" s="1"/>
  <c r="F271" i="43" s="1"/>
  <c r="F272" i="43" s="1"/>
  <c r="F274" i="43" s="1"/>
  <c r="F275" i="43" s="1"/>
  <c r="F276" i="43" s="1"/>
  <c r="F277" i="43" s="1"/>
  <c r="F278" i="43" s="1"/>
  <c r="F279" i="43" s="1"/>
  <c r="F280" i="43" s="1"/>
  <c r="F281" i="43" s="1"/>
  <c r="F282" i="43" s="1"/>
  <c r="F284" i="43" s="1"/>
  <c r="F285" i="43" s="1"/>
  <c r="F286" i="43" s="1"/>
  <c r="F287" i="43" s="1"/>
  <c r="F288" i="43" s="1"/>
  <c r="F289" i="43" s="1"/>
  <c r="F290" i="43" s="1"/>
  <c r="F291" i="43" s="1"/>
  <c r="F292" i="43" s="1"/>
  <c r="F294" i="43" s="1"/>
  <c r="F295" i="43" s="1"/>
  <c r="F296" i="43" s="1"/>
  <c r="F297" i="43" s="1"/>
  <c r="F298" i="43" s="1"/>
  <c r="F299" i="43" s="1"/>
  <c r="F300" i="43" s="1"/>
  <c r="F301" i="43" s="1"/>
  <c r="F302" i="43" s="1"/>
  <c r="F304" i="43" s="1"/>
  <c r="F305" i="43" s="1"/>
  <c r="F306" i="43" s="1"/>
  <c r="F307" i="43" s="1"/>
  <c r="F308" i="43" s="1"/>
  <c r="F309" i="43" s="1"/>
  <c r="F310" i="43" s="1"/>
  <c r="F311" i="43" s="1"/>
  <c r="F312" i="43" s="1"/>
  <c r="F314" i="43" s="1"/>
  <c r="F315" i="43" s="1"/>
  <c r="F316" i="43" s="1"/>
  <c r="F317" i="43" s="1"/>
  <c r="F318" i="43" s="1"/>
  <c r="F319" i="43" s="1"/>
  <c r="F320" i="43" s="1"/>
  <c r="F321" i="43" s="1"/>
  <c r="F322" i="43" s="1"/>
  <c r="F324" i="43" s="1"/>
  <c r="F325" i="43" s="1"/>
  <c r="F326" i="43" s="1"/>
  <c r="F327" i="43" s="1"/>
  <c r="F328" i="43" s="1"/>
  <c r="F329" i="43" s="1"/>
  <c r="F330" i="43" s="1"/>
  <c r="F331" i="43" s="1"/>
  <c r="F332" i="43" s="1"/>
  <c r="F334" i="43" s="1"/>
  <c r="D34" i="43"/>
  <c r="D35" i="43" s="1"/>
  <c r="D36" i="43" s="1"/>
  <c r="D37" i="43" s="1"/>
  <c r="D38" i="43" s="1"/>
  <c r="D39" i="43" s="1"/>
  <c r="D40" i="43" s="1"/>
  <c r="D41" i="43" s="1"/>
  <c r="D42" i="43" s="1"/>
  <c r="D44" i="43" s="1"/>
  <c r="D45" i="43" s="1"/>
  <c r="D46" i="43" s="1"/>
  <c r="D47" i="43" s="1"/>
  <c r="D48" i="43" s="1"/>
  <c r="D49" i="43" s="1"/>
  <c r="D50" i="43" s="1"/>
  <c r="D51" i="43" s="1"/>
  <c r="D52" i="43" s="1"/>
  <c r="D54" i="43" s="1"/>
  <c r="D55" i="43" s="1"/>
  <c r="D56" i="43" s="1"/>
  <c r="D57" i="43" s="1"/>
  <c r="D58" i="43" s="1"/>
  <c r="D59" i="43" s="1"/>
  <c r="D60" i="43" s="1"/>
  <c r="D61" i="43" s="1"/>
  <c r="D62" i="43" s="1"/>
  <c r="D64" i="43" s="1"/>
  <c r="D65" i="43" s="1"/>
  <c r="D66" i="43" s="1"/>
  <c r="D67" i="43" s="1"/>
  <c r="D68" i="43" s="1"/>
  <c r="D69" i="43" s="1"/>
  <c r="D70" i="43" s="1"/>
  <c r="D71" i="43" s="1"/>
  <c r="D72" i="43" s="1"/>
  <c r="D74" i="43" s="1"/>
  <c r="D75" i="43" s="1"/>
  <c r="D76" i="43" s="1"/>
  <c r="D77" i="43" s="1"/>
  <c r="D78" i="43" s="1"/>
  <c r="D79" i="43" s="1"/>
  <c r="D80" i="43" s="1"/>
  <c r="D81" i="43" s="1"/>
  <c r="D82" i="43" s="1"/>
  <c r="D84" i="43" s="1"/>
  <c r="D85" i="43" s="1"/>
  <c r="D86" i="43" s="1"/>
  <c r="D87" i="43" s="1"/>
  <c r="D88" i="43" s="1"/>
  <c r="D89" i="43" s="1"/>
  <c r="D90" i="43" s="1"/>
  <c r="D91" i="43" s="1"/>
  <c r="D92" i="43" s="1"/>
  <c r="D94" i="43" s="1"/>
  <c r="D95" i="43" s="1"/>
  <c r="D96" i="43" s="1"/>
  <c r="D97" i="43" s="1"/>
  <c r="D98" i="43" s="1"/>
  <c r="D99" i="43" s="1"/>
  <c r="D100" i="43" s="1"/>
  <c r="D101" i="43" s="1"/>
  <c r="D102" i="43" s="1"/>
  <c r="D104" i="43" s="1"/>
  <c r="D105" i="43" s="1"/>
  <c r="D106" i="43" s="1"/>
  <c r="D107" i="43" s="1"/>
  <c r="D108" i="43" s="1"/>
  <c r="D109" i="43" s="1"/>
  <c r="D110" i="43" s="1"/>
  <c r="D111" i="43" s="1"/>
  <c r="D112" i="43" s="1"/>
  <c r="D114" i="43" s="1"/>
  <c r="D115" i="43" s="1"/>
  <c r="D116" i="43" s="1"/>
  <c r="D117" i="43" s="1"/>
  <c r="D118" i="43" s="1"/>
  <c r="D119" i="43" s="1"/>
  <c r="D120" i="43" s="1"/>
  <c r="D121" i="43" s="1"/>
  <c r="D122" i="43" s="1"/>
  <c r="D124" i="43" s="1"/>
  <c r="D125" i="43" s="1"/>
  <c r="D126" i="43" s="1"/>
  <c r="D127" i="43" s="1"/>
  <c r="D128" i="43" s="1"/>
  <c r="D129" i="43" s="1"/>
  <c r="D130" i="43" s="1"/>
  <c r="D131" i="43" s="1"/>
  <c r="D132" i="43" s="1"/>
  <c r="D134" i="43" s="1"/>
  <c r="D135" i="43" s="1"/>
  <c r="D136" i="43" s="1"/>
  <c r="D137" i="43" s="1"/>
  <c r="D138" i="43" s="1"/>
  <c r="D139" i="43" s="1"/>
  <c r="D140" i="43" s="1"/>
  <c r="D141" i="43" s="1"/>
  <c r="D142" i="43" s="1"/>
  <c r="D144" i="43" s="1"/>
  <c r="D145" i="43" s="1"/>
  <c r="D146" i="43" s="1"/>
  <c r="D147" i="43" s="1"/>
  <c r="D148" i="43" s="1"/>
  <c r="D149" i="43" s="1"/>
  <c r="D150" i="43" s="1"/>
  <c r="D151" i="43" s="1"/>
  <c r="D152" i="43" s="1"/>
  <c r="D154" i="43" s="1"/>
  <c r="D155" i="43" s="1"/>
  <c r="D156" i="43" s="1"/>
  <c r="D157" i="43" s="1"/>
  <c r="D158" i="43" s="1"/>
  <c r="D159" i="43" s="1"/>
  <c r="D160" i="43" s="1"/>
  <c r="D161" i="43" s="1"/>
  <c r="D162" i="43" s="1"/>
  <c r="D164" i="43" s="1"/>
  <c r="D165" i="43" s="1"/>
  <c r="D166" i="43" s="1"/>
  <c r="D167" i="43" s="1"/>
  <c r="D168" i="43" s="1"/>
  <c r="D169" i="43" s="1"/>
  <c r="D170" i="43" s="1"/>
  <c r="D171" i="43" s="1"/>
  <c r="D172" i="43" s="1"/>
  <c r="D174" i="43" s="1"/>
  <c r="D175" i="43" s="1"/>
  <c r="D176" i="43" s="1"/>
  <c r="D177" i="43" s="1"/>
  <c r="D178" i="43" s="1"/>
  <c r="D179" i="43" s="1"/>
  <c r="D180" i="43" s="1"/>
  <c r="D181" i="43" s="1"/>
  <c r="D182" i="43" s="1"/>
  <c r="D184" i="43" s="1"/>
  <c r="D185" i="43" s="1"/>
  <c r="D186" i="43" s="1"/>
  <c r="D187" i="43" s="1"/>
  <c r="D188" i="43" s="1"/>
  <c r="D189" i="43" s="1"/>
  <c r="D190" i="43" s="1"/>
  <c r="D191" i="43" s="1"/>
  <c r="D192" i="43" s="1"/>
  <c r="D194" i="43" s="1"/>
  <c r="D195" i="43" s="1"/>
  <c r="D196" i="43" s="1"/>
  <c r="D197" i="43" s="1"/>
  <c r="D198" i="43" s="1"/>
  <c r="D199" i="43" s="1"/>
  <c r="D200" i="43" s="1"/>
  <c r="D201" i="43" s="1"/>
  <c r="D202" i="43" s="1"/>
  <c r="D204" i="43" s="1"/>
  <c r="D205" i="43" s="1"/>
  <c r="D206" i="43" s="1"/>
  <c r="D207" i="43" s="1"/>
  <c r="D208" i="43" s="1"/>
  <c r="D209" i="43" s="1"/>
  <c r="D210" i="43" s="1"/>
  <c r="D211" i="43" s="1"/>
  <c r="D212" i="43" s="1"/>
  <c r="D214" i="43" s="1"/>
  <c r="D215" i="43" s="1"/>
  <c r="D216" i="43" s="1"/>
  <c r="D217" i="43" s="1"/>
  <c r="D218" i="43" s="1"/>
  <c r="D219" i="43" s="1"/>
  <c r="D220" i="43" s="1"/>
  <c r="D221" i="43" s="1"/>
  <c r="D222" i="43" s="1"/>
  <c r="D224" i="43" s="1"/>
  <c r="D225" i="43" s="1"/>
  <c r="D226" i="43" s="1"/>
  <c r="D227" i="43" s="1"/>
  <c r="D228" i="43" s="1"/>
  <c r="D229" i="43" s="1"/>
  <c r="D230" i="43" s="1"/>
  <c r="D231" i="43" s="1"/>
  <c r="D232" i="43" s="1"/>
  <c r="D234" i="43" s="1"/>
  <c r="D235" i="43" s="1"/>
  <c r="D236" i="43" s="1"/>
  <c r="D237" i="43" s="1"/>
  <c r="D238" i="43" s="1"/>
  <c r="D239" i="43" s="1"/>
  <c r="D240" i="43" s="1"/>
  <c r="D241" i="43" s="1"/>
  <c r="D242" i="43" s="1"/>
  <c r="D244" i="43" s="1"/>
  <c r="D245" i="43" s="1"/>
  <c r="D246" i="43" s="1"/>
  <c r="D247" i="43" s="1"/>
  <c r="D248" i="43" s="1"/>
  <c r="D249" i="43" s="1"/>
  <c r="D250" i="43" s="1"/>
  <c r="D251" i="43" s="1"/>
  <c r="D252" i="43" s="1"/>
  <c r="D254" i="43" s="1"/>
  <c r="D255" i="43" s="1"/>
  <c r="D256" i="43" s="1"/>
  <c r="D257" i="43" s="1"/>
  <c r="D258" i="43" s="1"/>
  <c r="D259" i="43" s="1"/>
  <c r="D260" i="43" s="1"/>
  <c r="D261" i="43" s="1"/>
  <c r="D262" i="43" s="1"/>
  <c r="D264" i="43" s="1"/>
  <c r="D265" i="43" s="1"/>
  <c r="D266" i="43" s="1"/>
  <c r="D267" i="43" s="1"/>
  <c r="D268" i="43" s="1"/>
  <c r="D269" i="43" s="1"/>
  <c r="D270" i="43" s="1"/>
  <c r="D271" i="43" s="1"/>
  <c r="D272" i="43" s="1"/>
  <c r="D274" i="43" s="1"/>
  <c r="D275" i="43" s="1"/>
  <c r="D276" i="43" s="1"/>
  <c r="D277" i="43" s="1"/>
  <c r="D278" i="43" s="1"/>
  <c r="D279" i="43" s="1"/>
  <c r="D280" i="43" s="1"/>
  <c r="D281" i="43" s="1"/>
  <c r="D282" i="43" s="1"/>
  <c r="D284" i="43" s="1"/>
  <c r="D285" i="43" s="1"/>
  <c r="D286" i="43" s="1"/>
  <c r="D287" i="43" s="1"/>
  <c r="D288" i="43" s="1"/>
  <c r="D289" i="43" s="1"/>
  <c r="D290" i="43" s="1"/>
  <c r="D291" i="43" s="1"/>
  <c r="D292" i="43" s="1"/>
  <c r="D294" i="43" s="1"/>
  <c r="D295" i="43" s="1"/>
  <c r="D296" i="43" s="1"/>
  <c r="D297" i="43" s="1"/>
  <c r="D298" i="43" s="1"/>
  <c r="D299" i="43" s="1"/>
  <c r="D300" i="43" s="1"/>
  <c r="D301" i="43" s="1"/>
  <c r="D302" i="43" s="1"/>
  <c r="D304" i="43" s="1"/>
  <c r="D305" i="43" s="1"/>
  <c r="D306" i="43" s="1"/>
  <c r="D307" i="43" s="1"/>
  <c r="D308" i="43" s="1"/>
  <c r="D309" i="43" s="1"/>
  <c r="D310" i="43" s="1"/>
  <c r="D311" i="43" s="1"/>
  <c r="D312" i="43" s="1"/>
  <c r="D314" i="43" s="1"/>
  <c r="D315" i="43" s="1"/>
  <c r="D316" i="43" s="1"/>
  <c r="D317" i="43" s="1"/>
  <c r="D318" i="43" s="1"/>
  <c r="D319" i="43" s="1"/>
  <c r="D320" i="43" s="1"/>
  <c r="D321" i="43" s="1"/>
  <c r="D322" i="43" s="1"/>
  <c r="D324" i="43" s="1"/>
  <c r="D325" i="43" s="1"/>
  <c r="D326" i="43" s="1"/>
  <c r="D327" i="43" s="1"/>
  <c r="D328" i="43" s="1"/>
  <c r="D329" i="43" s="1"/>
  <c r="D330" i="43" s="1"/>
  <c r="D331" i="43" s="1"/>
  <c r="D332" i="43" s="1"/>
  <c r="D334" i="43" s="1"/>
  <c r="D33" i="43"/>
  <c r="C33" i="43"/>
  <c r="C34" i="43"/>
  <c r="C35" i="43" s="1"/>
  <c r="C36" i="43" s="1"/>
  <c r="C37" i="43" s="1"/>
  <c r="C38" i="43" s="1"/>
  <c r="C39" i="43" s="1"/>
  <c r="C40" i="43" s="1"/>
  <c r="C41" i="43" s="1"/>
  <c r="C42" i="43" s="1"/>
  <c r="C44" i="43" s="1"/>
  <c r="C45" i="43" s="1"/>
  <c r="C46" i="43" s="1"/>
  <c r="C47" i="43" s="1"/>
  <c r="C48" i="43" s="1"/>
  <c r="C49" i="43" s="1"/>
  <c r="C50" i="43" s="1"/>
  <c r="C51" i="43" s="1"/>
  <c r="C52" i="43" s="1"/>
  <c r="C54" i="43" s="1"/>
  <c r="C55" i="43" s="1"/>
  <c r="C56" i="43" s="1"/>
  <c r="C57" i="43" s="1"/>
  <c r="C58" i="43" s="1"/>
  <c r="C59" i="43" s="1"/>
  <c r="C60" i="43" s="1"/>
  <c r="C61" i="43" s="1"/>
  <c r="C62" i="43" s="1"/>
  <c r="C64" i="43" s="1"/>
  <c r="C65" i="43" s="1"/>
  <c r="C66" i="43" s="1"/>
  <c r="C67" i="43" s="1"/>
  <c r="C68" i="43" s="1"/>
  <c r="C69" i="43" s="1"/>
  <c r="C70" i="43" s="1"/>
  <c r="C71" i="43" s="1"/>
  <c r="C72" i="43" s="1"/>
  <c r="C74" i="43" s="1"/>
  <c r="C75" i="43" s="1"/>
  <c r="C76" i="43" s="1"/>
  <c r="C77" i="43" s="1"/>
  <c r="C78" i="43" s="1"/>
  <c r="C79" i="43" s="1"/>
  <c r="C80" i="43" s="1"/>
  <c r="C81" i="43" s="1"/>
  <c r="C82" i="43" s="1"/>
  <c r="C84" i="43" s="1"/>
  <c r="C85" i="43" s="1"/>
  <c r="C86" i="43" s="1"/>
  <c r="C87" i="43" s="1"/>
  <c r="C88" i="43" s="1"/>
  <c r="C89" i="43" s="1"/>
  <c r="C90" i="43" s="1"/>
  <c r="C91" i="43" s="1"/>
  <c r="C92" i="43" s="1"/>
  <c r="C94" i="43" s="1"/>
  <c r="C95" i="43" s="1"/>
  <c r="C96" i="43" s="1"/>
  <c r="C97" i="43" s="1"/>
  <c r="C98" i="43" s="1"/>
  <c r="C99" i="43" s="1"/>
  <c r="C100" i="43" s="1"/>
  <c r="C101" i="43" s="1"/>
  <c r="C102" i="43" s="1"/>
  <c r="C104" i="43" s="1"/>
  <c r="C105" i="43" s="1"/>
  <c r="C106" i="43" s="1"/>
  <c r="C107" i="43" s="1"/>
  <c r="C108" i="43" s="1"/>
  <c r="C109" i="43" s="1"/>
  <c r="C110" i="43" s="1"/>
  <c r="C111" i="43" s="1"/>
  <c r="C112" i="43" s="1"/>
  <c r="C114" i="43" s="1"/>
  <c r="C115" i="43" s="1"/>
  <c r="C116" i="43" s="1"/>
  <c r="C117" i="43" s="1"/>
  <c r="C118" i="43" s="1"/>
  <c r="C119" i="43" s="1"/>
  <c r="C120" i="43" s="1"/>
  <c r="C121" i="43" s="1"/>
  <c r="C122" i="43" s="1"/>
  <c r="C124" i="43" s="1"/>
  <c r="C125" i="43" s="1"/>
  <c r="C126" i="43" s="1"/>
  <c r="C127" i="43" s="1"/>
  <c r="C128" i="43" s="1"/>
  <c r="C129" i="43" s="1"/>
  <c r="C130" i="43" s="1"/>
  <c r="C131" i="43" s="1"/>
  <c r="C132" i="43" s="1"/>
  <c r="C134" i="43" s="1"/>
  <c r="C135" i="43" s="1"/>
  <c r="C136" i="43" s="1"/>
  <c r="C137" i="43" s="1"/>
  <c r="C138" i="43" s="1"/>
  <c r="C139" i="43" s="1"/>
  <c r="C140" i="43" s="1"/>
  <c r="C141" i="43" s="1"/>
  <c r="C142" i="43" s="1"/>
  <c r="C144" i="43" s="1"/>
  <c r="C145" i="43" s="1"/>
  <c r="C146" i="43" s="1"/>
  <c r="C147" i="43" s="1"/>
  <c r="C148" i="43" s="1"/>
  <c r="C149" i="43" s="1"/>
  <c r="C150" i="43" s="1"/>
  <c r="C151" i="43" s="1"/>
  <c r="C152" i="43" s="1"/>
  <c r="C154" i="43" s="1"/>
  <c r="C155" i="43" s="1"/>
  <c r="C156" i="43" s="1"/>
  <c r="C157" i="43" s="1"/>
  <c r="C158" i="43" s="1"/>
  <c r="C159" i="43" s="1"/>
  <c r="C160" i="43" s="1"/>
  <c r="C161" i="43" s="1"/>
  <c r="C162" i="43" s="1"/>
  <c r="C164" i="43" s="1"/>
  <c r="C165" i="43" s="1"/>
  <c r="C166" i="43" s="1"/>
  <c r="C167" i="43" s="1"/>
  <c r="C168" i="43" s="1"/>
  <c r="C169" i="43" s="1"/>
  <c r="C170" i="43" s="1"/>
  <c r="C171" i="43" s="1"/>
  <c r="C172" i="43" s="1"/>
  <c r="C174" i="43" s="1"/>
  <c r="C175" i="43" s="1"/>
  <c r="C176" i="43" s="1"/>
  <c r="C177" i="43" s="1"/>
  <c r="C178" i="43" s="1"/>
  <c r="C179" i="43" s="1"/>
  <c r="C180" i="43" s="1"/>
  <c r="C181" i="43" s="1"/>
  <c r="C182" i="43" s="1"/>
  <c r="C184" i="43" s="1"/>
  <c r="C185" i="43" s="1"/>
  <c r="C186" i="43" s="1"/>
  <c r="C187" i="43" s="1"/>
  <c r="C188" i="43" s="1"/>
  <c r="C189" i="43" s="1"/>
  <c r="C190" i="43" s="1"/>
  <c r="C191" i="43" s="1"/>
  <c r="C192" i="43" s="1"/>
  <c r="C194" i="43" s="1"/>
  <c r="C195" i="43" s="1"/>
  <c r="C196" i="43" s="1"/>
  <c r="C197" i="43" s="1"/>
  <c r="C198" i="43" s="1"/>
  <c r="C199" i="43" s="1"/>
  <c r="C200" i="43" s="1"/>
  <c r="C201" i="43" s="1"/>
  <c r="C202" i="43" s="1"/>
  <c r="C204" i="43" s="1"/>
  <c r="C205" i="43" s="1"/>
  <c r="C206" i="43" s="1"/>
  <c r="C207" i="43" s="1"/>
  <c r="C208" i="43" s="1"/>
  <c r="C209" i="43" s="1"/>
  <c r="C210" i="43" s="1"/>
  <c r="C211" i="43" s="1"/>
  <c r="C212" i="43" s="1"/>
  <c r="C214" i="43" s="1"/>
  <c r="C215" i="43" s="1"/>
  <c r="C216" i="43" s="1"/>
  <c r="C217" i="43" s="1"/>
  <c r="C218" i="43" s="1"/>
  <c r="C219" i="43" s="1"/>
  <c r="C220" i="43" s="1"/>
  <c r="C221" i="43" s="1"/>
  <c r="C222" i="43" s="1"/>
  <c r="C224" i="43" s="1"/>
  <c r="C225" i="43" s="1"/>
  <c r="C226" i="43" s="1"/>
  <c r="C227" i="43" s="1"/>
  <c r="C228" i="43" s="1"/>
  <c r="C229" i="43" s="1"/>
  <c r="C230" i="43" s="1"/>
  <c r="C231" i="43" s="1"/>
  <c r="C232" i="43" s="1"/>
  <c r="C234" i="43" s="1"/>
  <c r="C235" i="43" s="1"/>
  <c r="C236" i="43" s="1"/>
  <c r="C237" i="43" s="1"/>
  <c r="C238" i="43" s="1"/>
  <c r="C239" i="43" s="1"/>
  <c r="C240" i="43" s="1"/>
  <c r="C241" i="43" s="1"/>
  <c r="C242" i="43" s="1"/>
  <c r="C244" i="43" s="1"/>
  <c r="C245" i="43" s="1"/>
  <c r="C246" i="43" s="1"/>
  <c r="C247" i="43" s="1"/>
  <c r="C248" i="43" s="1"/>
  <c r="C249" i="43" s="1"/>
  <c r="C250" i="43" s="1"/>
  <c r="C251" i="43" s="1"/>
  <c r="C252" i="43" s="1"/>
  <c r="C254" i="43" s="1"/>
  <c r="C255" i="43" s="1"/>
  <c r="C256" i="43" s="1"/>
  <c r="C257" i="43" s="1"/>
  <c r="C258" i="43" s="1"/>
  <c r="C259" i="43" s="1"/>
  <c r="C260" i="43" s="1"/>
  <c r="C261" i="43" s="1"/>
  <c r="C262" i="43" s="1"/>
  <c r="C264" i="43" s="1"/>
  <c r="C265" i="43" s="1"/>
  <c r="C266" i="43" s="1"/>
  <c r="C267" i="43" s="1"/>
  <c r="C268" i="43" s="1"/>
  <c r="C269" i="43" s="1"/>
  <c r="C270" i="43" s="1"/>
  <c r="C271" i="43" s="1"/>
  <c r="C272" i="43" s="1"/>
  <c r="C274" i="43" s="1"/>
  <c r="C275" i="43" s="1"/>
  <c r="C276" i="43" s="1"/>
  <c r="C277" i="43" s="1"/>
  <c r="C278" i="43" s="1"/>
  <c r="C279" i="43" s="1"/>
  <c r="C280" i="43" s="1"/>
  <c r="C281" i="43" s="1"/>
  <c r="C282" i="43" s="1"/>
  <c r="C284" i="43" s="1"/>
  <c r="C285" i="43" s="1"/>
  <c r="C286" i="43" s="1"/>
  <c r="C287" i="43" s="1"/>
  <c r="C288" i="43" s="1"/>
  <c r="C289" i="43" s="1"/>
  <c r="C290" i="43" s="1"/>
  <c r="C291" i="43" s="1"/>
  <c r="C292" i="43" s="1"/>
  <c r="C294" i="43" s="1"/>
  <c r="C295" i="43" s="1"/>
  <c r="C296" i="43" s="1"/>
  <c r="C297" i="43" s="1"/>
  <c r="C298" i="43" s="1"/>
  <c r="C299" i="43" s="1"/>
  <c r="C300" i="43" s="1"/>
  <c r="C301" i="43" s="1"/>
  <c r="C302" i="43" s="1"/>
  <c r="C304" i="43" s="1"/>
  <c r="C305" i="43" s="1"/>
  <c r="C306" i="43" s="1"/>
  <c r="C307" i="43" s="1"/>
  <c r="C308" i="43" s="1"/>
  <c r="C309" i="43" s="1"/>
  <c r="C310" i="43" s="1"/>
  <c r="C311" i="43" s="1"/>
  <c r="C312" i="43" s="1"/>
  <c r="C314" i="43" s="1"/>
  <c r="C315" i="43" s="1"/>
  <c r="C316" i="43" s="1"/>
  <c r="C317" i="43" s="1"/>
  <c r="C318" i="43" s="1"/>
  <c r="C319" i="43" s="1"/>
  <c r="C320" i="43" s="1"/>
  <c r="C321" i="43" s="1"/>
  <c r="C322" i="43" s="1"/>
  <c r="C324" i="43" s="1"/>
  <c r="C325" i="43" s="1"/>
  <c r="C326" i="43" s="1"/>
  <c r="C327" i="43" s="1"/>
  <c r="C328" i="43" s="1"/>
  <c r="C329" i="43" s="1"/>
  <c r="C330" i="43" s="1"/>
  <c r="C331" i="43" s="1"/>
  <c r="C332" i="43" s="1"/>
  <c r="C334" i="43" s="1"/>
  <c r="E33" i="43"/>
  <c r="E34" i="43"/>
  <c r="E35" i="43" s="1"/>
  <c r="E36" i="43" s="1"/>
  <c r="E37" i="43" s="1"/>
  <c r="E38" i="43" s="1"/>
  <c r="E39" i="43" s="1"/>
  <c r="E40" i="43" s="1"/>
  <c r="E41" i="43" s="1"/>
  <c r="E42" i="43" s="1"/>
  <c r="E44" i="43" s="1"/>
  <c r="E45" i="43" s="1"/>
  <c r="E46" i="43" s="1"/>
  <c r="E47" i="43" s="1"/>
  <c r="E48" i="43" s="1"/>
  <c r="E49" i="43" s="1"/>
  <c r="E50" i="43" s="1"/>
  <c r="E51" i="43" s="1"/>
  <c r="E52" i="43" s="1"/>
  <c r="E54" i="43" s="1"/>
  <c r="E55" i="43" s="1"/>
  <c r="E56" i="43" s="1"/>
  <c r="E57" i="43" s="1"/>
  <c r="E58" i="43" s="1"/>
  <c r="E59" i="43" s="1"/>
  <c r="E60" i="43" s="1"/>
  <c r="E61" i="43" s="1"/>
  <c r="E62" i="43" s="1"/>
  <c r="E64" i="43" s="1"/>
  <c r="E65" i="43" s="1"/>
  <c r="E66" i="43" s="1"/>
  <c r="E67" i="43" s="1"/>
  <c r="E68" i="43" s="1"/>
  <c r="E69" i="43" s="1"/>
  <c r="E70" i="43" s="1"/>
  <c r="E71" i="43" s="1"/>
  <c r="E72" i="43" s="1"/>
  <c r="E74" i="43" s="1"/>
  <c r="E75" i="43" s="1"/>
  <c r="E76" i="43" s="1"/>
  <c r="E77" i="43" s="1"/>
  <c r="E78" i="43" s="1"/>
  <c r="E79" i="43" s="1"/>
  <c r="E80" i="43" s="1"/>
  <c r="E81" i="43" s="1"/>
  <c r="E82" i="43" s="1"/>
  <c r="E84" i="43" s="1"/>
  <c r="E85" i="43" s="1"/>
  <c r="E86" i="43" s="1"/>
  <c r="E87" i="43" s="1"/>
  <c r="E88" i="43" s="1"/>
  <c r="E89" i="43" s="1"/>
  <c r="E90" i="43" s="1"/>
  <c r="E91" i="43" s="1"/>
  <c r="E92" i="43" s="1"/>
  <c r="E94" i="43" s="1"/>
  <c r="E95" i="43" s="1"/>
  <c r="E96" i="43" s="1"/>
  <c r="E97" i="43" s="1"/>
  <c r="E98" i="43" s="1"/>
  <c r="E99" i="43" s="1"/>
  <c r="E100" i="43" s="1"/>
  <c r="E101" i="43" s="1"/>
  <c r="E102" i="43" s="1"/>
  <c r="E104" i="43" s="1"/>
  <c r="E105" i="43" s="1"/>
  <c r="E106" i="43" s="1"/>
  <c r="E107" i="43" s="1"/>
  <c r="E108" i="43" s="1"/>
  <c r="E109" i="43" s="1"/>
  <c r="E110" i="43" s="1"/>
  <c r="E111" i="43" s="1"/>
  <c r="E112" i="43" s="1"/>
  <c r="E114" i="43" s="1"/>
  <c r="E115" i="43" s="1"/>
  <c r="E116" i="43" s="1"/>
  <c r="E117" i="43" s="1"/>
  <c r="E118" i="43" s="1"/>
  <c r="E119" i="43" s="1"/>
  <c r="E120" i="43" s="1"/>
  <c r="E121" i="43" s="1"/>
  <c r="E122" i="43" s="1"/>
  <c r="E124" i="43" s="1"/>
  <c r="E125" i="43" s="1"/>
  <c r="E126" i="43" s="1"/>
  <c r="E127" i="43" s="1"/>
  <c r="E128" i="43" s="1"/>
  <c r="E129" i="43" s="1"/>
  <c r="E130" i="43" s="1"/>
  <c r="E131" i="43" s="1"/>
  <c r="E132" i="43" s="1"/>
  <c r="E134" i="43" s="1"/>
  <c r="E135" i="43" s="1"/>
  <c r="E136" i="43" s="1"/>
  <c r="E137" i="43" s="1"/>
  <c r="E138" i="43" s="1"/>
  <c r="E139" i="43" s="1"/>
  <c r="E140" i="43" s="1"/>
  <c r="E141" i="43" s="1"/>
  <c r="E142" i="43" s="1"/>
  <c r="E144" i="43" s="1"/>
  <c r="E145" i="43" s="1"/>
  <c r="E146" i="43" s="1"/>
  <c r="E147" i="43" s="1"/>
  <c r="E148" i="43" s="1"/>
  <c r="E149" i="43" s="1"/>
  <c r="E150" i="43" s="1"/>
  <c r="E151" i="43" s="1"/>
  <c r="E152" i="43" s="1"/>
  <c r="E154" i="43" s="1"/>
  <c r="E155" i="43" s="1"/>
  <c r="E156" i="43" s="1"/>
  <c r="E157" i="43" s="1"/>
  <c r="E158" i="43" s="1"/>
  <c r="E159" i="43" s="1"/>
  <c r="E160" i="43" s="1"/>
  <c r="E161" i="43" s="1"/>
  <c r="E162" i="43" s="1"/>
  <c r="E164" i="43" s="1"/>
  <c r="E165" i="43" s="1"/>
  <c r="E166" i="43" s="1"/>
  <c r="E167" i="43" s="1"/>
  <c r="E168" i="43" s="1"/>
  <c r="E169" i="43" s="1"/>
  <c r="E170" i="43" s="1"/>
  <c r="E171" i="43" s="1"/>
  <c r="E172" i="43" s="1"/>
  <c r="E174" i="43" s="1"/>
  <c r="E175" i="43" s="1"/>
  <c r="E176" i="43" s="1"/>
  <c r="E177" i="43" s="1"/>
  <c r="E178" i="43" s="1"/>
  <c r="E179" i="43" s="1"/>
  <c r="E180" i="43" s="1"/>
  <c r="E181" i="43" s="1"/>
  <c r="E182" i="43" s="1"/>
  <c r="E184" i="43" s="1"/>
  <c r="E185" i="43" s="1"/>
  <c r="E186" i="43" s="1"/>
  <c r="E187" i="43" s="1"/>
  <c r="E188" i="43" s="1"/>
  <c r="E189" i="43" s="1"/>
  <c r="E190" i="43" s="1"/>
  <c r="E191" i="43" s="1"/>
  <c r="E192" i="43" s="1"/>
  <c r="E194" i="43" s="1"/>
  <c r="E195" i="43" s="1"/>
  <c r="E196" i="43" s="1"/>
  <c r="E197" i="43" s="1"/>
  <c r="E198" i="43" s="1"/>
  <c r="E199" i="43" s="1"/>
  <c r="E200" i="43" s="1"/>
  <c r="E201" i="43" s="1"/>
  <c r="E202" i="43" s="1"/>
  <c r="E204" i="43" s="1"/>
  <c r="E205" i="43" s="1"/>
  <c r="E206" i="43" s="1"/>
  <c r="E207" i="43" s="1"/>
  <c r="E208" i="43" s="1"/>
  <c r="E209" i="43" s="1"/>
  <c r="E210" i="43" s="1"/>
  <c r="E211" i="43" s="1"/>
  <c r="E212" i="43" s="1"/>
  <c r="E214" i="43" s="1"/>
  <c r="E215" i="43" s="1"/>
  <c r="E216" i="43" s="1"/>
  <c r="E217" i="43" s="1"/>
  <c r="E218" i="43" s="1"/>
  <c r="E219" i="43" s="1"/>
  <c r="E220" i="43" s="1"/>
  <c r="E221" i="43" s="1"/>
  <c r="E222" i="43" s="1"/>
  <c r="E224" i="43" s="1"/>
  <c r="E225" i="43" s="1"/>
  <c r="E226" i="43" s="1"/>
  <c r="E227" i="43" s="1"/>
  <c r="E228" i="43" s="1"/>
  <c r="E229" i="43" s="1"/>
  <c r="E230" i="43" s="1"/>
  <c r="E231" i="43" s="1"/>
  <c r="E232" i="43" s="1"/>
  <c r="E234" i="43" s="1"/>
  <c r="E235" i="43" s="1"/>
  <c r="E236" i="43" s="1"/>
  <c r="E237" i="43" s="1"/>
  <c r="E238" i="43" s="1"/>
  <c r="E239" i="43" s="1"/>
  <c r="E240" i="43" s="1"/>
  <c r="E241" i="43" s="1"/>
  <c r="E242" i="43" s="1"/>
  <c r="E244" i="43" s="1"/>
  <c r="E245" i="43" s="1"/>
  <c r="E246" i="43" s="1"/>
  <c r="E247" i="43" s="1"/>
  <c r="E248" i="43" s="1"/>
  <c r="E249" i="43" s="1"/>
  <c r="E250" i="43" s="1"/>
  <c r="E251" i="43" s="1"/>
  <c r="E252" i="43" s="1"/>
  <c r="E254" i="43" s="1"/>
  <c r="E255" i="43" s="1"/>
  <c r="E256" i="43" s="1"/>
  <c r="E257" i="43" s="1"/>
  <c r="E258" i="43" s="1"/>
  <c r="E259" i="43" s="1"/>
  <c r="E260" i="43" s="1"/>
  <c r="E261" i="43" s="1"/>
  <c r="E262" i="43" s="1"/>
  <c r="E264" i="43" s="1"/>
  <c r="E265" i="43" s="1"/>
  <c r="E266" i="43" s="1"/>
  <c r="E267" i="43" s="1"/>
  <c r="E268" i="43" s="1"/>
  <c r="E269" i="43" s="1"/>
  <c r="E270" i="43" s="1"/>
  <c r="E271" i="43" s="1"/>
  <c r="E272" i="43" s="1"/>
  <c r="E274" i="43" s="1"/>
  <c r="E275" i="43" s="1"/>
  <c r="E276" i="43" s="1"/>
  <c r="E277" i="43" s="1"/>
  <c r="E278" i="43" s="1"/>
  <c r="E279" i="43" s="1"/>
  <c r="E280" i="43" s="1"/>
  <c r="E281" i="43" s="1"/>
  <c r="E282" i="43" s="1"/>
  <c r="E284" i="43" s="1"/>
  <c r="E285" i="43" s="1"/>
  <c r="E286" i="43" s="1"/>
  <c r="E287" i="43" s="1"/>
  <c r="E288" i="43" s="1"/>
  <c r="E289" i="43" s="1"/>
  <c r="E290" i="43" s="1"/>
  <c r="E291" i="43" s="1"/>
  <c r="E292" i="43" s="1"/>
  <c r="E294" i="43" s="1"/>
  <c r="E295" i="43" s="1"/>
  <c r="E296" i="43" s="1"/>
  <c r="E297" i="43" s="1"/>
  <c r="E298" i="43" s="1"/>
  <c r="E299" i="43" s="1"/>
  <c r="E300" i="43" s="1"/>
  <c r="E301" i="43" s="1"/>
  <c r="E302" i="43" s="1"/>
  <c r="E304" i="43" s="1"/>
  <c r="E305" i="43" s="1"/>
  <c r="E306" i="43" s="1"/>
  <c r="E307" i="43" s="1"/>
  <c r="E308" i="43" s="1"/>
  <c r="E309" i="43" s="1"/>
  <c r="E310" i="43" s="1"/>
  <c r="E311" i="43" s="1"/>
  <c r="E312" i="43" s="1"/>
  <c r="E314" i="43" s="1"/>
  <c r="E315" i="43" s="1"/>
  <c r="E316" i="43" s="1"/>
  <c r="E317" i="43" s="1"/>
  <c r="E318" i="43" s="1"/>
  <c r="E319" i="43" s="1"/>
  <c r="E320" i="43" s="1"/>
  <c r="E321" i="43" s="1"/>
  <c r="E322" i="43" s="1"/>
  <c r="E324" i="43" s="1"/>
  <c r="E325" i="43" s="1"/>
  <c r="E326" i="43" s="1"/>
  <c r="E327" i="43" s="1"/>
  <c r="E328" i="43" s="1"/>
  <c r="E329" i="43" s="1"/>
  <c r="E330" i="43" s="1"/>
  <c r="E331" i="43" s="1"/>
  <c r="E332" i="43" s="1"/>
  <c r="E334" i="43" s="1"/>
  <c r="D33" i="42"/>
  <c r="D34" i="42"/>
  <c r="D35" i="42" s="1"/>
  <c r="D36" i="42" s="1"/>
  <c r="D37" i="42" s="1"/>
  <c r="D38" i="42" s="1"/>
  <c r="D39" i="42" s="1"/>
  <c r="D40" i="42" s="1"/>
  <c r="D41" i="42" s="1"/>
  <c r="D42" i="42" s="1"/>
  <c r="D44" i="42" s="1"/>
  <c r="D45" i="42" s="1"/>
  <c r="D46" i="42" s="1"/>
  <c r="D47" i="42" s="1"/>
  <c r="D48" i="42" s="1"/>
  <c r="D49" i="42" s="1"/>
  <c r="D50" i="42" s="1"/>
  <c r="D51" i="42" s="1"/>
  <c r="D52" i="42" s="1"/>
  <c r="D54" i="42" s="1"/>
  <c r="D55" i="42" s="1"/>
  <c r="D56" i="42" s="1"/>
  <c r="D57" i="42" s="1"/>
  <c r="D58" i="42" s="1"/>
  <c r="D59" i="42" s="1"/>
  <c r="D60" i="42" s="1"/>
  <c r="D61" i="42" s="1"/>
  <c r="D62" i="42" s="1"/>
  <c r="D64" i="42" s="1"/>
  <c r="D65" i="42" s="1"/>
  <c r="D66" i="42" s="1"/>
  <c r="D67" i="42" s="1"/>
  <c r="D68" i="42" s="1"/>
  <c r="D69" i="42" s="1"/>
  <c r="D70" i="42" s="1"/>
  <c r="D71" i="42" s="1"/>
  <c r="D72" i="42" s="1"/>
  <c r="D74" i="42" s="1"/>
  <c r="D75" i="42" s="1"/>
  <c r="D76" i="42" s="1"/>
  <c r="D77" i="42" s="1"/>
  <c r="D78" i="42" s="1"/>
  <c r="D79" i="42" s="1"/>
  <c r="D80" i="42" s="1"/>
  <c r="D81" i="42" s="1"/>
  <c r="D82" i="42" s="1"/>
  <c r="D84" i="42" s="1"/>
  <c r="D85" i="42" s="1"/>
  <c r="D86" i="42" s="1"/>
  <c r="D87" i="42" s="1"/>
  <c r="D88" i="42" s="1"/>
  <c r="D89" i="42" s="1"/>
  <c r="D90" i="42" s="1"/>
  <c r="D91" i="42" s="1"/>
  <c r="D92" i="42" s="1"/>
  <c r="D94" i="42" s="1"/>
  <c r="D95" i="42" s="1"/>
  <c r="D96" i="42" s="1"/>
  <c r="D97" i="42" s="1"/>
  <c r="D98" i="42" s="1"/>
  <c r="D99" i="42" s="1"/>
  <c r="D100" i="42" s="1"/>
  <c r="D101" i="42" s="1"/>
  <c r="D102" i="42" s="1"/>
  <c r="D104" i="42" s="1"/>
  <c r="D105" i="42" s="1"/>
  <c r="D106" i="42" s="1"/>
  <c r="D107" i="42" s="1"/>
  <c r="D108" i="42" s="1"/>
  <c r="D109" i="42" s="1"/>
  <c r="D110" i="42" s="1"/>
  <c r="D111" i="42" s="1"/>
  <c r="D112" i="42" s="1"/>
  <c r="D114" i="42" s="1"/>
  <c r="D115" i="42" s="1"/>
  <c r="D116" i="42" s="1"/>
  <c r="D117" i="42" s="1"/>
  <c r="D118" i="42" s="1"/>
  <c r="D119" i="42" s="1"/>
  <c r="D120" i="42" s="1"/>
  <c r="D121" i="42" s="1"/>
  <c r="D122" i="42" s="1"/>
  <c r="D124" i="42" s="1"/>
  <c r="D125" i="42" s="1"/>
  <c r="D126" i="42" s="1"/>
  <c r="D127" i="42" s="1"/>
  <c r="D128" i="42" s="1"/>
  <c r="D129" i="42" s="1"/>
  <c r="D130" i="42" s="1"/>
  <c r="D131" i="42" s="1"/>
  <c r="D132" i="42" s="1"/>
  <c r="D134" i="42" s="1"/>
  <c r="D135" i="42" s="1"/>
  <c r="D136" i="42" s="1"/>
  <c r="D137" i="42" s="1"/>
  <c r="D138" i="42" s="1"/>
  <c r="D139" i="42" s="1"/>
  <c r="D140" i="42" s="1"/>
  <c r="D141" i="42" s="1"/>
  <c r="D142" i="42" s="1"/>
  <c r="D144" i="42" s="1"/>
  <c r="D145" i="42" s="1"/>
  <c r="D146" i="42" s="1"/>
  <c r="D147" i="42" s="1"/>
  <c r="D148" i="42" s="1"/>
  <c r="D149" i="42" s="1"/>
  <c r="D150" i="42" s="1"/>
  <c r="D151" i="42" s="1"/>
  <c r="D152" i="42" s="1"/>
  <c r="D154" i="42" s="1"/>
  <c r="D155" i="42" s="1"/>
  <c r="D156" i="42" s="1"/>
  <c r="D157" i="42" s="1"/>
  <c r="D158" i="42" s="1"/>
  <c r="D159" i="42" s="1"/>
  <c r="D160" i="42" s="1"/>
  <c r="D161" i="42" s="1"/>
  <c r="D162" i="42" s="1"/>
  <c r="D164" i="42" s="1"/>
  <c r="D165" i="42" s="1"/>
  <c r="D166" i="42" s="1"/>
  <c r="D167" i="42" s="1"/>
  <c r="D168" i="42" s="1"/>
  <c r="D169" i="42" s="1"/>
  <c r="D170" i="42" s="1"/>
  <c r="D171" i="42" s="1"/>
  <c r="D172" i="42" s="1"/>
  <c r="D174" i="42" s="1"/>
  <c r="D175" i="42" s="1"/>
  <c r="D176" i="42" s="1"/>
  <c r="D177" i="42" s="1"/>
  <c r="D178" i="42" s="1"/>
  <c r="D179" i="42" s="1"/>
  <c r="D180" i="42" s="1"/>
  <c r="D181" i="42" s="1"/>
  <c r="D182" i="42" s="1"/>
  <c r="D184" i="42" s="1"/>
  <c r="D185" i="42" s="1"/>
  <c r="D186" i="42" s="1"/>
  <c r="D187" i="42" s="1"/>
  <c r="D188" i="42" s="1"/>
  <c r="D189" i="42" s="1"/>
  <c r="D190" i="42" s="1"/>
  <c r="D191" i="42" s="1"/>
  <c r="D192" i="42" s="1"/>
  <c r="D194" i="42" s="1"/>
  <c r="D195" i="42" s="1"/>
  <c r="D196" i="42" s="1"/>
  <c r="D197" i="42" s="1"/>
  <c r="D198" i="42" s="1"/>
  <c r="D199" i="42" s="1"/>
  <c r="D200" i="42" s="1"/>
  <c r="D201" i="42" s="1"/>
  <c r="D202" i="42" s="1"/>
  <c r="D204" i="42" s="1"/>
  <c r="D205" i="42" s="1"/>
  <c r="D206" i="42" s="1"/>
  <c r="D207" i="42" s="1"/>
  <c r="D208" i="42" s="1"/>
  <c r="D209" i="42" s="1"/>
  <c r="D210" i="42" s="1"/>
  <c r="D211" i="42" s="1"/>
  <c r="D212" i="42" s="1"/>
  <c r="D214" i="42" s="1"/>
  <c r="D215" i="42" s="1"/>
  <c r="D216" i="42" s="1"/>
  <c r="D217" i="42" s="1"/>
  <c r="D218" i="42" s="1"/>
  <c r="D219" i="42" s="1"/>
  <c r="D220" i="42" s="1"/>
  <c r="D221" i="42" s="1"/>
  <c r="D222" i="42" s="1"/>
  <c r="D224" i="42" s="1"/>
  <c r="D225" i="42" s="1"/>
  <c r="D226" i="42" s="1"/>
  <c r="D227" i="42" s="1"/>
  <c r="D228" i="42" s="1"/>
  <c r="D229" i="42" s="1"/>
  <c r="D230" i="42" s="1"/>
  <c r="D231" i="42" s="1"/>
  <c r="D232" i="42" s="1"/>
  <c r="D234" i="42" s="1"/>
  <c r="D235" i="42" s="1"/>
  <c r="D236" i="42" s="1"/>
  <c r="D237" i="42" s="1"/>
  <c r="D238" i="42" s="1"/>
  <c r="D239" i="42" s="1"/>
  <c r="D240" i="42" s="1"/>
  <c r="D241" i="42" s="1"/>
  <c r="D242" i="42" s="1"/>
  <c r="D244" i="42" s="1"/>
  <c r="D245" i="42" s="1"/>
  <c r="D246" i="42" s="1"/>
  <c r="D247" i="42" s="1"/>
  <c r="D248" i="42" s="1"/>
  <c r="D249" i="42" s="1"/>
  <c r="D250" i="42" s="1"/>
  <c r="D251" i="42" s="1"/>
  <c r="D252" i="42" s="1"/>
  <c r="D254" i="42" s="1"/>
  <c r="D255" i="42" s="1"/>
  <c r="D256" i="42" s="1"/>
  <c r="D257" i="42" s="1"/>
  <c r="D258" i="42" s="1"/>
  <c r="D259" i="42" s="1"/>
  <c r="D260" i="42" s="1"/>
  <c r="D261" i="42" s="1"/>
  <c r="D262" i="42" s="1"/>
  <c r="D264" i="42" s="1"/>
  <c r="D265" i="42" s="1"/>
  <c r="D266" i="42" s="1"/>
  <c r="D267" i="42" s="1"/>
  <c r="D268" i="42" s="1"/>
  <c r="D269" i="42" s="1"/>
  <c r="D270" i="42" s="1"/>
  <c r="D271" i="42" s="1"/>
  <c r="D272" i="42" s="1"/>
  <c r="D274" i="42" s="1"/>
  <c r="D275" i="42" s="1"/>
  <c r="D276" i="42" s="1"/>
  <c r="D277" i="42" s="1"/>
  <c r="D278" i="42" s="1"/>
  <c r="D279" i="42" s="1"/>
  <c r="D280" i="42" s="1"/>
  <c r="D281" i="42" s="1"/>
  <c r="D282" i="42" s="1"/>
  <c r="D284" i="42" s="1"/>
  <c r="D285" i="42" s="1"/>
  <c r="D286" i="42" s="1"/>
  <c r="D287" i="42" s="1"/>
  <c r="D288" i="42" s="1"/>
  <c r="D289" i="42" s="1"/>
  <c r="D290" i="42" s="1"/>
  <c r="D291" i="42" s="1"/>
  <c r="D292" i="42" s="1"/>
  <c r="D294" i="42" s="1"/>
  <c r="D295" i="42" s="1"/>
  <c r="D296" i="42" s="1"/>
  <c r="D297" i="42" s="1"/>
  <c r="D298" i="42" s="1"/>
  <c r="D299" i="42" s="1"/>
  <c r="D300" i="42" s="1"/>
  <c r="D301" i="42" s="1"/>
  <c r="D302" i="42" s="1"/>
  <c r="D304" i="42" s="1"/>
  <c r="D305" i="42" s="1"/>
  <c r="D306" i="42" s="1"/>
  <c r="D307" i="42" s="1"/>
  <c r="D308" i="42" s="1"/>
  <c r="D309" i="42" s="1"/>
  <c r="D310" i="42" s="1"/>
  <c r="D311" i="42" s="1"/>
  <c r="D312" i="42" s="1"/>
  <c r="D314" i="42" s="1"/>
  <c r="D315" i="42" s="1"/>
  <c r="D316" i="42" s="1"/>
  <c r="D317" i="42" s="1"/>
  <c r="D318" i="42" s="1"/>
  <c r="D319" i="42" s="1"/>
  <c r="D320" i="42" s="1"/>
  <c r="D321" i="42" s="1"/>
  <c r="D322" i="42" s="1"/>
  <c r="D324" i="42" s="1"/>
  <c r="D325" i="42" s="1"/>
  <c r="D326" i="42" s="1"/>
  <c r="D327" i="42" s="1"/>
  <c r="D328" i="42" s="1"/>
  <c r="D329" i="42" s="1"/>
  <c r="D330" i="42" s="1"/>
  <c r="D331" i="42" s="1"/>
  <c r="D332" i="42" s="1"/>
  <c r="D334" i="42" s="1"/>
  <c r="C34" i="42"/>
  <c r="C35" i="42" s="1"/>
  <c r="C36" i="42" s="1"/>
  <c r="C37" i="42" s="1"/>
  <c r="C38" i="42" s="1"/>
  <c r="C39" i="42" s="1"/>
  <c r="C40" i="42" s="1"/>
  <c r="C41" i="42" s="1"/>
  <c r="C42" i="42" s="1"/>
  <c r="C44" i="42" s="1"/>
  <c r="C45" i="42" s="1"/>
  <c r="C46" i="42" s="1"/>
  <c r="C47" i="42" s="1"/>
  <c r="C48" i="42" s="1"/>
  <c r="C49" i="42" s="1"/>
  <c r="C50" i="42" s="1"/>
  <c r="C51" i="42" s="1"/>
  <c r="C52" i="42" s="1"/>
  <c r="C54" i="42" s="1"/>
  <c r="C55" i="42" s="1"/>
  <c r="C56" i="42" s="1"/>
  <c r="C57" i="42" s="1"/>
  <c r="C58" i="42" s="1"/>
  <c r="C59" i="42" s="1"/>
  <c r="C60" i="42" s="1"/>
  <c r="C61" i="42" s="1"/>
  <c r="C62" i="42" s="1"/>
  <c r="C64" i="42" s="1"/>
  <c r="C65" i="42" s="1"/>
  <c r="C66" i="42" s="1"/>
  <c r="C67" i="42" s="1"/>
  <c r="C68" i="42" s="1"/>
  <c r="C69" i="42" s="1"/>
  <c r="C70" i="42" s="1"/>
  <c r="C71" i="42" s="1"/>
  <c r="C72" i="42" s="1"/>
  <c r="C74" i="42" s="1"/>
  <c r="C75" i="42" s="1"/>
  <c r="C76" i="42" s="1"/>
  <c r="C77" i="42" s="1"/>
  <c r="C78" i="42" s="1"/>
  <c r="C79" i="42" s="1"/>
  <c r="C80" i="42" s="1"/>
  <c r="C81" i="42" s="1"/>
  <c r="C82" i="42" s="1"/>
  <c r="C84" i="42" s="1"/>
  <c r="C85" i="42" s="1"/>
  <c r="C86" i="42" s="1"/>
  <c r="C87" i="42" s="1"/>
  <c r="C88" i="42" s="1"/>
  <c r="C89" i="42" s="1"/>
  <c r="C90" i="42" s="1"/>
  <c r="C91" i="42" s="1"/>
  <c r="C92" i="42" s="1"/>
  <c r="C94" i="42" s="1"/>
  <c r="C95" i="42" s="1"/>
  <c r="C96" i="42" s="1"/>
  <c r="C97" i="42" s="1"/>
  <c r="C98" i="42" s="1"/>
  <c r="C99" i="42" s="1"/>
  <c r="C100" i="42" s="1"/>
  <c r="C101" i="42" s="1"/>
  <c r="C102" i="42" s="1"/>
  <c r="C104" i="42" s="1"/>
  <c r="C105" i="42" s="1"/>
  <c r="C106" i="42" s="1"/>
  <c r="C107" i="42" s="1"/>
  <c r="C108" i="42" s="1"/>
  <c r="C109" i="42" s="1"/>
  <c r="C110" i="42" s="1"/>
  <c r="C111" i="42" s="1"/>
  <c r="C112" i="42" s="1"/>
  <c r="C114" i="42" s="1"/>
  <c r="C115" i="42" s="1"/>
  <c r="C116" i="42" s="1"/>
  <c r="C117" i="42" s="1"/>
  <c r="C118" i="42" s="1"/>
  <c r="C119" i="42" s="1"/>
  <c r="C120" i="42" s="1"/>
  <c r="C121" i="42" s="1"/>
  <c r="C122" i="42" s="1"/>
  <c r="C124" i="42" s="1"/>
  <c r="C125" i="42" s="1"/>
  <c r="C126" i="42" s="1"/>
  <c r="C127" i="42" s="1"/>
  <c r="C128" i="42" s="1"/>
  <c r="C129" i="42" s="1"/>
  <c r="C130" i="42" s="1"/>
  <c r="C131" i="42" s="1"/>
  <c r="C132" i="42" s="1"/>
  <c r="C134" i="42" s="1"/>
  <c r="C135" i="42" s="1"/>
  <c r="C136" i="42" s="1"/>
  <c r="C137" i="42" s="1"/>
  <c r="C138" i="42" s="1"/>
  <c r="C139" i="42" s="1"/>
  <c r="C140" i="42" s="1"/>
  <c r="C141" i="42" s="1"/>
  <c r="C142" i="42" s="1"/>
  <c r="C144" i="42" s="1"/>
  <c r="C145" i="42" s="1"/>
  <c r="C146" i="42" s="1"/>
  <c r="C147" i="42" s="1"/>
  <c r="C148" i="42" s="1"/>
  <c r="C149" i="42" s="1"/>
  <c r="C150" i="42" s="1"/>
  <c r="C151" i="42" s="1"/>
  <c r="C152" i="42" s="1"/>
  <c r="C154" i="42" s="1"/>
  <c r="C155" i="42" s="1"/>
  <c r="C156" i="42" s="1"/>
  <c r="C157" i="42" s="1"/>
  <c r="C158" i="42" s="1"/>
  <c r="C159" i="42" s="1"/>
  <c r="C160" i="42" s="1"/>
  <c r="C161" i="42" s="1"/>
  <c r="C162" i="42" s="1"/>
  <c r="C164" i="42" s="1"/>
  <c r="C165" i="42" s="1"/>
  <c r="C166" i="42" s="1"/>
  <c r="C167" i="42" s="1"/>
  <c r="C168" i="42" s="1"/>
  <c r="C169" i="42" s="1"/>
  <c r="C170" i="42" s="1"/>
  <c r="C171" i="42" s="1"/>
  <c r="C172" i="42" s="1"/>
  <c r="C174" i="42" s="1"/>
  <c r="C175" i="42" s="1"/>
  <c r="C176" i="42" s="1"/>
  <c r="C177" i="42" s="1"/>
  <c r="C178" i="42" s="1"/>
  <c r="C179" i="42" s="1"/>
  <c r="C180" i="42" s="1"/>
  <c r="C181" i="42" s="1"/>
  <c r="C182" i="42" s="1"/>
  <c r="C184" i="42" s="1"/>
  <c r="C185" i="42" s="1"/>
  <c r="C186" i="42" s="1"/>
  <c r="C187" i="42" s="1"/>
  <c r="C188" i="42" s="1"/>
  <c r="C189" i="42" s="1"/>
  <c r="C190" i="42" s="1"/>
  <c r="C191" i="42" s="1"/>
  <c r="C192" i="42" s="1"/>
  <c r="C194" i="42" s="1"/>
  <c r="C195" i="42" s="1"/>
  <c r="C196" i="42" s="1"/>
  <c r="C197" i="42" s="1"/>
  <c r="C198" i="42" s="1"/>
  <c r="C199" i="42" s="1"/>
  <c r="C200" i="42" s="1"/>
  <c r="C201" i="42" s="1"/>
  <c r="C202" i="42" s="1"/>
  <c r="C204" i="42" s="1"/>
  <c r="C205" i="42" s="1"/>
  <c r="C206" i="42" s="1"/>
  <c r="C207" i="42" s="1"/>
  <c r="C208" i="42" s="1"/>
  <c r="C209" i="42" s="1"/>
  <c r="C210" i="42" s="1"/>
  <c r="C211" i="42" s="1"/>
  <c r="C212" i="42" s="1"/>
  <c r="C214" i="42" s="1"/>
  <c r="C215" i="42" s="1"/>
  <c r="C216" i="42" s="1"/>
  <c r="C217" i="42" s="1"/>
  <c r="C218" i="42" s="1"/>
  <c r="C219" i="42" s="1"/>
  <c r="C220" i="42" s="1"/>
  <c r="C221" i="42" s="1"/>
  <c r="C222" i="42" s="1"/>
  <c r="C224" i="42" s="1"/>
  <c r="C225" i="42" s="1"/>
  <c r="C226" i="42" s="1"/>
  <c r="C227" i="42" s="1"/>
  <c r="C228" i="42" s="1"/>
  <c r="C229" i="42" s="1"/>
  <c r="C230" i="42" s="1"/>
  <c r="C231" i="42" s="1"/>
  <c r="C232" i="42" s="1"/>
  <c r="C234" i="42" s="1"/>
  <c r="C235" i="42" s="1"/>
  <c r="C236" i="42" s="1"/>
  <c r="C237" i="42" s="1"/>
  <c r="C238" i="42" s="1"/>
  <c r="C239" i="42" s="1"/>
  <c r="C240" i="42" s="1"/>
  <c r="C241" i="42" s="1"/>
  <c r="C242" i="42" s="1"/>
  <c r="C244" i="42" s="1"/>
  <c r="C245" i="42" s="1"/>
  <c r="C246" i="42" s="1"/>
  <c r="C247" i="42" s="1"/>
  <c r="C248" i="42" s="1"/>
  <c r="C249" i="42" s="1"/>
  <c r="C250" i="42" s="1"/>
  <c r="C251" i="42" s="1"/>
  <c r="C252" i="42" s="1"/>
  <c r="C254" i="42" s="1"/>
  <c r="C255" i="42" s="1"/>
  <c r="C256" i="42" s="1"/>
  <c r="C257" i="42" s="1"/>
  <c r="C258" i="42" s="1"/>
  <c r="C259" i="42" s="1"/>
  <c r="C260" i="42" s="1"/>
  <c r="C261" i="42" s="1"/>
  <c r="C262" i="42" s="1"/>
  <c r="C264" i="42" s="1"/>
  <c r="C265" i="42" s="1"/>
  <c r="C266" i="42" s="1"/>
  <c r="C267" i="42" s="1"/>
  <c r="C268" i="42" s="1"/>
  <c r="C269" i="42" s="1"/>
  <c r="C270" i="42" s="1"/>
  <c r="C271" i="42" s="1"/>
  <c r="C272" i="42" s="1"/>
  <c r="C274" i="42" s="1"/>
  <c r="C275" i="42" s="1"/>
  <c r="C276" i="42" s="1"/>
  <c r="C277" i="42" s="1"/>
  <c r="C278" i="42" s="1"/>
  <c r="C279" i="42" s="1"/>
  <c r="C280" i="42" s="1"/>
  <c r="C281" i="42" s="1"/>
  <c r="C282" i="42" s="1"/>
  <c r="C284" i="42" s="1"/>
  <c r="C285" i="42" s="1"/>
  <c r="C286" i="42" s="1"/>
  <c r="C287" i="42" s="1"/>
  <c r="C288" i="42" s="1"/>
  <c r="C289" i="42" s="1"/>
  <c r="C290" i="42" s="1"/>
  <c r="C291" i="42" s="1"/>
  <c r="C292" i="42" s="1"/>
  <c r="C294" i="42" s="1"/>
  <c r="C295" i="42" s="1"/>
  <c r="C296" i="42" s="1"/>
  <c r="C297" i="42" s="1"/>
  <c r="C298" i="42" s="1"/>
  <c r="C299" i="42" s="1"/>
  <c r="C300" i="42" s="1"/>
  <c r="C301" i="42" s="1"/>
  <c r="C302" i="42" s="1"/>
  <c r="C304" i="42" s="1"/>
  <c r="C305" i="42" s="1"/>
  <c r="C306" i="42" s="1"/>
  <c r="C307" i="42" s="1"/>
  <c r="C308" i="42" s="1"/>
  <c r="C309" i="42" s="1"/>
  <c r="C310" i="42" s="1"/>
  <c r="C311" i="42" s="1"/>
  <c r="C312" i="42" s="1"/>
  <c r="C314" i="42" s="1"/>
  <c r="C315" i="42" s="1"/>
  <c r="C316" i="42" s="1"/>
  <c r="C317" i="42" s="1"/>
  <c r="C318" i="42" s="1"/>
  <c r="C319" i="42" s="1"/>
  <c r="C320" i="42" s="1"/>
  <c r="C321" i="42" s="1"/>
  <c r="C322" i="42" s="1"/>
  <c r="C324" i="42" s="1"/>
  <c r="C325" i="42" s="1"/>
  <c r="C326" i="42" s="1"/>
  <c r="C327" i="42" s="1"/>
  <c r="C328" i="42" s="1"/>
  <c r="C329" i="42" s="1"/>
  <c r="C330" i="42" s="1"/>
  <c r="C331" i="42" s="1"/>
  <c r="C332" i="42" s="1"/>
  <c r="C334" i="42" s="1"/>
  <c r="C33" i="42"/>
  <c r="F34" i="42"/>
  <c r="F35" i="42" s="1"/>
  <c r="F36" i="42" s="1"/>
  <c r="F37" i="42" s="1"/>
  <c r="F38" i="42" s="1"/>
  <c r="F39" i="42" s="1"/>
  <c r="F40" i="42" s="1"/>
  <c r="F41" i="42" s="1"/>
  <c r="F42" i="42" s="1"/>
  <c r="F44" i="42" s="1"/>
  <c r="F45" i="42" s="1"/>
  <c r="F46" i="42" s="1"/>
  <c r="F47" i="42" s="1"/>
  <c r="F48" i="42" s="1"/>
  <c r="F49" i="42" s="1"/>
  <c r="F50" i="42" s="1"/>
  <c r="F51" i="42" s="1"/>
  <c r="F52" i="42" s="1"/>
  <c r="F54" i="42" s="1"/>
  <c r="F55" i="42" s="1"/>
  <c r="F56" i="42" s="1"/>
  <c r="F57" i="42" s="1"/>
  <c r="F58" i="42" s="1"/>
  <c r="F59" i="42" s="1"/>
  <c r="F60" i="42" s="1"/>
  <c r="F61" i="42" s="1"/>
  <c r="F62" i="42" s="1"/>
  <c r="F64" i="42" s="1"/>
  <c r="F65" i="42" s="1"/>
  <c r="F66" i="42" s="1"/>
  <c r="F67" i="42" s="1"/>
  <c r="F68" i="42" s="1"/>
  <c r="F69" i="42" s="1"/>
  <c r="F70" i="42" s="1"/>
  <c r="F71" i="42" s="1"/>
  <c r="F72" i="42" s="1"/>
  <c r="F74" i="42" s="1"/>
  <c r="F75" i="42" s="1"/>
  <c r="F76" i="42" s="1"/>
  <c r="F77" i="42" s="1"/>
  <c r="F78" i="42" s="1"/>
  <c r="F79" i="42" s="1"/>
  <c r="F80" i="42" s="1"/>
  <c r="F81" i="42" s="1"/>
  <c r="F82" i="42" s="1"/>
  <c r="F84" i="42" s="1"/>
  <c r="F85" i="42" s="1"/>
  <c r="F86" i="42" s="1"/>
  <c r="F87" i="42" s="1"/>
  <c r="F88" i="42" s="1"/>
  <c r="F89" i="42" s="1"/>
  <c r="F90" i="42" s="1"/>
  <c r="F91" i="42" s="1"/>
  <c r="F92" i="42" s="1"/>
  <c r="F94" i="42" s="1"/>
  <c r="F95" i="42" s="1"/>
  <c r="F96" i="42" s="1"/>
  <c r="F97" i="42" s="1"/>
  <c r="F98" i="42" s="1"/>
  <c r="F99" i="42" s="1"/>
  <c r="F100" i="42" s="1"/>
  <c r="F101" i="42" s="1"/>
  <c r="F102" i="42" s="1"/>
  <c r="F104" i="42" s="1"/>
  <c r="F105" i="42" s="1"/>
  <c r="F106" i="42" s="1"/>
  <c r="F107" i="42" s="1"/>
  <c r="F108" i="42" s="1"/>
  <c r="F109" i="42" s="1"/>
  <c r="F110" i="42" s="1"/>
  <c r="F111" i="42" s="1"/>
  <c r="F112" i="42" s="1"/>
  <c r="F114" i="42" s="1"/>
  <c r="F115" i="42" s="1"/>
  <c r="F116" i="42" s="1"/>
  <c r="F117" i="42" s="1"/>
  <c r="F118" i="42" s="1"/>
  <c r="F119" i="42" s="1"/>
  <c r="F120" i="42" s="1"/>
  <c r="F121" i="42" s="1"/>
  <c r="F122" i="42" s="1"/>
  <c r="F124" i="42" s="1"/>
  <c r="F125" i="42" s="1"/>
  <c r="F126" i="42" s="1"/>
  <c r="F127" i="42" s="1"/>
  <c r="F128" i="42" s="1"/>
  <c r="F129" i="42" s="1"/>
  <c r="F130" i="42" s="1"/>
  <c r="F131" i="42" s="1"/>
  <c r="F132" i="42" s="1"/>
  <c r="F134" i="42" s="1"/>
  <c r="F135" i="42" s="1"/>
  <c r="F136" i="42" s="1"/>
  <c r="F137" i="42" s="1"/>
  <c r="F138" i="42" s="1"/>
  <c r="F139" i="42" s="1"/>
  <c r="F140" i="42" s="1"/>
  <c r="F141" i="42" s="1"/>
  <c r="F142" i="42" s="1"/>
  <c r="F144" i="42" s="1"/>
  <c r="F145" i="42" s="1"/>
  <c r="F146" i="42" s="1"/>
  <c r="F147" i="42" s="1"/>
  <c r="F148" i="42" s="1"/>
  <c r="F149" i="42" s="1"/>
  <c r="F150" i="42" s="1"/>
  <c r="F151" i="42" s="1"/>
  <c r="F152" i="42" s="1"/>
  <c r="F154" i="42" s="1"/>
  <c r="F155" i="42" s="1"/>
  <c r="F156" i="42" s="1"/>
  <c r="F157" i="42" s="1"/>
  <c r="F158" i="42" s="1"/>
  <c r="F159" i="42" s="1"/>
  <c r="F160" i="42" s="1"/>
  <c r="F161" i="42" s="1"/>
  <c r="F162" i="42" s="1"/>
  <c r="F164" i="42" s="1"/>
  <c r="F165" i="42" s="1"/>
  <c r="F166" i="42" s="1"/>
  <c r="F167" i="42" s="1"/>
  <c r="F168" i="42" s="1"/>
  <c r="F169" i="42" s="1"/>
  <c r="F170" i="42" s="1"/>
  <c r="F171" i="42" s="1"/>
  <c r="F172" i="42" s="1"/>
  <c r="F174" i="42" s="1"/>
  <c r="F175" i="42" s="1"/>
  <c r="F176" i="42" s="1"/>
  <c r="F177" i="42" s="1"/>
  <c r="F178" i="42" s="1"/>
  <c r="F179" i="42" s="1"/>
  <c r="F180" i="42" s="1"/>
  <c r="F181" i="42" s="1"/>
  <c r="F182" i="42" s="1"/>
  <c r="F184" i="42" s="1"/>
  <c r="F185" i="42" s="1"/>
  <c r="F186" i="42" s="1"/>
  <c r="F187" i="42" s="1"/>
  <c r="F188" i="42" s="1"/>
  <c r="F189" i="42" s="1"/>
  <c r="F190" i="42" s="1"/>
  <c r="F191" i="42" s="1"/>
  <c r="F192" i="42" s="1"/>
  <c r="F194" i="42" s="1"/>
  <c r="F195" i="42" s="1"/>
  <c r="F196" i="42" s="1"/>
  <c r="F197" i="42" s="1"/>
  <c r="F198" i="42" s="1"/>
  <c r="F199" i="42" s="1"/>
  <c r="F200" i="42" s="1"/>
  <c r="F201" i="42" s="1"/>
  <c r="F202" i="42" s="1"/>
  <c r="F204" i="42" s="1"/>
  <c r="F205" i="42" s="1"/>
  <c r="F206" i="42" s="1"/>
  <c r="F207" i="42" s="1"/>
  <c r="F208" i="42" s="1"/>
  <c r="F209" i="42" s="1"/>
  <c r="F210" i="42" s="1"/>
  <c r="F211" i="42" s="1"/>
  <c r="F212" i="42" s="1"/>
  <c r="F214" i="42" s="1"/>
  <c r="F215" i="42" s="1"/>
  <c r="F216" i="42" s="1"/>
  <c r="F217" i="42" s="1"/>
  <c r="F218" i="42" s="1"/>
  <c r="F219" i="42" s="1"/>
  <c r="F220" i="42" s="1"/>
  <c r="F221" i="42" s="1"/>
  <c r="F222" i="42" s="1"/>
  <c r="F224" i="42" s="1"/>
  <c r="F225" i="42" s="1"/>
  <c r="F226" i="42" s="1"/>
  <c r="F227" i="42" s="1"/>
  <c r="F228" i="42" s="1"/>
  <c r="F229" i="42" s="1"/>
  <c r="F230" i="42" s="1"/>
  <c r="F231" i="42" s="1"/>
  <c r="F232" i="42" s="1"/>
  <c r="F234" i="42" s="1"/>
  <c r="F235" i="42" s="1"/>
  <c r="F236" i="42" s="1"/>
  <c r="F237" i="42" s="1"/>
  <c r="F238" i="42" s="1"/>
  <c r="F239" i="42" s="1"/>
  <c r="F240" i="42" s="1"/>
  <c r="F241" i="42" s="1"/>
  <c r="F242" i="42" s="1"/>
  <c r="F244" i="42" s="1"/>
  <c r="F245" i="42" s="1"/>
  <c r="F246" i="42" s="1"/>
  <c r="F247" i="42" s="1"/>
  <c r="F248" i="42" s="1"/>
  <c r="F249" i="42" s="1"/>
  <c r="F250" i="42" s="1"/>
  <c r="F251" i="42" s="1"/>
  <c r="F252" i="42" s="1"/>
  <c r="F254" i="42" s="1"/>
  <c r="F255" i="42" s="1"/>
  <c r="F256" i="42" s="1"/>
  <c r="F257" i="42" s="1"/>
  <c r="F258" i="42" s="1"/>
  <c r="F259" i="42" s="1"/>
  <c r="F260" i="42" s="1"/>
  <c r="F261" i="42" s="1"/>
  <c r="F262" i="42" s="1"/>
  <c r="F264" i="42" s="1"/>
  <c r="F265" i="42" s="1"/>
  <c r="F266" i="42" s="1"/>
  <c r="F267" i="42" s="1"/>
  <c r="F268" i="42" s="1"/>
  <c r="F269" i="42" s="1"/>
  <c r="F270" i="42" s="1"/>
  <c r="F271" i="42" s="1"/>
  <c r="F272" i="42" s="1"/>
  <c r="F274" i="42" s="1"/>
  <c r="F275" i="42" s="1"/>
  <c r="F276" i="42" s="1"/>
  <c r="F277" i="42" s="1"/>
  <c r="F278" i="42" s="1"/>
  <c r="F279" i="42" s="1"/>
  <c r="F280" i="42" s="1"/>
  <c r="F281" i="42" s="1"/>
  <c r="F282" i="42" s="1"/>
  <c r="F284" i="42" s="1"/>
  <c r="F285" i="42" s="1"/>
  <c r="F286" i="42" s="1"/>
  <c r="F287" i="42" s="1"/>
  <c r="F288" i="42" s="1"/>
  <c r="F289" i="42" s="1"/>
  <c r="F290" i="42" s="1"/>
  <c r="F291" i="42" s="1"/>
  <c r="F292" i="42" s="1"/>
  <c r="F294" i="42" s="1"/>
  <c r="F295" i="42" s="1"/>
  <c r="F296" i="42" s="1"/>
  <c r="F297" i="42" s="1"/>
  <c r="F298" i="42" s="1"/>
  <c r="F299" i="42" s="1"/>
  <c r="F300" i="42" s="1"/>
  <c r="F301" i="42" s="1"/>
  <c r="F302" i="42" s="1"/>
  <c r="F304" i="42" s="1"/>
  <c r="F305" i="42" s="1"/>
  <c r="F306" i="42" s="1"/>
  <c r="F307" i="42" s="1"/>
  <c r="F308" i="42" s="1"/>
  <c r="F309" i="42" s="1"/>
  <c r="F310" i="42" s="1"/>
  <c r="F311" i="42" s="1"/>
  <c r="F312" i="42" s="1"/>
  <c r="F314" i="42" s="1"/>
  <c r="F315" i="42" s="1"/>
  <c r="F316" i="42" s="1"/>
  <c r="F317" i="42" s="1"/>
  <c r="F318" i="42" s="1"/>
  <c r="F319" i="42" s="1"/>
  <c r="F320" i="42" s="1"/>
  <c r="F321" i="42" s="1"/>
  <c r="F322" i="42" s="1"/>
  <c r="F324" i="42" s="1"/>
  <c r="F325" i="42" s="1"/>
  <c r="F326" i="42" s="1"/>
  <c r="F327" i="42" s="1"/>
  <c r="F328" i="42" s="1"/>
  <c r="F329" i="42" s="1"/>
  <c r="F330" i="42" s="1"/>
  <c r="F331" i="42" s="1"/>
  <c r="F332" i="42" s="1"/>
  <c r="F334" i="42" s="1"/>
  <c r="F33" i="42"/>
  <c r="E33" i="42"/>
  <c r="E34" i="42"/>
  <c r="E35" i="42" s="1"/>
  <c r="E36" i="42" s="1"/>
  <c r="E37" i="42" s="1"/>
  <c r="E38" i="42" s="1"/>
  <c r="E39" i="42" s="1"/>
  <c r="E40" i="42" s="1"/>
  <c r="E41" i="42" s="1"/>
  <c r="E42" i="42" s="1"/>
  <c r="E44" i="42" s="1"/>
  <c r="E45" i="42" s="1"/>
  <c r="E46" i="42" s="1"/>
  <c r="E47" i="42" s="1"/>
  <c r="E48" i="42" s="1"/>
  <c r="E49" i="42" s="1"/>
  <c r="E50" i="42" s="1"/>
  <c r="E51" i="42" s="1"/>
  <c r="E52" i="42" s="1"/>
  <c r="E54" i="42" s="1"/>
  <c r="E55" i="42" s="1"/>
  <c r="E56" i="42" s="1"/>
  <c r="E57" i="42" s="1"/>
  <c r="E58" i="42" s="1"/>
  <c r="E59" i="42" s="1"/>
  <c r="E60" i="42" s="1"/>
  <c r="E61" i="42" s="1"/>
  <c r="E62" i="42" s="1"/>
  <c r="E64" i="42" s="1"/>
  <c r="E65" i="42" s="1"/>
  <c r="E66" i="42" s="1"/>
  <c r="E67" i="42" s="1"/>
  <c r="E68" i="42" s="1"/>
  <c r="E69" i="42" s="1"/>
  <c r="E70" i="42" s="1"/>
  <c r="E71" i="42" s="1"/>
  <c r="E72" i="42" s="1"/>
  <c r="E74" i="42" s="1"/>
  <c r="E75" i="42" s="1"/>
  <c r="E76" i="42" s="1"/>
  <c r="E77" i="42" s="1"/>
  <c r="E78" i="42" s="1"/>
  <c r="E79" i="42" s="1"/>
  <c r="E80" i="42" s="1"/>
  <c r="E81" i="42" s="1"/>
  <c r="E82" i="42" s="1"/>
  <c r="E84" i="42" s="1"/>
  <c r="E85" i="42" s="1"/>
  <c r="E86" i="42" s="1"/>
  <c r="E87" i="42" s="1"/>
  <c r="E88" i="42" s="1"/>
  <c r="E89" i="42" s="1"/>
  <c r="E90" i="42" s="1"/>
  <c r="E91" i="42" s="1"/>
  <c r="E92" i="42" s="1"/>
  <c r="E94" i="42" s="1"/>
  <c r="E95" i="42" s="1"/>
  <c r="E96" i="42" s="1"/>
  <c r="E97" i="42" s="1"/>
  <c r="E98" i="42" s="1"/>
  <c r="E99" i="42" s="1"/>
  <c r="E100" i="42" s="1"/>
  <c r="E101" i="42" s="1"/>
  <c r="E102" i="42" s="1"/>
  <c r="E104" i="42" s="1"/>
  <c r="E105" i="42" s="1"/>
  <c r="E106" i="42" s="1"/>
  <c r="E107" i="42" s="1"/>
  <c r="E108" i="42" s="1"/>
  <c r="E109" i="42" s="1"/>
  <c r="E110" i="42" s="1"/>
  <c r="E111" i="42" s="1"/>
  <c r="E112" i="42" s="1"/>
  <c r="E114" i="42" s="1"/>
  <c r="E115" i="42" s="1"/>
  <c r="E116" i="42" s="1"/>
  <c r="E117" i="42" s="1"/>
  <c r="E118" i="42" s="1"/>
  <c r="E119" i="42" s="1"/>
  <c r="E120" i="42" s="1"/>
  <c r="E121" i="42" s="1"/>
  <c r="E122" i="42" s="1"/>
  <c r="E124" i="42" s="1"/>
  <c r="E125" i="42" s="1"/>
  <c r="E126" i="42" s="1"/>
  <c r="E127" i="42" s="1"/>
  <c r="E128" i="42" s="1"/>
  <c r="E129" i="42" s="1"/>
  <c r="E130" i="42" s="1"/>
  <c r="E131" i="42" s="1"/>
  <c r="E132" i="42" s="1"/>
  <c r="E134" i="42" s="1"/>
  <c r="E135" i="42" s="1"/>
  <c r="E136" i="42" s="1"/>
  <c r="E137" i="42" s="1"/>
  <c r="E138" i="42" s="1"/>
  <c r="E139" i="42" s="1"/>
  <c r="E140" i="42" s="1"/>
  <c r="E141" i="42" s="1"/>
  <c r="E142" i="42" s="1"/>
  <c r="E144" i="42" s="1"/>
  <c r="E145" i="42" s="1"/>
  <c r="E146" i="42" s="1"/>
  <c r="E147" i="42" s="1"/>
  <c r="E148" i="42" s="1"/>
  <c r="E149" i="42" s="1"/>
  <c r="E150" i="42" s="1"/>
  <c r="E151" i="42" s="1"/>
  <c r="E152" i="42" s="1"/>
  <c r="E154" i="42" s="1"/>
  <c r="E155" i="42" s="1"/>
  <c r="E156" i="42" s="1"/>
  <c r="E157" i="42" s="1"/>
  <c r="E158" i="42" s="1"/>
  <c r="E159" i="42" s="1"/>
  <c r="E160" i="42" s="1"/>
  <c r="E161" i="42" s="1"/>
  <c r="E162" i="42" s="1"/>
  <c r="E164" i="42" s="1"/>
  <c r="E165" i="42" s="1"/>
  <c r="E166" i="42" s="1"/>
  <c r="E167" i="42" s="1"/>
  <c r="E168" i="42" s="1"/>
  <c r="E169" i="42" s="1"/>
  <c r="E170" i="42" s="1"/>
  <c r="E171" i="42" s="1"/>
  <c r="E172" i="42" s="1"/>
  <c r="E174" i="42" s="1"/>
  <c r="E175" i="42" s="1"/>
  <c r="E176" i="42" s="1"/>
  <c r="E177" i="42" s="1"/>
  <c r="E178" i="42" s="1"/>
  <c r="E179" i="42" s="1"/>
  <c r="E180" i="42" s="1"/>
  <c r="E181" i="42" s="1"/>
  <c r="E182" i="42" s="1"/>
  <c r="E184" i="42" s="1"/>
  <c r="E185" i="42" s="1"/>
  <c r="E186" i="42" s="1"/>
  <c r="E187" i="42" s="1"/>
  <c r="E188" i="42" s="1"/>
  <c r="E189" i="42" s="1"/>
  <c r="E190" i="42" s="1"/>
  <c r="E191" i="42" s="1"/>
  <c r="E192" i="42" s="1"/>
  <c r="E194" i="42" s="1"/>
  <c r="E195" i="42" s="1"/>
  <c r="E196" i="42" s="1"/>
  <c r="E197" i="42" s="1"/>
  <c r="E198" i="42" s="1"/>
  <c r="E199" i="42" s="1"/>
  <c r="E200" i="42" s="1"/>
  <c r="E201" i="42" s="1"/>
  <c r="E202" i="42" s="1"/>
  <c r="E204" i="42" s="1"/>
  <c r="E205" i="42" s="1"/>
  <c r="E206" i="42" s="1"/>
  <c r="E207" i="42" s="1"/>
  <c r="E208" i="42" s="1"/>
  <c r="E209" i="42" s="1"/>
  <c r="E210" i="42" s="1"/>
  <c r="E211" i="42" s="1"/>
  <c r="E212" i="42" s="1"/>
  <c r="E214" i="42" s="1"/>
  <c r="E215" i="42" s="1"/>
  <c r="E216" i="42" s="1"/>
  <c r="E217" i="42" s="1"/>
  <c r="E218" i="42" s="1"/>
  <c r="E219" i="42" s="1"/>
  <c r="E220" i="42" s="1"/>
  <c r="E221" i="42" s="1"/>
  <c r="E222" i="42" s="1"/>
  <c r="E224" i="42" s="1"/>
  <c r="E225" i="42" s="1"/>
  <c r="E226" i="42" s="1"/>
  <c r="E227" i="42" s="1"/>
  <c r="E228" i="42" s="1"/>
  <c r="E229" i="42" s="1"/>
  <c r="E230" i="42" s="1"/>
  <c r="E231" i="42" s="1"/>
  <c r="E232" i="42" s="1"/>
  <c r="E234" i="42" s="1"/>
  <c r="E235" i="42" s="1"/>
  <c r="E236" i="42" s="1"/>
  <c r="E237" i="42" s="1"/>
  <c r="E238" i="42" s="1"/>
  <c r="E239" i="42" s="1"/>
  <c r="E240" i="42" s="1"/>
  <c r="E241" i="42" s="1"/>
  <c r="E242" i="42" s="1"/>
  <c r="E244" i="42" s="1"/>
  <c r="E245" i="42" s="1"/>
  <c r="E246" i="42" s="1"/>
  <c r="E247" i="42" s="1"/>
  <c r="E248" i="42" s="1"/>
  <c r="E249" i="42" s="1"/>
  <c r="E250" i="42" s="1"/>
  <c r="E251" i="42" s="1"/>
  <c r="E252" i="42" s="1"/>
  <c r="E254" i="42" s="1"/>
  <c r="E255" i="42" s="1"/>
  <c r="E256" i="42" s="1"/>
  <c r="E257" i="42" s="1"/>
  <c r="E258" i="42" s="1"/>
  <c r="E259" i="42" s="1"/>
  <c r="E260" i="42" s="1"/>
  <c r="E261" i="42" s="1"/>
  <c r="E262" i="42" s="1"/>
  <c r="E264" i="42" s="1"/>
  <c r="E265" i="42" s="1"/>
  <c r="E266" i="42" s="1"/>
  <c r="E267" i="42" s="1"/>
  <c r="E268" i="42" s="1"/>
  <c r="E269" i="42" s="1"/>
  <c r="E270" i="42" s="1"/>
  <c r="E271" i="42" s="1"/>
  <c r="E272" i="42" s="1"/>
  <c r="E274" i="42" s="1"/>
  <c r="E275" i="42" s="1"/>
  <c r="E276" i="42" s="1"/>
  <c r="E277" i="42" s="1"/>
  <c r="E278" i="42" s="1"/>
  <c r="E279" i="42" s="1"/>
  <c r="E280" i="42" s="1"/>
  <c r="E281" i="42" s="1"/>
  <c r="E282" i="42" s="1"/>
  <c r="E284" i="42" s="1"/>
  <c r="E285" i="42" s="1"/>
  <c r="E286" i="42" s="1"/>
  <c r="E287" i="42" s="1"/>
  <c r="E288" i="42" s="1"/>
  <c r="E289" i="42" s="1"/>
  <c r="E290" i="42" s="1"/>
  <c r="E291" i="42" s="1"/>
  <c r="E292" i="42" s="1"/>
  <c r="E294" i="42" s="1"/>
  <c r="E295" i="42" s="1"/>
  <c r="E296" i="42" s="1"/>
  <c r="E297" i="42" s="1"/>
  <c r="E298" i="42" s="1"/>
  <c r="E299" i="42" s="1"/>
  <c r="E300" i="42" s="1"/>
  <c r="E301" i="42" s="1"/>
  <c r="E302" i="42" s="1"/>
  <c r="E304" i="42" s="1"/>
  <c r="E305" i="42" s="1"/>
  <c r="E306" i="42" s="1"/>
  <c r="E307" i="42" s="1"/>
  <c r="E308" i="42" s="1"/>
  <c r="E309" i="42" s="1"/>
  <c r="E310" i="42" s="1"/>
  <c r="E311" i="42" s="1"/>
  <c r="E312" i="42" s="1"/>
  <c r="E314" i="42" s="1"/>
  <c r="E315" i="42" s="1"/>
  <c r="E316" i="42" s="1"/>
  <c r="E317" i="42" s="1"/>
  <c r="E318" i="42" s="1"/>
  <c r="E319" i="42" s="1"/>
  <c r="E320" i="42" s="1"/>
  <c r="E321" i="42" s="1"/>
  <c r="E322" i="42" s="1"/>
  <c r="E324" i="42" s="1"/>
  <c r="E325" i="42" s="1"/>
  <c r="E326" i="42" s="1"/>
  <c r="E327" i="42" s="1"/>
  <c r="E328" i="42" s="1"/>
  <c r="E329" i="42" s="1"/>
  <c r="E330" i="42" s="1"/>
  <c r="E331" i="42" s="1"/>
  <c r="E332" i="42" s="1"/>
  <c r="E334" i="42" s="1"/>
  <c r="F34" i="41"/>
  <c r="F35" i="41" s="1"/>
  <c r="F36" i="41" s="1"/>
  <c r="F37" i="41" s="1"/>
  <c r="F38" i="41" s="1"/>
  <c r="F39" i="41" s="1"/>
  <c r="F40" i="41" s="1"/>
  <c r="F41" i="41" s="1"/>
  <c r="F42" i="41" s="1"/>
  <c r="F44" i="41" s="1"/>
  <c r="F45" i="41" s="1"/>
  <c r="F46" i="41" s="1"/>
  <c r="F47" i="41" s="1"/>
  <c r="F48" i="41" s="1"/>
  <c r="F49" i="41" s="1"/>
  <c r="F50" i="41" s="1"/>
  <c r="F51" i="41" s="1"/>
  <c r="F52" i="41" s="1"/>
  <c r="F54" i="41" s="1"/>
  <c r="F55" i="41" s="1"/>
  <c r="F56" i="41" s="1"/>
  <c r="F57" i="41" s="1"/>
  <c r="F58" i="41" s="1"/>
  <c r="F59" i="41" s="1"/>
  <c r="F60" i="41" s="1"/>
  <c r="F61" i="41" s="1"/>
  <c r="F62" i="41" s="1"/>
  <c r="F64" i="41" s="1"/>
  <c r="F65" i="41" s="1"/>
  <c r="F66" i="41" s="1"/>
  <c r="F67" i="41" s="1"/>
  <c r="F68" i="41" s="1"/>
  <c r="F69" i="41" s="1"/>
  <c r="F70" i="41" s="1"/>
  <c r="F71" i="41" s="1"/>
  <c r="F72" i="41" s="1"/>
  <c r="F74" i="41" s="1"/>
  <c r="F75" i="41" s="1"/>
  <c r="F76" i="41" s="1"/>
  <c r="F77" i="41" s="1"/>
  <c r="F78" i="41" s="1"/>
  <c r="F79" i="41" s="1"/>
  <c r="F80" i="41" s="1"/>
  <c r="F81" i="41" s="1"/>
  <c r="F82" i="41" s="1"/>
  <c r="F84" i="41" s="1"/>
  <c r="F85" i="41" s="1"/>
  <c r="F86" i="41" s="1"/>
  <c r="F87" i="41" s="1"/>
  <c r="F88" i="41" s="1"/>
  <c r="F89" i="41" s="1"/>
  <c r="F90" i="41" s="1"/>
  <c r="F91" i="41" s="1"/>
  <c r="F92" i="41" s="1"/>
  <c r="F94" i="41" s="1"/>
  <c r="F95" i="41" s="1"/>
  <c r="F96" i="41" s="1"/>
  <c r="F97" i="41" s="1"/>
  <c r="F98" i="41" s="1"/>
  <c r="F99" i="41" s="1"/>
  <c r="F100" i="41" s="1"/>
  <c r="F101" i="41" s="1"/>
  <c r="F102" i="41" s="1"/>
  <c r="F104" i="41" s="1"/>
  <c r="F105" i="41" s="1"/>
  <c r="F106" i="41" s="1"/>
  <c r="F107" i="41" s="1"/>
  <c r="F108" i="41" s="1"/>
  <c r="F109" i="41" s="1"/>
  <c r="F110" i="41" s="1"/>
  <c r="F111" i="41" s="1"/>
  <c r="F112" i="41" s="1"/>
  <c r="F114" i="41" s="1"/>
  <c r="F115" i="41" s="1"/>
  <c r="F116" i="41" s="1"/>
  <c r="F117" i="41" s="1"/>
  <c r="F118" i="41" s="1"/>
  <c r="F119" i="41" s="1"/>
  <c r="F120" i="41" s="1"/>
  <c r="F121" i="41" s="1"/>
  <c r="F122" i="41" s="1"/>
  <c r="F124" i="41" s="1"/>
  <c r="F125" i="41" s="1"/>
  <c r="F126" i="41" s="1"/>
  <c r="F127" i="41" s="1"/>
  <c r="F128" i="41" s="1"/>
  <c r="F129" i="41" s="1"/>
  <c r="F130" i="41" s="1"/>
  <c r="F131" i="41" s="1"/>
  <c r="F132" i="41" s="1"/>
  <c r="F134" i="41" s="1"/>
  <c r="F135" i="41" s="1"/>
  <c r="F136" i="41" s="1"/>
  <c r="F137" i="41" s="1"/>
  <c r="F138" i="41" s="1"/>
  <c r="F139" i="41" s="1"/>
  <c r="F140" i="41" s="1"/>
  <c r="F141" i="41" s="1"/>
  <c r="F142" i="41" s="1"/>
  <c r="F144" i="41" s="1"/>
  <c r="F145" i="41" s="1"/>
  <c r="F146" i="41" s="1"/>
  <c r="F147" i="41" s="1"/>
  <c r="F148" i="41" s="1"/>
  <c r="F149" i="41" s="1"/>
  <c r="F150" i="41" s="1"/>
  <c r="F151" i="41" s="1"/>
  <c r="F152" i="41" s="1"/>
  <c r="F154" i="41" s="1"/>
  <c r="F155" i="41" s="1"/>
  <c r="F156" i="41" s="1"/>
  <c r="F157" i="41" s="1"/>
  <c r="F158" i="41" s="1"/>
  <c r="F159" i="41" s="1"/>
  <c r="F160" i="41" s="1"/>
  <c r="F161" i="41" s="1"/>
  <c r="F162" i="41" s="1"/>
  <c r="F164" i="41" s="1"/>
  <c r="F165" i="41" s="1"/>
  <c r="F166" i="41" s="1"/>
  <c r="F167" i="41" s="1"/>
  <c r="F168" i="41" s="1"/>
  <c r="F169" i="41" s="1"/>
  <c r="F170" i="41" s="1"/>
  <c r="F171" i="41" s="1"/>
  <c r="F172" i="41" s="1"/>
  <c r="F174" i="41" s="1"/>
  <c r="F175" i="41" s="1"/>
  <c r="F176" i="41" s="1"/>
  <c r="F177" i="41" s="1"/>
  <c r="F178" i="41" s="1"/>
  <c r="F179" i="41" s="1"/>
  <c r="F180" i="41" s="1"/>
  <c r="F181" i="41" s="1"/>
  <c r="F182" i="41" s="1"/>
  <c r="F184" i="41" s="1"/>
  <c r="F185" i="41" s="1"/>
  <c r="F186" i="41" s="1"/>
  <c r="F187" i="41" s="1"/>
  <c r="F188" i="41" s="1"/>
  <c r="F189" i="41" s="1"/>
  <c r="F190" i="41" s="1"/>
  <c r="F191" i="41" s="1"/>
  <c r="F192" i="41" s="1"/>
  <c r="F194" i="41" s="1"/>
  <c r="F195" i="41" s="1"/>
  <c r="F196" i="41" s="1"/>
  <c r="F197" i="41" s="1"/>
  <c r="F198" i="41" s="1"/>
  <c r="F199" i="41" s="1"/>
  <c r="F200" i="41" s="1"/>
  <c r="F201" i="41" s="1"/>
  <c r="F202" i="41" s="1"/>
  <c r="F204" i="41" s="1"/>
  <c r="F205" i="41" s="1"/>
  <c r="F206" i="41" s="1"/>
  <c r="F207" i="41" s="1"/>
  <c r="F208" i="41" s="1"/>
  <c r="F209" i="41" s="1"/>
  <c r="F210" i="41" s="1"/>
  <c r="F211" i="41" s="1"/>
  <c r="F212" i="41" s="1"/>
  <c r="F214" i="41" s="1"/>
  <c r="F215" i="41" s="1"/>
  <c r="F216" i="41" s="1"/>
  <c r="F217" i="41" s="1"/>
  <c r="F218" i="41" s="1"/>
  <c r="F219" i="41" s="1"/>
  <c r="F220" i="41" s="1"/>
  <c r="F221" i="41" s="1"/>
  <c r="F222" i="41" s="1"/>
  <c r="F224" i="41" s="1"/>
  <c r="F225" i="41" s="1"/>
  <c r="F226" i="41" s="1"/>
  <c r="F227" i="41" s="1"/>
  <c r="F228" i="41" s="1"/>
  <c r="F229" i="41" s="1"/>
  <c r="F230" i="41" s="1"/>
  <c r="F231" i="41" s="1"/>
  <c r="F232" i="41" s="1"/>
  <c r="F234" i="41" s="1"/>
  <c r="F235" i="41" s="1"/>
  <c r="F236" i="41" s="1"/>
  <c r="F237" i="41" s="1"/>
  <c r="F238" i="41" s="1"/>
  <c r="F239" i="41" s="1"/>
  <c r="F240" i="41" s="1"/>
  <c r="F241" i="41" s="1"/>
  <c r="F242" i="41" s="1"/>
  <c r="F244" i="41" s="1"/>
  <c r="F245" i="41" s="1"/>
  <c r="F246" i="41" s="1"/>
  <c r="F247" i="41" s="1"/>
  <c r="F248" i="41" s="1"/>
  <c r="F249" i="41" s="1"/>
  <c r="F250" i="41" s="1"/>
  <c r="F251" i="41" s="1"/>
  <c r="F252" i="41" s="1"/>
  <c r="F254" i="41" s="1"/>
  <c r="F255" i="41" s="1"/>
  <c r="F256" i="41" s="1"/>
  <c r="F257" i="41" s="1"/>
  <c r="F258" i="41" s="1"/>
  <c r="F259" i="41" s="1"/>
  <c r="F260" i="41" s="1"/>
  <c r="F261" i="41" s="1"/>
  <c r="F262" i="41" s="1"/>
  <c r="F264" i="41" s="1"/>
  <c r="F265" i="41" s="1"/>
  <c r="F266" i="41" s="1"/>
  <c r="F267" i="41" s="1"/>
  <c r="F268" i="41" s="1"/>
  <c r="F269" i="41" s="1"/>
  <c r="F270" i="41" s="1"/>
  <c r="F271" i="41" s="1"/>
  <c r="F272" i="41" s="1"/>
  <c r="F274" i="41" s="1"/>
  <c r="F275" i="41" s="1"/>
  <c r="F276" i="41" s="1"/>
  <c r="F277" i="41" s="1"/>
  <c r="F278" i="41" s="1"/>
  <c r="F279" i="41" s="1"/>
  <c r="F280" i="41" s="1"/>
  <c r="F281" i="41" s="1"/>
  <c r="F282" i="41" s="1"/>
  <c r="F284" i="41" s="1"/>
  <c r="F285" i="41" s="1"/>
  <c r="F286" i="41" s="1"/>
  <c r="F287" i="41" s="1"/>
  <c r="F288" i="41" s="1"/>
  <c r="F289" i="41" s="1"/>
  <c r="F290" i="41" s="1"/>
  <c r="F291" i="41" s="1"/>
  <c r="F292" i="41" s="1"/>
  <c r="F294" i="41" s="1"/>
  <c r="F295" i="41" s="1"/>
  <c r="F296" i="41" s="1"/>
  <c r="F297" i="41" s="1"/>
  <c r="F298" i="41" s="1"/>
  <c r="F299" i="41" s="1"/>
  <c r="F300" i="41" s="1"/>
  <c r="F301" i="41" s="1"/>
  <c r="F302" i="41" s="1"/>
  <c r="F304" i="41" s="1"/>
  <c r="F305" i="41" s="1"/>
  <c r="F306" i="41" s="1"/>
  <c r="F307" i="41" s="1"/>
  <c r="F308" i="41" s="1"/>
  <c r="F309" i="41" s="1"/>
  <c r="F310" i="41" s="1"/>
  <c r="F311" i="41" s="1"/>
  <c r="F312" i="41" s="1"/>
  <c r="F314" i="41" s="1"/>
  <c r="F315" i="41" s="1"/>
  <c r="F316" i="41" s="1"/>
  <c r="F317" i="41" s="1"/>
  <c r="F318" i="41" s="1"/>
  <c r="F319" i="41" s="1"/>
  <c r="F320" i="41" s="1"/>
  <c r="F321" i="41" s="1"/>
  <c r="F322" i="41" s="1"/>
  <c r="F324" i="41" s="1"/>
  <c r="F325" i="41" s="1"/>
  <c r="F326" i="41" s="1"/>
  <c r="F327" i="41" s="1"/>
  <c r="F328" i="41" s="1"/>
  <c r="F329" i="41" s="1"/>
  <c r="F330" i="41" s="1"/>
  <c r="F331" i="41" s="1"/>
  <c r="F332" i="41" s="1"/>
  <c r="F334" i="41" s="1"/>
  <c r="F33" i="41"/>
  <c r="D33" i="41"/>
  <c r="D34" i="41"/>
  <c r="D35" i="41" s="1"/>
  <c r="D36" i="41" s="1"/>
  <c r="D37" i="41" s="1"/>
  <c r="D38" i="41" s="1"/>
  <c r="D39" i="41" s="1"/>
  <c r="D40" i="41" s="1"/>
  <c r="D41" i="41" s="1"/>
  <c r="D42" i="41" s="1"/>
  <c r="D44" i="41" s="1"/>
  <c r="D45" i="41" s="1"/>
  <c r="D46" i="41" s="1"/>
  <c r="D47" i="41" s="1"/>
  <c r="D48" i="41" s="1"/>
  <c r="D49" i="41" s="1"/>
  <c r="D50" i="41" s="1"/>
  <c r="D51" i="41" s="1"/>
  <c r="D52" i="41" s="1"/>
  <c r="D54" i="41" s="1"/>
  <c r="D55" i="41" s="1"/>
  <c r="D56" i="41" s="1"/>
  <c r="D57" i="41" s="1"/>
  <c r="D58" i="41" s="1"/>
  <c r="D59" i="41" s="1"/>
  <c r="D60" i="41" s="1"/>
  <c r="D61" i="41" s="1"/>
  <c r="D62" i="41" s="1"/>
  <c r="D64" i="41" s="1"/>
  <c r="D65" i="41" s="1"/>
  <c r="D66" i="41" s="1"/>
  <c r="D67" i="41" s="1"/>
  <c r="D68" i="41" s="1"/>
  <c r="D69" i="41" s="1"/>
  <c r="D70" i="41" s="1"/>
  <c r="D71" i="41" s="1"/>
  <c r="D72" i="41" s="1"/>
  <c r="D74" i="41" s="1"/>
  <c r="D75" i="41" s="1"/>
  <c r="D76" i="41" s="1"/>
  <c r="D77" i="41" s="1"/>
  <c r="D78" i="41" s="1"/>
  <c r="D79" i="41" s="1"/>
  <c r="D80" i="41" s="1"/>
  <c r="D81" i="41" s="1"/>
  <c r="D82" i="41" s="1"/>
  <c r="D84" i="41" s="1"/>
  <c r="D85" i="41" s="1"/>
  <c r="D86" i="41" s="1"/>
  <c r="D87" i="41" s="1"/>
  <c r="D88" i="41" s="1"/>
  <c r="D89" i="41" s="1"/>
  <c r="D90" i="41" s="1"/>
  <c r="D91" i="41" s="1"/>
  <c r="D92" i="41" s="1"/>
  <c r="D94" i="41" s="1"/>
  <c r="D95" i="41" s="1"/>
  <c r="D96" i="41" s="1"/>
  <c r="D97" i="41" s="1"/>
  <c r="D98" i="41" s="1"/>
  <c r="D99" i="41" s="1"/>
  <c r="D100" i="41" s="1"/>
  <c r="D101" i="41" s="1"/>
  <c r="D102" i="41" s="1"/>
  <c r="D104" i="41" s="1"/>
  <c r="D105" i="41" s="1"/>
  <c r="D106" i="41" s="1"/>
  <c r="D107" i="41" s="1"/>
  <c r="D108" i="41" s="1"/>
  <c r="D109" i="41" s="1"/>
  <c r="D110" i="41" s="1"/>
  <c r="D111" i="41" s="1"/>
  <c r="D112" i="41" s="1"/>
  <c r="D114" i="41" s="1"/>
  <c r="D115" i="41" s="1"/>
  <c r="D116" i="41" s="1"/>
  <c r="D117" i="41" s="1"/>
  <c r="D118" i="41" s="1"/>
  <c r="D119" i="41" s="1"/>
  <c r="D120" i="41" s="1"/>
  <c r="D121" i="41" s="1"/>
  <c r="D122" i="41" s="1"/>
  <c r="D124" i="41" s="1"/>
  <c r="D125" i="41" s="1"/>
  <c r="D126" i="41" s="1"/>
  <c r="D127" i="41" s="1"/>
  <c r="D128" i="41" s="1"/>
  <c r="D129" i="41" s="1"/>
  <c r="D130" i="41" s="1"/>
  <c r="D131" i="41" s="1"/>
  <c r="D132" i="41" s="1"/>
  <c r="D134" i="41" s="1"/>
  <c r="D135" i="41" s="1"/>
  <c r="D136" i="41" s="1"/>
  <c r="D137" i="41" s="1"/>
  <c r="D138" i="41" s="1"/>
  <c r="D139" i="41" s="1"/>
  <c r="D140" i="41" s="1"/>
  <c r="D141" i="41" s="1"/>
  <c r="D142" i="41" s="1"/>
  <c r="D144" i="41" s="1"/>
  <c r="D145" i="41" s="1"/>
  <c r="D146" i="41" s="1"/>
  <c r="D147" i="41" s="1"/>
  <c r="D148" i="41" s="1"/>
  <c r="D149" i="41" s="1"/>
  <c r="D150" i="41" s="1"/>
  <c r="D151" i="41" s="1"/>
  <c r="D152" i="41" s="1"/>
  <c r="D154" i="41" s="1"/>
  <c r="D155" i="41" s="1"/>
  <c r="D156" i="41" s="1"/>
  <c r="D157" i="41" s="1"/>
  <c r="D158" i="41" s="1"/>
  <c r="D159" i="41" s="1"/>
  <c r="D160" i="41" s="1"/>
  <c r="D161" i="41" s="1"/>
  <c r="D162" i="41" s="1"/>
  <c r="D164" i="41" s="1"/>
  <c r="D165" i="41" s="1"/>
  <c r="D166" i="41" s="1"/>
  <c r="D167" i="41" s="1"/>
  <c r="D168" i="41" s="1"/>
  <c r="D169" i="41" s="1"/>
  <c r="D170" i="41" s="1"/>
  <c r="D171" i="41" s="1"/>
  <c r="D172" i="41" s="1"/>
  <c r="D174" i="41" s="1"/>
  <c r="D175" i="41" s="1"/>
  <c r="D176" i="41" s="1"/>
  <c r="D177" i="41" s="1"/>
  <c r="D178" i="41" s="1"/>
  <c r="D179" i="41" s="1"/>
  <c r="D180" i="41" s="1"/>
  <c r="D181" i="41" s="1"/>
  <c r="D182" i="41" s="1"/>
  <c r="D184" i="41" s="1"/>
  <c r="D185" i="41" s="1"/>
  <c r="D186" i="41" s="1"/>
  <c r="D187" i="41" s="1"/>
  <c r="D188" i="41" s="1"/>
  <c r="D189" i="41" s="1"/>
  <c r="D190" i="41" s="1"/>
  <c r="D191" i="41" s="1"/>
  <c r="D192" i="41" s="1"/>
  <c r="D194" i="41" s="1"/>
  <c r="D195" i="41" s="1"/>
  <c r="D196" i="41" s="1"/>
  <c r="D197" i="41" s="1"/>
  <c r="D198" i="41" s="1"/>
  <c r="D199" i="41" s="1"/>
  <c r="D200" i="41" s="1"/>
  <c r="D201" i="41" s="1"/>
  <c r="D202" i="41" s="1"/>
  <c r="D204" i="41" s="1"/>
  <c r="D205" i="41" s="1"/>
  <c r="D206" i="41" s="1"/>
  <c r="D207" i="41" s="1"/>
  <c r="D208" i="41" s="1"/>
  <c r="D209" i="41" s="1"/>
  <c r="D210" i="41" s="1"/>
  <c r="D211" i="41" s="1"/>
  <c r="D212" i="41" s="1"/>
  <c r="D214" i="41" s="1"/>
  <c r="D215" i="41" s="1"/>
  <c r="D216" i="41" s="1"/>
  <c r="D217" i="41" s="1"/>
  <c r="D218" i="41" s="1"/>
  <c r="D219" i="41" s="1"/>
  <c r="D220" i="41" s="1"/>
  <c r="D221" i="41" s="1"/>
  <c r="D222" i="41" s="1"/>
  <c r="D224" i="41" s="1"/>
  <c r="D225" i="41" s="1"/>
  <c r="D226" i="41" s="1"/>
  <c r="D227" i="41" s="1"/>
  <c r="D228" i="41" s="1"/>
  <c r="D229" i="41" s="1"/>
  <c r="D230" i="41" s="1"/>
  <c r="D231" i="41" s="1"/>
  <c r="D232" i="41" s="1"/>
  <c r="D234" i="41" s="1"/>
  <c r="D235" i="41" s="1"/>
  <c r="D236" i="41" s="1"/>
  <c r="D237" i="41" s="1"/>
  <c r="D238" i="41" s="1"/>
  <c r="D239" i="41" s="1"/>
  <c r="D240" i="41" s="1"/>
  <c r="D241" i="41" s="1"/>
  <c r="D242" i="41" s="1"/>
  <c r="D244" i="41" s="1"/>
  <c r="D245" i="41" s="1"/>
  <c r="D246" i="41" s="1"/>
  <c r="D247" i="41" s="1"/>
  <c r="D248" i="41" s="1"/>
  <c r="D249" i="41" s="1"/>
  <c r="D250" i="41" s="1"/>
  <c r="D251" i="41" s="1"/>
  <c r="D252" i="41" s="1"/>
  <c r="D254" i="41" s="1"/>
  <c r="D255" i="41" s="1"/>
  <c r="D256" i="41" s="1"/>
  <c r="D257" i="41" s="1"/>
  <c r="D258" i="41" s="1"/>
  <c r="D259" i="41" s="1"/>
  <c r="D260" i="41" s="1"/>
  <c r="D261" i="41" s="1"/>
  <c r="D262" i="41" s="1"/>
  <c r="D264" i="41" s="1"/>
  <c r="D265" i="41" s="1"/>
  <c r="D266" i="41" s="1"/>
  <c r="D267" i="41" s="1"/>
  <c r="D268" i="41" s="1"/>
  <c r="D269" i="41" s="1"/>
  <c r="D270" i="41" s="1"/>
  <c r="D271" i="41" s="1"/>
  <c r="D272" i="41" s="1"/>
  <c r="D274" i="41" s="1"/>
  <c r="D275" i="41" s="1"/>
  <c r="D276" i="41" s="1"/>
  <c r="D277" i="41" s="1"/>
  <c r="D278" i="41" s="1"/>
  <c r="D279" i="41" s="1"/>
  <c r="D280" i="41" s="1"/>
  <c r="D281" i="41" s="1"/>
  <c r="D282" i="41" s="1"/>
  <c r="D284" i="41" s="1"/>
  <c r="D285" i="41" s="1"/>
  <c r="D286" i="41" s="1"/>
  <c r="D287" i="41" s="1"/>
  <c r="D288" i="41" s="1"/>
  <c r="D289" i="41" s="1"/>
  <c r="D290" i="41" s="1"/>
  <c r="D291" i="41" s="1"/>
  <c r="D292" i="41" s="1"/>
  <c r="D294" i="41" s="1"/>
  <c r="D295" i="41" s="1"/>
  <c r="D296" i="41" s="1"/>
  <c r="D297" i="41" s="1"/>
  <c r="D298" i="41" s="1"/>
  <c r="D299" i="41" s="1"/>
  <c r="D300" i="41" s="1"/>
  <c r="D301" i="41" s="1"/>
  <c r="D302" i="41" s="1"/>
  <c r="D304" i="41" s="1"/>
  <c r="D305" i="41" s="1"/>
  <c r="D306" i="41" s="1"/>
  <c r="D307" i="41" s="1"/>
  <c r="D308" i="41" s="1"/>
  <c r="D309" i="41" s="1"/>
  <c r="D310" i="41" s="1"/>
  <c r="D311" i="41" s="1"/>
  <c r="D312" i="41" s="1"/>
  <c r="D314" i="41" s="1"/>
  <c r="D315" i="41" s="1"/>
  <c r="D316" i="41" s="1"/>
  <c r="D317" i="41" s="1"/>
  <c r="D318" i="41" s="1"/>
  <c r="D319" i="41" s="1"/>
  <c r="D320" i="41" s="1"/>
  <c r="D321" i="41" s="1"/>
  <c r="D322" i="41" s="1"/>
  <c r="D324" i="41" s="1"/>
  <c r="D325" i="41" s="1"/>
  <c r="D326" i="41" s="1"/>
  <c r="D327" i="41" s="1"/>
  <c r="D328" i="41" s="1"/>
  <c r="D329" i="41" s="1"/>
  <c r="D330" i="41" s="1"/>
  <c r="D331" i="41" s="1"/>
  <c r="D332" i="41" s="1"/>
  <c r="D334" i="41" s="1"/>
  <c r="E33" i="41"/>
  <c r="E34" i="41"/>
  <c r="E35" i="41" s="1"/>
  <c r="E36" i="41" s="1"/>
  <c r="E37" i="41" s="1"/>
  <c r="E38" i="41" s="1"/>
  <c r="E39" i="41" s="1"/>
  <c r="E40" i="41" s="1"/>
  <c r="E41" i="41" s="1"/>
  <c r="E42" i="41" s="1"/>
  <c r="E44" i="41" s="1"/>
  <c r="E45" i="41" s="1"/>
  <c r="E46" i="41" s="1"/>
  <c r="E47" i="41" s="1"/>
  <c r="E48" i="41" s="1"/>
  <c r="E49" i="41" s="1"/>
  <c r="E50" i="41" s="1"/>
  <c r="E51" i="41" s="1"/>
  <c r="E52" i="41" s="1"/>
  <c r="E54" i="41" s="1"/>
  <c r="E55" i="41" s="1"/>
  <c r="E56" i="41" s="1"/>
  <c r="E57" i="41" s="1"/>
  <c r="E58" i="41" s="1"/>
  <c r="E59" i="41" s="1"/>
  <c r="E60" i="41" s="1"/>
  <c r="E61" i="41" s="1"/>
  <c r="E62" i="41" s="1"/>
  <c r="E64" i="41" s="1"/>
  <c r="E65" i="41" s="1"/>
  <c r="E66" i="41" s="1"/>
  <c r="E67" i="41" s="1"/>
  <c r="E68" i="41" s="1"/>
  <c r="E69" i="41" s="1"/>
  <c r="E70" i="41" s="1"/>
  <c r="E71" i="41" s="1"/>
  <c r="E72" i="41" s="1"/>
  <c r="E74" i="41" s="1"/>
  <c r="E75" i="41" s="1"/>
  <c r="E76" i="41" s="1"/>
  <c r="E77" i="41" s="1"/>
  <c r="E78" i="41" s="1"/>
  <c r="E79" i="41" s="1"/>
  <c r="E80" i="41" s="1"/>
  <c r="E81" i="41" s="1"/>
  <c r="E82" i="41" s="1"/>
  <c r="E84" i="41" s="1"/>
  <c r="E85" i="41" s="1"/>
  <c r="E86" i="41" s="1"/>
  <c r="E87" i="41" s="1"/>
  <c r="E88" i="41" s="1"/>
  <c r="E89" i="41" s="1"/>
  <c r="E90" i="41" s="1"/>
  <c r="E91" i="41" s="1"/>
  <c r="E92" i="41" s="1"/>
  <c r="E94" i="41" s="1"/>
  <c r="E95" i="41" s="1"/>
  <c r="E96" i="41" s="1"/>
  <c r="E97" i="41" s="1"/>
  <c r="E98" i="41" s="1"/>
  <c r="E99" i="41" s="1"/>
  <c r="E100" i="41" s="1"/>
  <c r="E101" i="41" s="1"/>
  <c r="E102" i="41" s="1"/>
  <c r="E104" i="41" s="1"/>
  <c r="E105" i="41" s="1"/>
  <c r="E106" i="41" s="1"/>
  <c r="E107" i="41" s="1"/>
  <c r="E108" i="41" s="1"/>
  <c r="E109" i="41" s="1"/>
  <c r="E110" i="41" s="1"/>
  <c r="E111" i="41" s="1"/>
  <c r="E112" i="41" s="1"/>
  <c r="E114" i="41" s="1"/>
  <c r="E115" i="41" s="1"/>
  <c r="E116" i="41" s="1"/>
  <c r="E117" i="41" s="1"/>
  <c r="E118" i="41" s="1"/>
  <c r="E119" i="41" s="1"/>
  <c r="E120" i="41" s="1"/>
  <c r="E121" i="41" s="1"/>
  <c r="E122" i="41" s="1"/>
  <c r="E124" i="41" s="1"/>
  <c r="E125" i="41" s="1"/>
  <c r="E126" i="41" s="1"/>
  <c r="E127" i="41" s="1"/>
  <c r="E128" i="41" s="1"/>
  <c r="E129" i="41" s="1"/>
  <c r="E130" i="41" s="1"/>
  <c r="E131" i="41" s="1"/>
  <c r="E132" i="41" s="1"/>
  <c r="E134" i="41" s="1"/>
  <c r="E135" i="41" s="1"/>
  <c r="E136" i="41" s="1"/>
  <c r="E137" i="41" s="1"/>
  <c r="E138" i="41" s="1"/>
  <c r="E139" i="41" s="1"/>
  <c r="E140" i="41" s="1"/>
  <c r="E141" i="41" s="1"/>
  <c r="E142" i="41" s="1"/>
  <c r="E144" i="41" s="1"/>
  <c r="E145" i="41" s="1"/>
  <c r="E146" i="41" s="1"/>
  <c r="E147" i="41" s="1"/>
  <c r="E148" i="41" s="1"/>
  <c r="E149" i="41" s="1"/>
  <c r="E150" i="41" s="1"/>
  <c r="E151" i="41" s="1"/>
  <c r="E152" i="41" s="1"/>
  <c r="E154" i="41" s="1"/>
  <c r="E155" i="41" s="1"/>
  <c r="E156" i="41" s="1"/>
  <c r="E157" i="41" s="1"/>
  <c r="E158" i="41" s="1"/>
  <c r="E159" i="41" s="1"/>
  <c r="E160" i="41" s="1"/>
  <c r="E161" i="41" s="1"/>
  <c r="E162" i="41" s="1"/>
  <c r="E164" i="41" s="1"/>
  <c r="E165" i="41" s="1"/>
  <c r="E166" i="41" s="1"/>
  <c r="E167" i="41" s="1"/>
  <c r="E168" i="41" s="1"/>
  <c r="E169" i="41" s="1"/>
  <c r="E170" i="41" s="1"/>
  <c r="E171" i="41" s="1"/>
  <c r="E172" i="41" s="1"/>
  <c r="E174" i="41" s="1"/>
  <c r="E175" i="41" s="1"/>
  <c r="E176" i="41" s="1"/>
  <c r="E177" i="41" s="1"/>
  <c r="E178" i="41" s="1"/>
  <c r="E179" i="41" s="1"/>
  <c r="E180" i="41" s="1"/>
  <c r="E181" i="41" s="1"/>
  <c r="E182" i="41" s="1"/>
  <c r="E184" i="41" s="1"/>
  <c r="E185" i="41" s="1"/>
  <c r="E186" i="41" s="1"/>
  <c r="E187" i="41" s="1"/>
  <c r="E188" i="41" s="1"/>
  <c r="E189" i="41" s="1"/>
  <c r="E190" i="41" s="1"/>
  <c r="E191" i="41" s="1"/>
  <c r="E192" i="41" s="1"/>
  <c r="E194" i="41" s="1"/>
  <c r="E195" i="41" s="1"/>
  <c r="E196" i="41" s="1"/>
  <c r="E197" i="41" s="1"/>
  <c r="E198" i="41" s="1"/>
  <c r="E199" i="41" s="1"/>
  <c r="E200" i="41" s="1"/>
  <c r="E201" i="41" s="1"/>
  <c r="E202" i="41" s="1"/>
  <c r="E204" i="41" s="1"/>
  <c r="E205" i="41" s="1"/>
  <c r="E206" i="41" s="1"/>
  <c r="E207" i="41" s="1"/>
  <c r="E208" i="41" s="1"/>
  <c r="E209" i="41" s="1"/>
  <c r="E210" i="41" s="1"/>
  <c r="E211" i="41" s="1"/>
  <c r="E212" i="41" s="1"/>
  <c r="E214" i="41" s="1"/>
  <c r="E215" i="41" s="1"/>
  <c r="E216" i="41" s="1"/>
  <c r="E217" i="41" s="1"/>
  <c r="E218" i="41" s="1"/>
  <c r="E219" i="41" s="1"/>
  <c r="E220" i="41" s="1"/>
  <c r="E221" i="41" s="1"/>
  <c r="E222" i="41" s="1"/>
  <c r="E224" i="41" s="1"/>
  <c r="E225" i="41" s="1"/>
  <c r="E226" i="41" s="1"/>
  <c r="E227" i="41" s="1"/>
  <c r="E228" i="41" s="1"/>
  <c r="E229" i="41" s="1"/>
  <c r="E230" i="41" s="1"/>
  <c r="E231" i="41" s="1"/>
  <c r="E232" i="41" s="1"/>
  <c r="E234" i="41" s="1"/>
  <c r="E235" i="41" s="1"/>
  <c r="E236" i="41" s="1"/>
  <c r="E237" i="41" s="1"/>
  <c r="E238" i="41" s="1"/>
  <c r="E239" i="41" s="1"/>
  <c r="E240" i="41" s="1"/>
  <c r="E241" i="41" s="1"/>
  <c r="E242" i="41" s="1"/>
  <c r="E244" i="41" s="1"/>
  <c r="E245" i="41" s="1"/>
  <c r="E246" i="41" s="1"/>
  <c r="E247" i="41" s="1"/>
  <c r="E248" i="41" s="1"/>
  <c r="E249" i="41" s="1"/>
  <c r="E250" i="41" s="1"/>
  <c r="E251" i="41" s="1"/>
  <c r="E252" i="41" s="1"/>
  <c r="E254" i="41" s="1"/>
  <c r="E255" i="41" s="1"/>
  <c r="E256" i="41" s="1"/>
  <c r="E257" i="41" s="1"/>
  <c r="E258" i="41" s="1"/>
  <c r="E259" i="41" s="1"/>
  <c r="E260" i="41" s="1"/>
  <c r="E261" i="41" s="1"/>
  <c r="E262" i="41" s="1"/>
  <c r="E264" i="41" s="1"/>
  <c r="E265" i="41" s="1"/>
  <c r="E266" i="41" s="1"/>
  <c r="E267" i="41" s="1"/>
  <c r="E268" i="41" s="1"/>
  <c r="E269" i="41" s="1"/>
  <c r="E270" i="41" s="1"/>
  <c r="E271" i="41" s="1"/>
  <c r="E272" i="41" s="1"/>
  <c r="E274" i="41" s="1"/>
  <c r="E275" i="41" s="1"/>
  <c r="E276" i="41" s="1"/>
  <c r="E277" i="41" s="1"/>
  <c r="E278" i="41" s="1"/>
  <c r="E279" i="41" s="1"/>
  <c r="E280" i="41" s="1"/>
  <c r="E281" i="41" s="1"/>
  <c r="E282" i="41" s="1"/>
  <c r="E284" i="41" s="1"/>
  <c r="E285" i="41" s="1"/>
  <c r="E286" i="41" s="1"/>
  <c r="E287" i="41" s="1"/>
  <c r="E288" i="41" s="1"/>
  <c r="E289" i="41" s="1"/>
  <c r="E290" i="41" s="1"/>
  <c r="E291" i="41" s="1"/>
  <c r="E292" i="41" s="1"/>
  <c r="E294" i="41" s="1"/>
  <c r="E295" i="41" s="1"/>
  <c r="E296" i="41" s="1"/>
  <c r="E297" i="41" s="1"/>
  <c r="E298" i="41" s="1"/>
  <c r="E299" i="41" s="1"/>
  <c r="E300" i="41" s="1"/>
  <c r="E301" i="41" s="1"/>
  <c r="E302" i="41" s="1"/>
  <c r="E304" i="41" s="1"/>
  <c r="E305" i="41" s="1"/>
  <c r="E306" i="41" s="1"/>
  <c r="E307" i="41" s="1"/>
  <c r="E308" i="41" s="1"/>
  <c r="E309" i="41" s="1"/>
  <c r="E310" i="41" s="1"/>
  <c r="E311" i="41" s="1"/>
  <c r="E312" i="41" s="1"/>
  <c r="E314" i="41" s="1"/>
  <c r="E315" i="41" s="1"/>
  <c r="E316" i="41" s="1"/>
  <c r="E317" i="41" s="1"/>
  <c r="E318" i="41" s="1"/>
  <c r="E319" i="41" s="1"/>
  <c r="E320" i="41" s="1"/>
  <c r="E321" i="41" s="1"/>
  <c r="E322" i="41" s="1"/>
  <c r="E324" i="41" s="1"/>
  <c r="E325" i="41" s="1"/>
  <c r="E326" i="41" s="1"/>
  <c r="E327" i="41" s="1"/>
  <c r="E328" i="41" s="1"/>
  <c r="E329" i="41" s="1"/>
  <c r="E330" i="41" s="1"/>
  <c r="E331" i="41" s="1"/>
  <c r="E332" i="41" s="1"/>
  <c r="E334" i="41" s="1"/>
  <c r="C34" i="41"/>
  <c r="C35" i="41" s="1"/>
  <c r="C36" i="41" s="1"/>
  <c r="C37" i="41" s="1"/>
  <c r="C38" i="41" s="1"/>
  <c r="C39" i="41" s="1"/>
  <c r="C40" i="41" s="1"/>
  <c r="C41" i="41" s="1"/>
  <c r="C42" i="41" s="1"/>
  <c r="C44" i="41" s="1"/>
  <c r="C45" i="41" s="1"/>
  <c r="C46" i="41" s="1"/>
  <c r="C47" i="41" s="1"/>
  <c r="C48" i="41" s="1"/>
  <c r="C49" i="41" s="1"/>
  <c r="C50" i="41" s="1"/>
  <c r="C51" i="41" s="1"/>
  <c r="C52" i="41" s="1"/>
  <c r="C54" i="41" s="1"/>
  <c r="C55" i="41" s="1"/>
  <c r="C56" i="41" s="1"/>
  <c r="C57" i="41" s="1"/>
  <c r="C58" i="41" s="1"/>
  <c r="C59" i="41" s="1"/>
  <c r="C60" i="41" s="1"/>
  <c r="C61" i="41" s="1"/>
  <c r="C62" i="41" s="1"/>
  <c r="C64" i="41" s="1"/>
  <c r="C65" i="41" s="1"/>
  <c r="C66" i="41" s="1"/>
  <c r="C67" i="41" s="1"/>
  <c r="C68" i="41" s="1"/>
  <c r="C69" i="41" s="1"/>
  <c r="C70" i="41" s="1"/>
  <c r="C71" i="41" s="1"/>
  <c r="C72" i="41" s="1"/>
  <c r="C74" i="41" s="1"/>
  <c r="C75" i="41" s="1"/>
  <c r="C76" i="41" s="1"/>
  <c r="C77" i="41" s="1"/>
  <c r="C78" i="41" s="1"/>
  <c r="C79" i="41" s="1"/>
  <c r="C80" i="41" s="1"/>
  <c r="C81" i="41" s="1"/>
  <c r="C82" i="41" s="1"/>
  <c r="C84" i="41" s="1"/>
  <c r="C85" i="41" s="1"/>
  <c r="C86" i="41" s="1"/>
  <c r="C87" i="41" s="1"/>
  <c r="C88" i="41" s="1"/>
  <c r="C89" i="41" s="1"/>
  <c r="C90" i="41" s="1"/>
  <c r="C91" i="41" s="1"/>
  <c r="C92" i="41" s="1"/>
  <c r="C94" i="41" s="1"/>
  <c r="C95" i="41" s="1"/>
  <c r="C96" i="41" s="1"/>
  <c r="C97" i="41" s="1"/>
  <c r="C98" i="41" s="1"/>
  <c r="C99" i="41" s="1"/>
  <c r="C100" i="41" s="1"/>
  <c r="C101" i="41" s="1"/>
  <c r="C102" i="41" s="1"/>
  <c r="C104" i="41" s="1"/>
  <c r="C105" i="41" s="1"/>
  <c r="C106" i="41" s="1"/>
  <c r="C107" i="41" s="1"/>
  <c r="C108" i="41" s="1"/>
  <c r="C109" i="41" s="1"/>
  <c r="C110" i="41" s="1"/>
  <c r="C111" i="41" s="1"/>
  <c r="C112" i="41" s="1"/>
  <c r="C114" i="41" s="1"/>
  <c r="C115" i="41" s="1"/>
  <c r="C116" i="41" s="1"/>
  <c r="C117" i="41" s="1"/>
  <c r="C118" i="41" s="1"/>
  <c r="C119" i="41" s="1"/>
  <c r="C120" i="41" s="1"/>
  <c r="C121" i="41" s="1"/>
  <c r="C122" i="41" s="1"/>
  <c r="C124" i="41" s="1"/>
  <c r="C125" i="41" s="1"/>
  <c r="C126" i="41" s="1"/>
  <c r="C127" i="41" s="1"/>
  <c r="C128" i="41" s="1"/>
  <c r="C129" i="41" s="1"/>
  <c r="C130" i="41" s="1"/>
  <c r="C131" i="41" s="1"/>
  <c r="C132" i="41" s="1"/>
  <c r="C134" i="41" s="1"/>
  <c r="C135" i="41" s="1"/>
  <c r="C136" i="41" s="1"/>
  <c r="C137" i="41" s="1"/>
  <c r="C138" i="41" s="1"/>
  <c r="C139" i="41" s="1"/>
  <c r="C140" i="41" s="1"/>
  <c r="C141" i="41" s="1"/>
  <c r="C142" i="41" s="1"/>
  <c r="C144" i="41" s="1"/>
  <c r="C145" i="41" s="1"/>
  <c r="C146" i="41" s="1"/>
  <c r="C147" i="41" s="1"/>
  <c r="C148" i="41" s="1"/>
  <c r="C149" i="41" s="1"/>
  <c r="C150" i="41" s="1"/>
  <c r="C151" i="41" s="1"/>
  <c r="C152" i="41" s="1"/>
  <c r="C154" i="41" s="1"/>
  <c r="C155" i="41" s="1"/>
  <c r="C156" i="41" s="1"/>
  <c r="C157" i="41" s="1"/>
  <c r="C158" i="41" s="1"/>
  <c r="C159" i="41" s="1"/>
  <c r="C160" i="41" s="1"/>
  <c r="C161" i="41" s="1"/>
  <c r="C162" i="41" s="1"/>
  <c r="C164" i="41" s="1"/>
  <c r="C165" i="41" s="1"/>
  <c r="C166" i="41" s="1"/>
  <c r="C167" i="41" s="1"/>
  <c r="C168" i="41" s="1"/>
  <c r="C169" i="41" s="1"/>
  <c r="C170" i="41" s="1"/>
  <c r="C171" i="41" s="1"/>
  <c r="C172" i="41" s="1"/>
  <c r="C174" i="41" s="1"/>
  <c r="C175" i="41" s="1"/>
  <c r="C176" i="41" s="1"/>
  <c r="C177" i="41" s="1"/>
  <c r="C178" i="41" s="1"/>
  <c r="C179" i="41" s="1"/>
  <c r="C180" i="41" s="1"/>
  <c r="C181" i="41" s="1"/>
  <c r="C182" i="41" s="1"/>
  <c r="C184" i="41" s="1"/>
  <c r="C185" i="41" s="1"/>
  <c r="C186" i="41" s="1"/>
  <c r="C187" i="41" s="1"/>
  <c r="C188" i="41" s="1"/>
  <c r="C189" i="41" s="1"/>
  <c r="C190" i="41" s="1"/>
  <c r="C191" i="41" s="1"/>
  <c r="C192" i="41" s="1"/>
  <c r="C194" i="41" s="1"/>
  <c r="C195" i="41" s="1"/>
  <c r="C196" i="41" s="1"/>
  <c r="C197" i="41" s="1"/>
  <c r="C198" i="41" s="1"/>
  <c r="C199" i="41" s="1"/>
  <c r="C200" i="41" s="1"/>
  <c r="C201" i="41" s="1"/>
  <c r="C202" i="41" s="1"/>
  <c r="C204" i="41" s="1"/>
  <c r="C205" i="41" s="1"/>
  <c r="C206" i="41" s="1"/>
  <c r="C207" i="41" s="1"/>
  <c r="C208" i="41" s="1"/>
  <c r="C209" i="41" s="1"/>
  <c r="C210" i="41" s="1"/>
  <c r="C211" i="41" s="1"/>
  <c r="C212" i="41" s="1"/>
  <c r="C214" i="41" s="1"/>
  <c r="C215" i="41" s="1"/>
  <c r="C216" i="41" s="1"/>
  <c r="C217" i="41" s="1"/>
  <c r="C218" i="41" s="1"/>
  <c r="C219" i="41" s="1"/>
  <c r="C220" i="41" s="1"/>
  <c r="C221" i="41" s="1"/>
  <c r="C222" i="41" s="1"/>
  <c r="C224" i="41" s="1"/>
  <c r="C225" i="41" s="1"/>
  <c r="C226" i="41" s="1"/>
  <c r="C227" i="41" s="1"/>
  <c r="C228" i="41" s="1"/>
  <c r="C229" i="41" s="1"/>
  <c r="C230" i="41" s="1"/>
  <c r="C231" i="41" s="1"/>
  <c r="C232" i="41" s="1"/>
  <c r="C234" i="41" s="1"/>
  <c r="C235" i="41" s="1"/>
  <c r="C236" i="41" s="1"/>
  <c r="C237" i="41" s="1"/>
  <c r="C238" i="41" s="1"/>
  <c r="C239" i="41" s="1"/>
  <c r="C240" i="41" s="1"/>
  <c r="C241" i="41" s="1"/>
  <c r="C242" i="41" s="1"/>
  <c r="C244" i="41" s="1"/>
  <c r="C245" i="41" s="1"/>
  <c r="C246" i="41" s="1"/>
  <c r="C247" i="41" s="1"/>
  <c r="C248" i="41" s="1"/>
  <c r="C249" i="41" s="1"/>
  <c r="C250" i="41" s="1"/>
  <c r="C251" i="41" s="1"/>
  <c r="C252" i="41" s="1"/>
  <c r="C254" i="41" s="1"/>
  <c r="C255" i="41" s="1"/>
  <c r="C256" i="41" s="1"/>
  <c r="C257" i="41" s="1"/>
  <c r="C258" i="41" s="1"/>
  <c r="C259" i="41" s="1"/>
  <c r="C260" i="41" s="1"/>
  <c r="C261" i="41" s="1"/>
  <c r="C262" i="41" s="1"/>
  <c r="C264" i="41" s="1"/>
  <c r="C265" i="41" s="1"/>
  <c r="C266" i="41" s="1"/>
  <c r="C267" i="41" s="1"/>
  <c r="C268" i="41" s="1"/>
  <c r="C269" i="41" s="1"/>
  <c r="C270" i="41" s="1"/>
  <c r="C271" i="41" s="1"/>
  <c r="C272" i="41" s="1"/>
  <c r="C274" i="41" s="1"/>
  <c r="C275" i="41" s="1"/>
  <c r="C276" i="41" s="1"/>
  <c r="C277" i="41" s="1"/>
  <c r="C278" i="41" s="1"/>
  <c r="C279" i="41" s="1"/>
  <c r="C280" i="41" s="1"/>
  <c r="C281" i="41" s="1"/>
  <c r="C282" i="41" s="1"/>
  <c r="C284" i="41" s="1"/>
  <c r="C285" i="41" s="1"/>
  <c r="C286" i="41" s="1"/>
  <c r="C287" i="41" s="1"/>
  <c r="C288" i="41" s="1"/>
  <c r="C289" i="41" s="1"/>
  <c r="C290" i="41" s="1"/>
  <c r="C291" i="41" s="1"/>
  <c r="C292" i="41" s="1"/>
  <c r="C294" i="41" s="1"/>
  <c r="C295" i="41" s="1"/>
  <c r="C296" i="41" s="1"/>
  <c r="C297" i="41" s="1"/>
  <c r="C298" i="41" s="1"/>
  <c r="C299" i="41" s="1"/>
  <c r="C300" i="41" s="1"/>
  <c r="C301" i="41" s="1"/>
  <c r="C302" i="41" s="1"/>
  <c r="C304" i="41" s="1"/>
  <c r="C305" i="41" s="1"/>
  <c r="C306" i="41" s="1"/>
  <c r="C307" i="41" s="1"/>
  <c r="C308" i="41" s="1"/>
  <c r="C309" i="41" s="1"/>
  <c r="C310" i="41" s="1"/>
  <c r="C311" i="41" s="1"/>
  <c r="C312" i="41" s="1"/>
  <c r="C314" i="41" s="1"/>
  <c r="C315" i="41" s="1"/>
  <c r="C316" i="41" s="1"/>
  <c r="C317" i="41" s="1"/>
  <c r="C318" i="41" s="1"/>
  <c r="C319" i="41" s="1"/>
  <c r="C320" i="41" s="1"/>
  <c r="C321" i="41" s="1"/>
  <c r="C322" i="41" s="1"/>
  <c r="C324" i="41" s="1"/>
  <c r="C325" i="41" s="1"/>
  <c r="C326" i="41" s="1"/>
  <c r="C327" i="41" s="1"/>
  <c r="C328" i="41" s="1"/>
  <c r="C329" i="41" s="1"/>
  <c r="C330" i="41" s="1"/>
  <c r="C331" i="41" s="1"/>
  <c r="C332" i="41" s="1"/>
  <c r="C334" i="41" s="1"/>
  <c r="C33" i="41"/>
  <c r="F34" i="40"/>
  <c r="F35" i="40" s="1"/>
  <c r="F36" i="40" s="1"/>
  <c r="F37" i="40" s="1"/>
  <c r="F38" i="40" s="1"/>
  <c r="F39" i="40" s="1"/>
  <c r="F40" i="40" s="1"/>
  <c r="F41" i="40" s="1"/>
  <c r="F42" i="40" s="1"/>
  <c r="F44" i="40" s="1"/>
  <c r="F45" i="40" s="1"/>
  <c r="F46" i="40" s="1"/>
  <c r="F47" i="40" s="1"/>
  <c r="F48" i="40" s="1"/>
  <c r="F49" i="40" s="1"/>
  <c r="F50" i="40" s="1"/>
  <c r="F51" i="40" s="1"/>
  <c r="F52" i="40" s="1"/>
  <c r="F54" i="40" s="1"/>
  <c r="F55" i="40" s="1"/>
  <c r="F56" i="40" s="1"/>
  <c r="F57" i="40" s="1"/>
  <c r="F58" i="40" s="1"/>
  <c r="F59" i="40" s="1"/>
  <c r="F60" i="40" s="1"/>
  <c r="F61" i="40" s="1"/>
  <c r="F62" i="40" s="1"/>
  <c r="F64" i="40" s="1"/>
  <c r="F65" i="40" s="1"/>
  <c r="F66" i="40" s="1"/>
  <c r="F67" i="40" s="1"/>
  <c r="F68" i="40" s="1"/>
  <c r="F69" i="40" s="1"/>
  <c r="F70" i="40" s="1"/>
  <c r="F71" i="40" s="1"/>
  <c r="F72" i="40" s="1"/>
  <c r="F74" i="40" s="1"/>
  <c r="F75" i="40" s="1"/>
  <c r="F76" i="40" s="1"/>
  <c r="F77" i="40" s="1"/>
  <c r="F78" i="40" s="1"/>
  <c r="F79" i="40" s="1"/>
  <c r="F80" i="40" s="1"/>
  <c r="F81" i="40" s="1"/>
  <c r="F82" i="40" s="1"/>
  <c r="F84" i="40" s="1"/>
  <c r="F85" i="40" s="1"/>
  <c r="F86" i="40" s="1"/>
  <c r="F87" i="40" s="1"/>
  <c r="F88" i="40" s="1"/>
  <c r="F89" i="40" s="1"/>
  <c r="F90" i="40" s="1"/>
  <c r="F91" i="40" s="1"/>
  <c r="F92" i="40" s="1"/>
  <c r="F94" i="40" s="1"/>
  <c r="F95" i="40" s="1"/>
  <c r="F96" i="40" s="1"/>
  <c r="F97" i="40" s="1"/>
  <c r="F98" i="40" s="1"/>
  <c r="F99" i="40" s="1"/>
  <c r="F100" i="40" s="1"/>
  <c r="F101" i="40" s="1"/>
  <c r="F102" i="40" s="1"/>
  <c r="F104" i="40" s="1"/>
  <c r="F105" i="40" s="1"/>
  <c r="F106" i="40" s="1"/>
  <c r="F107" i="40" s="1"/>
  <c r="F108" i="40" s="1"/>
  <c r="F109" i="40" s="1"/>
  <c r="F110" i="40" s="1"/>
  <c r="F111" i="40" s="1"/>
  <c r="F112" i="40" s="1"/>
  <c r="F114" i="40" s="1"/>
  <c r="F115" i="40" s="1"/>
  <c r="F116" i="40" s="1"/>
  <c r="F117" i="40" s="1"/>
  <c r="F118" i="40" s="1"/>
  <c r="F119" i="40" s="1"/>
  <c r="F120" i="40" s="1"/>
  <c r="F121" i="40" s="1"/>
  <c r="F122" i="40" s="1"/>
  <c r="F124" i="40" s="1"/>
  <c r="F125" i="40" s="1"/>
  <c r="F126" i="40" s="1"/>
  <c r="F127" i="40" s="1"/>
  <c r="F128" i="40" s="1"/>
  <c r="F129" i="40" s="1"/>
  <c r="F130" i="40" s="1"/>
  <c r="F131" i="40" s="1"/>
  <c r="F132" i="40" s="1"/>
  <c r="F134" i="40" s="1"/>
  <c r="F135" i="40" s="1"/>
  <c r="F136" i="40" s="1"/>
  <c r="F137" i="40" s="1"/>
  <c r="F138" i="40" s="1"/>
  <c r="F139" i="40" s="1"/>
  <c r="F140" i="40" s="1"/>
  <c r="F141" i="40" s="1"/>
  <c r="F142" i="40" s="1"/>
  <c r="F144" i="40" s="1"/>
  <c r="F145" i="40" s="1"/>
  <c r="F146" i="40" s="1"/>
  <c r="F147" i="40" s="1"/>
  <c r="F148" i="40" s="1"/>
  <c r="F149" i="40" s="1"/>
  <c r="F150" i="40" s="1"/>
  <c r="F151" i="40" s="1"/>
  <c r="F152" i="40" s="1"/>
  <c r="F154" i="40" s="1"/>
  <c r="F155" i="40" s="1"/>
  <c r="F156" i="40" s="1"/>
  <c r="F157" i="40" s="1"/>
  <c r="F158" i="40" s="1"/>
  <c r="F159" i="40" s="1"/>
  <c r="F160" i="40" s="1"/>
  <c r="F161" i="40" s="1"/>
  <c r="F162" i="40" s="1"/>
  <c r="F164" i="40" s="1"/>
  <c r="F165" i="40" s="1"/>
  <c r="F166" i="40" s="1"/>
  <c r="F167" i="40" s="1"/>
  <c r="F168" i="40" s="1"/>
  <c r="F169" i="40" s="1"/>
  <c r="F170" i="40" s="1"/>
  <c r="F171" i="40" s="1"/>
  <c r="F172" i="40" s="1"/>
  <c r="F174" i="40" s="1"/>
  <c r="F175" i="40" s="1"/>
  <c r="F176" i="40" s="1"/>
  <c r="F177" i="40" s="1"/>
  <c r="F178" i="40" s="1"/>
  <c r="F179" i="40" s="1"/>
  <c r="F180" i="40" s="1"/>
  <c r="F181" i="40" s="1"/>
  <c r="F182" i="40" s="1"/>
  <c r="F184" i="40" s="1"/>
  <c r="F185" i="40" s="1"/>
  <c r="F186" i="40" s="1"/>
  <c r="F187" i="40" s="1"/>
  <c r="F188" i="40" s="1"/>
  <c r="F189" i="40" s="1"/>
  <c r="F190" i="40" s="1"/>
  <c r="F191" i="40" s="1"/>
  <c r="F192" i="40" s="1"/>
  <c r="F194" i="40" s="1"/>
  <c r="F195" i="40" s="1"/>
  <c r="F196" i="40" s="1"/>
  <c r="F197" i="40" s="1"/>
  <c r="F198" i="40" s="1"/>
  <c r="F199" i="40" s="1"/>
  <c r="F200" i="40" s="1"/>
  <c r="F201" i="40" s="1"/>
  <c r="F202" i="40" s="1"/>
  <c r="F204" i="40" s="1"/>
  <c r="F205" i="40" s="1"/>
  <c r="F206" i="40" s="1"/>
  <c r="F207" i="40" s="1"/>
  <c r="F208" i="40" s="1"/>
  <c r="F209" i="40" s="1"/>
  <c r="F210" i="40" s="1"/>
  <c r="F211" i="40" s="1"/>
  <c r="F212" i="40" s="1"/>
  <c r="F214" i="40" s="1"/>
  <c r="F215" i="40" s="1"/>
  <c r="F216" i="40" s="1"/>
  <c r="F217" i="40" s="1"/>
  <c r="F218" i="40" s="1"/>
  <c r="F219" i="40" s="1"/>
  <c r="F220" i="40" s="1"/>
  <c r="F221" i="40" s="1"/>
  <c r="F222" i="40" s="1"/>
  <c r="F224" i="40" s="1"/>
  <c r="F225" i="40" s="1"/>
  <c r="F226" i="40" s="1"/>
  <c r="F227" i="40" s="1"/>
  <c r="F228" i="40" s="1"/>
  <c r="F229" i="40" s="1"/>
  <c r="F230" i="40" s="1"/>
  <c r="F231" i="40" s="1"/>
  <c r="F232" i="40" s="1"/>
  <c r="F234" i="40" s="1"/>
  <c r="F235" i="40" s="1"/>
  <c r="F236" i="40" s="1"/>
  <c r="F237" i="40" s="1"/>
  <c r="F238" i="40" s="1"/>
  <c r="F239" i="40" s="1"/>
  <c r="F240" i="40" s="1"/>
  <c r="F241" i="40" s="1"/>
  <c r="F242" i="40" s="1"/>
  <c r="F244" i="40" s="1"/>
  <c r="F245" i="40" s="1"/>
  <c r="F246" i="40" s="1"/>
  <c r="F247" i="40" s="1"/>
  <c r="F248" i="40" s="1"/>
  <c r="F249" i="40" s="1"/>
  <c r="F250" i="40" s="1"/>
  <c r="F251" i="40" s="1"/>
  <c r="F252" i="40" s="1"/>
  <c r="F254" i="40" s="1"/>
  <c r="F255" i="40" s="1"/>
  <c r="F256" i="40" s="1"/>
  <c r="F257" i="40" s="1"/>
  <c r="F258" i="40" s="1"/>
  <c r="F259" i="40" s="1"/>
  <c r="F260" i="40" s="1"/>
  <c r="F261" i="40" s="1"/>
  <c r="F262" i="40" s="1"/>
  <c r="F264" i="40" s="1"/>
  <c r="F265" i="40" s="1"/>
  <c r="F266" i="40" s="1"/>
  <c r="F267" i="40" s="1"/>
  <c r="F268" i="40" s="1"/>
  <c r="F269" i="40" s="1"/>
  <c r="F270" i="40" s="1"/>
  <c r="F271" i="40" s="1"/>
  <c r="F272" i="40" s="1"/>
  <c r="F274" i="40" s="1"/>
  <c r="F275" i="40" s="1"/>
  <c r="F276" i="40" s="1"/>
  <c r="F277" i="40" s="1"/>
  <c r="F278" i="40" s="1"/>
  <c r="F279" i="40" s="1"/>
  <c r="F280" i="40" s="1"/>
  <c r="F281" i="40" s="1"/>
  <c r="F282" i="40" s="1"/>
  <c r="F284" i="40" s="1"/>
  <c r="F285" i="40" s="1"/>
  <c r="F286" i="40" s="1"/>
  <c r="F287" i="40" s="1"/>
  <c r="F288" i="40" s="1"/>
  <c r="F289" i="40" s="1"/>
  <c r="F290" i="40" s="1"/>
  <c r="F291" i="40" s="1"/>
  <c r="F292" i="40" s="1"/>
  <c r="F294" i="40" s="1"/>
  <c r="F295" i="40" s="1"/>
  <c r="F296" i="40" s="1"/>
  <c r="F297" i="40" s="1"/>
  <c r="F298" i="40" s="1"/>
  <c r="F299" i="40" s="1"/>
  <c r="F300" i="40" s="1"/>
  <c r="F301" i="40" s="1"/>
  <c r="F302" i="40" s="1"/>
  <c r="F304" i="40" s="1"/>
  <c r="F305" i="40" s="1"/>
  <c r="F306" i="40" s="1"/>
  <c r="F307" i="40" s="1"/>
  <c r="F308" i="40" s="1"/>
  <c r="F309" i="40" s="1"/>
  <c r="F310" i="40" s="1"/>
  <c r="F311" i="40" s="1"/>
  <c r="F312" i="40" s="1"/>
  <c r="F314" i="40" s="1"/>
  <c r="F315" i="40" s="1"/>
  <c r="F316" i="40" s="1"/>
  <c r="F317" i="40" s="1"/>
  <c r="F318" i="40" s="1"/>
  <c r="F319" i="40" s="1"/>
  <c r="F320" i="40" s="1"/>
  <c r="F321" i="40" s="1"/>
  <c r="F322" i="40" s="1"/>
  <c r="F324" i="40" s="1"/>
  <c r="F325" i="40" s="1"/>
  <c r="F326" i="40" s="1"/>
  <c r="F327" i="40" s="1"/>
  <c r="F328" i="40" s="1"/>
  <c r="F329" i="40" s="1"/>
  <c r="F330" i="40" s="1"/>
  <c r="F331" i="40" s="1"/>
  <c r="F332" i="40" s="1"/>
  <c r="F334" i="40" s="1"/>
  <c r="F33" i="40"/>
  <c r="C33" i="40"/>
  <c r="C34" i="40"/>
  <c r="C35" i="40" s="1"/>
  <c r="C36" i="40" s="1"/>
  <c r="C37" i="40" s="1"/>
  <c r="C38" i="40" s="1"/>
  <c r="C39" i="40" s="1"/>
  <c r="C40" i="40" s="1"/>
  <c r="C41" i="40" s="1"/>
  <c r="C42" i="40" s="1"/>
  <c r="C44" i="40" s="1"/>
  <c r="C45" i="40" s="1"/>
  <c r="C46" i="40" s="1"/>
  <c r="C47" i="40" s="1"/>
  <c r="C48" i="40" s="1"/>
  <c r="C49" i="40" s="1"/>
  <c r="C50" i="40" s="1"/>
  <c r="C51" i="40" s="1"/>
  <c r="C52" i="40" s="1"/>
  <c r="C54" i="40" s="1"/>
  <c r="C55" i="40" s="1"/>
  <c r="C56" i="40" s="1"/>
  <c r="C57" i="40" s="1"/>
  <c r="C58" i="40" s="1"/>
  <c r="C59" i="40" s="1"/>
  <c r="C60" i="40" s="1"/>
  <c r="C61" i="40" s="1"/>
  <c r="C62" i="40" s="1"/>
  <c r="C64" i="40" s="1"/>
  <c r="C65" i="40" s="1"/>
  <c r="C66" i="40" s="1"/>
  <c r="C67" i="40" s="1"/>
  <c r="C68" i="40" s="1"/>
  <c r="C69" i="40" s="1"/>
  <c r="C70" i="40" s="1"/>
  <c r="C71" i="40" s="1"/>
  <c r="C72" i="40" s="1"/>
  <c r="C74" i="40" s="1"/>
  <c r="C75" i="40" s="1"/>
  <c r="C76" i="40" s="1"/>
  <c r="C77" i="40" s="1"/>
  <c r="C78" i="40" s="1"/>
  <c r="C79" i="40" s="1"/>
  <c r="C80" i="40" s="1"/>
  <c r="C81" i="40" s="1"/>
  <c r="C82" i="40" s="1"/>
  <c r="C84" i="40" s="1"/>
  <c r="C85" i="40" s="1"/>
  <c r="C86" i="40" s="1"/>
  <c r="C87" i="40" s="1"/>
  <c r="C88" i="40" s="1"/>
  <c r="C89" i="40" s="1"/>
  <c r="C90" i="40" s="1"/>
  <c r="C91" i="40" s="1"/>
  <c r="C92" i="40" s="1"/>
  <c r="C94" i="40" s="1"/>
  <c r="C95" i="40" s="1"/>
  <c r="C96" i="40" s="1"/>
  <c r="C97" i="40" s="1"/>
  <c r="C98" i="40" s="1"/>
  <c r="C99" i="40" s="1"/>
  <c r="C100" i="40" s="1"/>
  <c r="C101" i="40" s="1"/>
  <c r="C102" i="40" s="1"/>
  <c r="C104" i="40" s="1"/>
  <c r="C105" i="40" s="1"/>
  <c r="C106" i="40" s="1"/>
  <c r="C107" i="40" s="1"/>
  <c r="C108" i="40" s="1"/>
  <c r="C109" i="40" s="1"/>
  <c r="C110" i="40" s="1"/>
  <c r="C111" i="40" s="1"/>
  <c r="C112" i="40" s="1"/>
  <c r="C114" i="40" s="1"/>
  <c r="C115" i="40" s="1"/>
  <c r="C116" i="40" s="1"/>
  <c r="C117" i="40" s="1"/>
  <c r="C118" i="40" s="1"/>
  <c r="C119" i="40" s="1"/>
  <c r="C120" i="40" s="1"/>
  <c r="C121" i="40" s="1"/>
  <c r="C122" i="40" s="1"/>
  <c r="C124" i="40" s="1"/>
  <c r="C125" i="40" s="1"/>
  <c r="C126" i="40" s="1"/>
  <c r="C127" i="40" s="1"/>
  <c r="C128" i="40" s="1"/>
  <c r="C129" i="40" s="1"/>
  <c r="C130" i="40" s="1"/>
  <c r="C131" i="40" s="1"/>
  <c r="C132" i="40" s="1"/>
  <c r="C134" i="40" s="1"/>
  <c r="C135" i="40" s="1"/>
  <c r="C136" i="40" s="1"/>
  <c r="C137" i="40" s="1"/>
  <c r="C138" i="40" s="1"/>
  <c r="C139" i="40" s="1"/>
  <c r="C140" i="40" s="1"/>
  <c r="C141" i="40" s="1"/>
  <c r="C142" i="40" s="1"/>
  <c r="C144" i="40" s="1"/>
  <c r="C145" i="40" s="1"/>
  <c r="C146" i="40" s="1"/>
  <c r="C147" i="40" s="1"/>
  <c r="C148" i="40" s="1"/>
  <c r="C149" i="40" s="1"/>
  <c r="C150" i="40" s="1"/>
  <c r="C151" i="40" s="1"/>
  <c r="C152" i="40" s="1"/>
  <c r="C154" i="40" s="1"/>
  <c r="C155" i="40" s="1"/>
  <c r="C156" i="40" s="1"/>
  <c r="C157" i="40" s="1"/>
  <c r="C158" i="40" s="1"/>
  <c r="C159" i="40" s="1"/>
  <c r="C160" i="40" s="1"/>
  <c r="C161" i="40" s="1"/>
  <c r="C162" i="40" s="1"/>
  <c r="C164" i="40" s="1"/>
  <c r="C165" i="40" s="1"/>
  <c r="C166" i="40" s="1"/>
  <c r="C167" i="40" s="1"/>
  <c r="C168" i="40" s="1"/>
  <c r="C169" i="40" s="1"/>
  <c r="C170" i="40" s="1"/>
  <c r="C171" i="40" s="1"/>
  <c r="C172" i="40" s="1"/>
  <c r="C174" i="40" s="1"/>
  <c r="C175" i="40" s="1"/>
  <c r="C176" i="40" s="1"/>
  <c r="C177" i="40" s="1"/>
  <c r="C178" i="40" s="1"/>
  <c r="C179" i="40" s="1"/>
  <c r="C180" i="40" s="1"/>
  <c r="C181" i="40" s="1"/>
  <c r="C182" i="40" s="1"/>
  <c r="C184" i="40" s="1"/>
  <c r="C185" i="40" s="1"/>
  <c r="C186" i="40" s="1"/>
  <c r="C187" i="40" s="1"/>
  <c r="C188" i="40" s="1"/>
  <c r="C189" i="40" s="1"/>
  <c r="C190" i="40" s="1"/>
  <c r="C191" i="40" s="1"/>
  <c r="C192" i="40" s="1"/>
  <c r="C194" i="40" s="1"/>
  <c r="C195" i="40" s="1"/>
  <c r="C196" i="40" s="1"/>
  <c r="C197" i="40" s="1"/>
  <c r="C198" i="40" s="1"/>
  <c r="C199" i="40" s="1"/>
  <c r="C200" i="40" s="1"/>
  <c r="C201" i="40" s="1"/>
  <c r="C202" i="40" s="1"/>
  <c r="C204" i="40" s="1"/>
  <c r="C205" i="40" s="1"/>
  <c r="C206" i="40" s="1"/>
  <c r="C207" i="40" s="1"/>
  <c r="C208" i="40" s="1"/>
  <c r="C209" i="40" s="1"/>
  <c r="C210" i="40" s="1"/>
  <c r="C211" i="40" s="1"/>
  <c r="C212" i="40" s="1"/>
  <c r="C214" i="40" s="1"/>
  <c r="C215" i="40" s="1"/>
  <c r="C216" i="40" s="1"/>
  <c r="C217" i="40" s="1"/>
  <c r="C218" i="40" s="1"/>
  <c r="C219" i="40" s="1"/>
  <c r="C220" i="40" s="1"/>
  <c r="C221" i="40" s="1"/>
  <c r="C222" i="40" s="1"/>
  <c r="C224" i="40" s="1"/>
  <c r="C225" i="40" s="1"/>
  <c r="C226" i="40" s="1"/>
  <c r="C227" i="40" s="1"/>
  <c r="C228" i="40" s="1"/>
  <c r="C229" i="40" s="1"/>
  <c r="C230" i="40" s="1"/>
  <c r="C231" i="40" s="1"/>
  <c r="C232" i="40" s="1"/>
  <c r="C234" i="40" s="1"/>
  <c r="C235" i="40" s="1"/>
  <c r="C236" i="40" s="1"/>
  <c r="C237" i="40" s="1"/>
  <c r="C238" i="40" s="1"/>
  <c r="C239" i="40" s="1"/>
  <c r="C240" i="40" s="1"/>
  <c r="C241" i="40" s="1"/>
  <c r="C242" i="40" s="1"/>
  <c r="C244" i="40" s="1"/>
  <c r="C245" i="40" s="1"/>
  <c r="C246" i="40" s="1"/>
  <c r="C247" i="40" s="1"/>
  <c r="C248" i="40" s="1"/>
  <c r="C249" i="40" s="1"/>
  <c r="C250" i="40" s="1"/>
  <c r="C251" i="40" s="1"/>
  <c r="C252" i="40" s="1"/>
  <c r="C254" i="40" s="1"/>
  <c r="C255" i="40" s="1"/>
  <c r="C256" i="40" s="1"/>
  <c r="C257" i="40" s="1"/>
  <c r="C258" i="40" s="1"/>
  <c r="C259" i="40" s="1"/>
  <c r="C260" i="40" s="1"/>
  <c r="C261" i="40" s="1"/>
  <c r="C262" i="40" s="1"/>
  <c r="C264" i="40" s="1"/>
  <c r="C265" i="40" s="1"/>
  <c r="C266" i="40" s="1"/>
  <c r="C267" i="40" s="1"/>
  <c r="C268" i="40" s="1"/>
  <c r="C269" i="40" s="1"/>
  <c r="C270" i="40" s="1"/>
  <c r="C271" i="40" s="1"/>
  <c r="C272" i="40" s="1"/>
  <c r="C274" i="40" s="1"/>
  <c r="C275" i="40" s="1"/>
  <c r="C276" i="40" s="1"/>
  <c r="C277" i="40" s="1"/>
  <c r="C278" i="40" s="1"/>
  <c r="C279" i="40" s="1"/>
  <c r="C280" i="40" s="1"/>
  <c r="C281" i="40" s="1"/>
  <c r="C282" i="40" s="1"/>
  <c r="C284" i="40" s="1"/>
  <c r="C285" i="40" s="1"/>
  <c r="C286" i="40" s="1"/>
  <c r="C287" i="40" s="1"/>
  <c r="C288" i="40" s="1"/>
  <c r="C289" i="40" s="1"/>
  <c r="C290" i="40" s="1"/>
  <c r="C291" i="40" s="1"/>
  <c r="C292" i="40" s="1"/>
  <c r="C294" i="40" s="1"/>
  <c r="C295" i="40" s="1"/>
  <c r="C296" i="40" s="1"/>
  <c r="C297" i="40" s="1"/>
  <c r="C298" i="40" s="1"/>
  <c r="C299" i="40" s="1"/>
  <c r="C300" i="40" s="1"/>
  <c r="C301" i="40" s="1"/>
  <c r="C302" i="40" s="1"/>
  <c r="C304" i="40" s="1"/>
  <c r="C305" i="40" s="1"/>
  <c r="C306" i="40" s="1"/>
  <c r="C307" i="40" s="1"/>
  <c r="C308" i="40" s="1"/>
  <c r="C309" i="40" s="1"/>
  <c r="C310" i="40" s="1"/>
  <c r="C311" i="40" s="1"/>
  <c r="C312" i="40" s="1"/>
  <c r="C314" i="40" s="1"/>
  <c r="C315" i="40" s="1"/>
  <c r="C316" i="40" s="1"/>
  <c r="C317" i="40" s="1"/>
  <c r="C318" i="40" s="1"/>
  <c r="C319" i="40" s="1"/>
  <c r="C320" i="40" s="1"/>
  <c r="C321" i="40" s="1"/>
  <c r="C322" i="40" s="1"/>
  <c r="C324" i="40" s="1"/>
  <c r="C325" i="40" s="1"/>
  <c r="C326" i="40" s="1"/>
  <c r="C327" i="40" s="1"/>
  <c r="C328" i="40" s="1"/>
  <c r="C329" i="40" s="1"/>
  <c r="C330" i="40" s="1"/>
  <c r="C331" i="40" s="1"/>
  <c r="C332" i="40" s="1"/>
  <c r="C334" i="40" s="1"/>
  <c r="E33" i="40"/>
  <c r="E34" i="40"/>
  <c r="E35" i="40" s="1"/>
  <c r="E36" i="40" s="1"/>
  <c r="E37" i="40" s="1"/>
  <c r="E38" i="40" s="1"/>
  <c r="E39" i="40" s="1"/>
  <c r="E40" i="40" s="1"/>
  <c r="E41" i="40" s="1"/>
  <c r="E42" i="40" s="1"/>
  <c r="E44" i="40" s="1"/>
  <c r="E45" i="40" s="1"/>
  <c r="E46" i="40" s="1"/>
  <c r="E47" i="40" s="1"/>
  <c r="E48" i="40" s="1"/>
  <c r="E49" i="40" s="1"/>
  <c r="E50" i="40" s="1"/>
  <c r="E51" i="40" s="1"/>
  <c r="E52" i="40" s="1"/>
  <c r="E54" i="40" s="1"/>
  <c r="E55" i="40" s="1"/>
  <c r="E56" i="40" s="1"/>
  <c r="E57" i="40" s="1"/>
  <c r="E58" i="40" s="1"/>
  <c r="E59" i="40" s="1"/>
  <c r="E60" i="40" s="1"/>
  <c r="E61" i="40" s="1"/>
  <c r="E62" i="40" s="1"/>
  <c r="E64" i="40" s="1"/>
  <c r="E65" i="40" s="1"/>
  <c r="E66" i="40" s="1"/>
  <c r="E67" i="40" s="1"/>
  <c r="E68" i="40" s="1"/>
  <c r="E69" i="40" s="1"/>
  <c r="E70" i="40" s="1"/>
  <c r="E71" i="40" s="1"/>
  <c r="E72" i="40" s="1"/>
  <c r="E74" i="40" s="1"/>
  <c r="E75" i="40" s="1"/>
  <c r="E76" i="40" s="1"/>
  <c r="E77" i="40" s="1"/>
  <c r="E78" i="40" s="1"/>
  <c r="E79" i="40" s="1"/>
  <c r="E80" i="40" s="1"/>
  <c r="E81" i="40" s="1"/>
  <c r="E82" i="40" s="1"/>
  <c r="E84" i="40" s="1"/>
  <c r="E85" i="40" s="1"/>
  <c r="E86" i="40" s="1"/>
  <c r="E87" i="40" s="1"/>
  <c r="E88" i="40" s="1"/>
  <c r="E89" i="40" s="1"/>
  <c r="E90" i="40" s="1"/>
  <c r="E91" i="40" s="1"/>
  <c r="E92" i="40" s="1"/>
  <c r="E94" i="40" s="1"/>
  <c r="E95" i="40" s="1"/>
  <c r="E96" i="40" s="1"/>
  <c r="E97" i="40" s="1"/>
  <c r="E98" i="40" s="1"/>
  <c r="E99" i="40" s="1"/>
  <c r="E100" i="40" s="1"/>
  <c r="E101" i="40" s="1"/>
  <c r="E102" i="40" s="1"/>
  <c r="E104" i="40" s="1"/>
  <c r="E105" i="40" s="1"/>
  <c r="E106" i="40" s="1"/>
  <c r="E107" i="40" s="1"/>
  <c r="E108" i="40" s="1"/>
  <c r="E109" i="40" s="1"/>
  <c r="E110" i="40" s="1"/>
  <c r="E111" i="40" s="1"/>
  <c r="E112" i="40" s="1"/>
  <c r="E114" i="40" s="1"/>
  <c r="E115" i="40" s="1"/>
  <c r="E116" i="40" s="1"/>
  <c r="E117" i="40" s="1"/>
  <c r="E118" i="40" s="1"/>
  <c r="E119" i="40" s="1"/>
  <c r="E120" i="40" s="1"/>
  <c r="E121" i="40" s="1"/>
  <c r="E122" i="40" s="1"/>
  <c r="E124" i="40" s="1"/>
  <c r="E125" i="40" s="1"/>
  <c r="E126" i="40" s="1"/>
  <c r="E127" i="40" s="1"/>
  <c r="E128" i="40" s="1"/>
  <c r="E129" i="40" s="1"/>
  <c r="E130" i="40" s="1"/>
  <c r="E131" i="40" s="1"/>
  <c r="E132" i="40" s="1"/>
  <c r="E134" i="40" s="1"/>
  <c r="E135" i="40" s="1"/>
  <c r="E136" i="40" s="1"/>
  <c r="E137" i="40" s="1"/>
  <c r="E138" i="40" s="1"/>
  <c r="E139" i="40" s="1"/>
  <c r="E140" i="40" s="1"/>
  <c r="E141" i="40" s="1"/>
  <c r="E142" i="40" s="1"/>
  <c r="E144" i="40" s="1"/>
  <c r="E145" i="40" s="1"/>
  <c r="E146" i="40" s="1"/>
  <c r="E147" i="40" s="1"/>
  <c r="E148" i="40" s="1"/>
  <c r="E149" i="40" s="1"/>
  <c r="E150" i="40" s="1"/>
  <c r="E151" i="40" s="1"/>
  <c r="E152" i="40" s="1"/>
  <c r="E154" i="40" s="1"/>
  <c r="E155" i="40" s="1"/>
  <c r="E156" i="40" s="1"/>
  <c r="E157" i="40" s="1"/>
  <c r="E158" i="40" s="1"/>
  <c r="E159" i="40" s="1"/>
  <c r="E160" i="40" s="1"/>
  <c r="E161" i="40" s="1"/>
  <c r="E162" i="40" s="1"/>
  <c r="E164" i="40" s="1"/>
  <c r="E165" i="40" s="1"/>
  <c r="E166" i="40" s="1"/>
  <c r="E167" i="40" s="1"/>
  <c r="E168" i="40" s="1"/>
  <c r="E169" i="40" s="1"/>
  <c r="E170" i="40" s="1"/>
  <c r="E171" i="40" s="1"/>
  <c r="E172" i="40" s="1"/>
  <c r="E174" i="40" s="1"/>
  <c r="E175" i="40" s="1"/>
  <c r="E176" i="40" s="1"/>
  <c r="E177" i="40" s="1"/>
  <c r="E178" i="40" s="1"/>
  <c r="E179" i="40" s="1"/>
  <c r="E180" i="40" s="1"/>
  <c r="E181" i="40" s="1"/>
  <c r="E182" i="40" s="1"/>
  <c r="E184" i="40" s="1"/>
  <c r="E185" i="40" s="1"/>
  <c r="E186" i="40" s="1"/>
  <c r="E187" i="40" s="1"/>
  <c r="E188" i="40" s="1"/>
  <c r="E189" i="40" s="1"/>
  <c r="E190" i="40" s="1"/>
  <c r="E191" i="40" s="1"/>
  <c r="E192" i="40" s="1"/>
  <c r="E194" i="40" s="1"/>
  <c r="E195" i="40" s="1"/>
  <c r="E196" i="40" s="1"/>
  <c r="E197" i="40" s="1"/>
  <c r="E198" i="40" s="1"/>
  <c r="E199" i="40" s="1"/>
  <c r="E200" i="40" s="1"/>
  <c r="E201" i="40" s="1"/>
  <c r="E202" i="40" s="1"/>
  <c r="E204" i="40" s="1"/>
  <c r="E205" i="40" s="1"/>
  <c r="E206" i="40" s="1"/>
  <c r="E207" i="40" s="1"/>
  <c r="E208" i="40" s="1"/>
  <c r="E209" i="40" s="1"/>
  <c r="E210" i="40" s="1"/>
  <c r="E211" i="40" s="1"/>
  <c r="E212" i="40" s="1"/>
  <c r="E214" i="40" s="1"/>
  <c r="E215" i="40" s="1"/>
  <c r="E216" i="40" s="1"/>
  <c r="E217" i="40" s="1"/>
  <c r="E218" i="40" s="1"/>
  <c r="E219" i="40" s="1"/>
  <c r="E220" i="40" s="1"/>
  <c r="E221" i="40" s="1"/>
  <c r="E222" i="40" s="1"/>
  <c r="E224" i="40" s="1"/>
  <c r="E225" i="40" s="1"/>
  <c r="E226" i="40" s="1"/>
  <c r="E227" i="40" s="1"/>
  <c r="E228" i="40" s="1"/>
  <c r="E229" i="40" s="1"/>
  <c r="E230" i="40" s="1"/>
  <c r="E231" i="40" s="1"/>
  <c r="E232" i="40" s="1"/>
  <c r="E234" i="40" s="1"/>
  <c r="E235" i="40" s="1"/>
  <c r="E236" i="40" s="1"/>
  <c r="E237" i="40" s="1"/>
  <c r="E238" i="40" s="1"/>
  <c r="E239" i="40" s="1"/>
  <c r="E240" i="40" s="1"/>
  <c r="E241" i="40" s="1"/>
  <c r="E242" i="40" s="1"/>
  <c r="E244" i="40" s="1"/>
  <c r="E245" i="40" s="1"/>
  <c r="E246" i="40" s="1"/>
  <c r="E247" i="40" s="1"/>
  <c r="E248" i="40" s="1"/>
  <c r="E249" i="40" s="1"/>
  <c r="E250" i="40" s="1"/>
  <c r="E251" i="40" s="1"/>
  <c r="E252" i="40" s="1"/>
  <c r="E254" i="40" s="1"/>
  <c r="E255" i="40" s="1"/>
  <c r="E256" i="40" s="1"/>
  <c r="E257" i="40" s="1"/>
  <c r="E258" i="40" s="1"/>
  <c r="E259" i="40" s="1"/>
  <c r="E260" i="40" s="1"/>
  <c r="E261" i="40" s="1"/>
  <c r="E262" i="40" s="1"/>
  <c r="E264" i="40" s="1"/>
  <c r="E265" i="40" s="1"/>
  <c r="E266" i="40" s="1"/>
  <c r="E267" i="40" s="1"/>
  <c r="E268" i="40" s="1"/>
  <c r="E269" i="40" s="1"/>
  <c r="E270" i="40" s="1"/>
  <c r="E271" i="40" s="1"/>
  <c r="E272" i="40" s="1"/>
  <c r="E274" i="40" s="1"/>
  <c r="E275" i="40" s="1"/>
  <c r="E276" i="40" s="1"/>
  <c r="E277" i="40" s="1"/>
  <c r="E278" i="40" s="1"/>
  <c r="E279" i="40" s="1"/>
  <c r="E280" i="40" s="1"/>
  <c r="E281" i="40" s="1"/>
  <c r="E282" i="40" s="1"/>
  <c r="E284" i="40" s="1"/>
  <c r="E285" i="40" s="1"/>
  <c r="E286" i="40" s="1"/>
  <c r="E287" i="40" s="1"/>
  <c r="E288" i="40" s="1"/>
  <c r="E289" i="40" s="1"/>
  <c r="E290" i="40" s="1"/>
  <c r="E291" i="40" s="1"/>
  <c r="E292" i="40" s="1"/>
  <c r="E294" i="40" s="1"/>
  <c r="E295" i="40" s="1"/>
  <c r="E296" i="40" s="1"/>
  <c r="E297" i="40" s="1"/>
  <c r="E298" i="40" s="1"/>
  <c r="E299" i="40" s="1"/>
  <c r="E300" i="40" s="1"/>
  <c r="E301" i="40" s="1"/>
  <c r="E302" i="40" s="1"/>
  <c r="E304" i="40" s="1"/>
  <c r="E305" i="40" s="1"/>
  <c r="E306" i="40" s="1"/>
  <c r="E307" i="40" s="1"/>
  <c r="E308" i="40" s="1"/>
  <c r="E309" i="40" s="1"/>
  <c r="E310" i="40" s="1"/>
  <c r="E311" i="40" s="1"/>
  <c r="E312" i="40" s="1"/>
  <c r="E314" i="40" s="1"/>
  <c r="E315" i="40" s="1"/>
  <c r="E316" i="40" s="1"/>
  <c r="E317" i="40" s="1"/>
  <c r="E318" i="40" s="1"/>
  <c r="E319" i="40" s="1"/>
  <c r="E320" i="40" s="1"/>
  <c r="E321" i="40" s="1"/>
  <c r="E322" i="40" s="1"/>
  <c r="E324" i="40" s="1"/>
  <c r="E325" i="40" s="1"/>
  <c r="E326" i="40" s="1"/>
  <c r="E327" i="40" s="1"/>
  <c r="E328" i="40" s="1"/>
  <c r="E329" i="40" s="1"/>
  <c r="E330" i="40" s="1"/>
  <c r="E331" i="40" s="1"/>
  <c r="E332" i="40" s="1"/>
  <c r="E334" i="40" s="1"/>
  <c r="D33" i="40"/>
  <c r="D34" i="40"/>
  <c r="D35" i="40" s="1"/>
  <c r="D36" i="40" s="1"/>
  <c r="D37" i="40" s="1"/>
  <c r="D38" i="40" s="1"/>
  <c r="D39" i="40" s="1"/>
  <c r="D40" i="40" s="1"/>
  <c r="D41" i="40" s="1"/>
  <c r="D42" i="40" s="1"/>
  <c r="D44" i="40" s="1"/>
  <c r="D45" i="40" s="1"/>
  <c r="D46" i="40" s="1"/>
  <c r="D47" i="40" s="1"/>
  <c r="D48" i="40" s="1"/>
  <c r="D49" i="40" s="1"/>
  <c r="D50" i="40" s="1"/>
  <c r="D51" i="40" s="1"/>
  <c r="D52" i="40" s="1"/>
  <c r="D54" i="40" s="1"/>
  <c r="D55" i="40" s="1"/>
  <c r="D56" i="40" s="1"/>
  <c r="D57" i="40" s="1"/>
  <c r="D58" i="40" s="1"/>
  <c r="D59" i="40" s="1"/>
  <c r="D60" i="40" s="1"/>
  <c r="D61" i="40" s="1"/>
  <c r="D62" i="40" s="1"/>
  <c r="D64" i="40" s="1"/>
  <c r="D65" i="40" s="1"/>
  <c r="D66" i="40" s="1"/>
  <c r="D67" i="40" s="1"/>
  <c r="D68" i="40" s="1"/>
  <c r="D69" i="40" s="1"/>
  <c r="D70" i="40" s="1"/>
  <c r="D71" i="40" s="1"/>
  <c r="D72" i="40" s="1"/>
  <c r="D74" i="40" s="1"/>
  <c r="D75" i="40" s="1"/>
  <c r="D76" i="40" s="1"/>
  <c r="D77" i="40" s="1"/>
  <c r="D78" i="40" s="1"/>
  <c r="D79" i="40" s="1"/>
  <c r="D80" i="40" s="1"/>
  <c r="D81" i="40" s="1"/>
  <c r="D82" i="40" s="1"/>
  <c r="D84" i="40" s="1"/>
  <c r="D85" i="40" s="1"/>
  <c r="D86" i="40" s="1"/>
  <c r="D87" i="40" s="1"/>
  <c r="D88" i="40" s="1"/>
  <c r="D89" i="40" s="1"/>
  <c r="D90" i="40" s="1"/>
  <c r="D91" i="40" s="1"/>
  <c r="D92" i="40" s="1"/>
  <c r="D94" i="40" s="1"/>
  <c r="D95" i="40" s="1"/>
  <c r="D96" i="40" s="1"/>
  <c r="D97" i="40" s="1"/>
  <c r="D98" i="40" s="1"/>
  <c r="D99" i="40" s="1"/>
  <c r="D100" i="40" s="1"/>
  <c r="D101" i="40" s="1"/>
  <c r="D102" i="40" s="1"/>
  <c r="D104" i="40" s="1"/>
  <c r="D105" i="40" s="1"/>
  <c r="D106" i="40" s="1"/>
  <c r="D107" i="40" s="1"/>
  <c r="D108" i="40" s="1"/>
  <c r="D109" i="40" s="1"/>
  <c r="D110" i="40" s="1"/>
  <c r="D111" i="40" s="1"/>
  <c r="D112" i="40" s="1"/>
  <c r="D114" i="40" s="1"/>
  <c r="D115" i="40" s="1"/>
  <c r="D116" i="40" s="1"/>
  <c r="D117" i="40" s="1"/>
  <c r="D118" i="40" s="1"/>
  <c r="D119" i="40" s="1"/>
  <c r="D120" i="40" s="1"/>
  <c r="D121" i="40" s="1"/>
  <c r="D122" i="40" s="1"/>
  <c r="D124" i="40" s="1"/>
  <c r="D125" i="40" s="1"/>
  <c r="D126" i="40" s="1"/>
  <c r="D127" i="40" s="1"/>
  <c r="D128" i="40" s="1"/>
  <c r="D129" i="40" s="1"/>
  <c r="D130" i="40" s="1"/>
  <c r="D131" i="40" s="1"/>
  <c r="D132" i="40" s="1"/>
  <c r="D134" i="40" s="1"/>
  <c r="D135" i="40" s="1"/>
  <c r="D136" i="40" s="1"/>
  <c r="D137" i="40" s="1"/>
  <c r="D138" i="40" s="1"/>
  <c r="D139" i="40" s="1"/>
  <c r="D140" i="40" s="1"/>
  <c r="D141" i="40" s="1"/>
  <c r="D142" i="40" s="1"/>
  <c r="D144" i="40" s="1"/>
  <c r="D145" i="40" s="1"/>
  <c r="D146" i="40" s="1"/>
  <c r="D147" i="40" s="1"/>
  <c r="D148" i="40" s="1"/>
  <c r="D149" i="40" s="1"/>
  <c r="D150" i="40" s="1"/>
  <c r="D151" i="40" s="1"/>
  <c r="D152" i="40" s="1"/>
  <c r="D154" i="40" s="1"/>
  <c r="D155" i="40" s="1"/>
  <c r="D156" i="40" s="1"/>
  <c r="D157" i="40" s="1"/>
  <c r="D158" i="40" s="1"/>
  <c r="D159" i="40" s="1"/>
  <c r="D160" i="40" s="1"/>
  <c r="D161" i="40" s="1"/>
  <c r="D162" i="40" s="1"/>
  <c r="D164" i="40" s="1"/>
  <c r="D165" i="40" s="1"/>
  <c r="D166" i="40" s="1"/>
  <c r="D167" i="40" s="1"/>
  <c r="D168" i="40" s="1"/>
  <c r="D169" i="40" s="1"/>
  <c r="D170" i="40" s="1"/>
  <c r="D171" i="40" s="1"/>
  <c r="D172" i="40" s="1"/>
  <c r="D174" i="40" s="1"/>
  <c r="D175" i="40" s="1"/>
  <c r="D176" i="40" s="1"/>
  <c r="D177" i="40" s="1"/>
  <c r="D178" i="40" s="1"/>
  <c r="D179" i="40" s="1"/>
  <c r="D180" i="40" s="1"/>
  <c r="D181" i="40" s="1"/>
  <c r="D182" i="40" s="1"/>
  <c r="D184" i="40" s="1"/>
  <c r="D185" i="40" s="1"/>
  <c r="D186" i="40" s="1"/>
  <c r="D187" i="40" s="1"/>
  <c r="D188" i="40" s="1"/>
  <c r="D189" i="40" s="1"/>
  <c r="D190" i="40" s="1"/>
  <c r="D191" i="40" s="1"/>
  <c r="D192" i="40" s="1"/>
  <c r="D194" i="40" s="1"/>
  <c r="D195" i="40" s="1"/>
  <c r="D196" i="40" s="1"/>
  <c r="D197" i="40" s="1"/>
  <c r="D198" i="40" s="1"/>
  <c r="D199" i="40" s="1"/>
  <c r="D200" i="40" s="1"/>
  <c r="D201" i="40" s="1"/>
  <c r="D202" i="40" s="1"/>
  <c r="D204" i="40" s="1"/>
  <c r="D205" i="40" s="1"/>
  <c r="D206" i="40" s="1"/>
  <c r="D207" i="40" s="1"/>
  <c r="D208" i="40" s="1"/>
  <c r="D209" i="40" s="1"/>
  <c r="D210" i="40" s="1"/>
  <c r="D211" i="40" s="1"/>
  <c r="D212" i="40" s="1"/>
  <c r="D214" i="40" s="1"/>
  <c r="D215" i="40" s="1"/>
  <c r="D216" i="40" s="1"/>
  <c r="D217" i="40" s="1"/>
  <c r="D218" i="40" s="1"/>
  <c r="D219" i="40" s="1"/>
  <c r="D220" i="40" s="1"/>
  <c r="D221" i="40" s="1"/>
  <c r="D222" i="40" s="1"/>
  <c r="D224" i="40" s="1"/>
  <c r="D225" i="40" s="1"/>
  <c r="D226" i="40" s="1"/>
  <c r="D227" i="40" s="1"/>
  <c r="D228" i="40" s="1"/>
  <c r="D229" i="40" s="1"/>
  <c r="D230" i="40" s="1"/>
  <c r="D231" i="40" s="1"/>
  <c r="D232" i="40" s="1"/>
  <c r="D234" i="40" s="1"/>
  <c r="D235" i="40" s="1"/>
  <c r="D236" i="40" s="1"/>
  <c r="D237" i="40" s="1"/>
  <c r="D238" i="40" s="1"/>
  <c r="D239" i="40" s="1"/>
  <c r="D240" i="40" s="1"/>
  <c r="D241" i="40" s="1"/>
  <c r="D242" i="40" s="1"/>
  <c r="D244" i="40" s="1"/>
  <c r="D245" i="40" s="1"/>
  <c r="D246" i="40" s="1"/>
  <c r="D247" i="40" s="1"/>
  <c r="D248" i="40" s="1"/>
  <c r="D249" i="40" s="1"/>
  <c r="D250" i="40" s="1"/>
  <c r="D251" i="40" s="1"/>
  <c r="D252" i="40" s="1"/>
  <c r="D254" i="40" s="1"/>
  <c r="D255" i="40" s="1"/>
  <c r="D256" i="40" s="1"/>
  <c r="D257" i="40" s="1"/>
  <c r="D258" i="40" s="1"/>
  <c r="D259" i="40" s="1"/>
  <c r="D260" i="40" s="1"/>
  <c r="D261" i="40" s="1"/>
  <c r="D262" i="40" s="1"/>
  <c r="D264" i="40" s="1"/>
  <c r="D265" i="40" s="1"/>
  <c r="D266" i="40" s="1"/>
  <c r="D267" i="40" s="1"/>
  <c r="D268" i="40" s="1"/>
  <c r="D269" i="40" s="1"/>
  <c r="D270" i="40" s="1"/>
  <c r="D271" i="40" s="1"/>
  <c r="D272" i="40" s="1"/>
  <c r="D274" i="40" s="1"/>
  <c r="D275" i="40" s="1"/>
  <c r="D276" i="40" s="1"/>
  <c r="D277" i="40" s="1"/>
  <c r="D278" i="40" s="1"/>
  <c r="D279" i="40" s="1"/>
  <c r="D280" i="40" s="1"/>
  <c r="D281" i="40" s="1"/>
  <c r="D282" i="40" s="1"/>
  <c r="D284" i="40" s="1"/>
  <c r="D285" i="40" s="1"/>
  <c r="D286" i="40" s="1"/>
  <c r="D287" i="40" s="1"/>
  <c r="D288" i="40" s="1"/>
  <c r="D289" i="40" s="1"/>
  <c r="D290" i="40" s="1"/>
  <c r="D291" i="40" s="1"/>
  <c r="D292" i="40" s="1"/>
  <c r="D294" i="40" s="1"/>
  <c r="D295" i="40" s="1"/>
  <c r="D296" i="40" s="1"/>
  <c r="D297" i="40" s="1"/>
  <c r="D298" i="40" s="1"/>
  <c r="D299" i="40" s="1"/>
  <c r="D300" i="40" s="1"/>
  <c r="D301" i="40" s="1"/>
  <c r="D302" i="40" s="1"/>
  <c r="D304" i="40" s="1"/>
  <c r="D305" i="40" s="1"/>
  <c r="D306" i="40" s="1"/>
  <c r="D307" i="40" s="1"/>
  <c r="D308" i="40" s="1"/>
  <c r="D309" i="40" s="1"/>
  <c r="D310" i="40" s="1"/>
  <c r="D311" i="40" s="1"/>
  <c r="D312" i="40" s="1"/>
  <c r="D314" i="40" s="1"/>
  <c r="D315" i="40" s="1"/>
  <c r="D316" i="40" s="1"/>
  <c r="D317" i="40" s="1"/>
  <c r="D318" i="40" s="1"/>
  <c r="D319" i="40" s="1"/>
  <c r="D320" i="40" s="1"/>
  <c r="D321" i="40" s="1"/>
  <c r="D322" i="40" s="1"/>
  <c r="D324" i="40" s="1"/>
  <c r="D325" i="40" s="1"/>
  <c r="D326" i="40" s="1"/>
  <c r="D327" i="40" s="1"/>
  <c r="D328" i="40" s="1"/>
  <c r="D329" i="40" s="1"/>
  <c r="D330" i="40" s="1"/>
  <c r="D331" i="40" s="1"/>
  <c r="D332" i="40" s="1"/>
  <c r="D334" i="40" s="1"/>
  <c r="C34" i="39"/>
  <c r="C35" i="39" s="1"/>
  <c r="C36" i="39" s="1"/>
  <c r="C37" i="39" s="1"/>
  <c r="C38" i="39" s="1"/>
  <c r="C39" i="39" s="1"/>
  <c r="C40" i="39" s="1"/>
  <c r="C41" i="39" s="1"/>
  <c r="C42" i="39" s="1"/>
  <c r="C44" i="39" s="1"/>
  <c r="C45" i="39" s="1"/>
  <c r="C46" i="39" s="1"/>
  <c r="C47" i="39" s="1"/>
  <c r="C48" i="39" s="1"/>
  <c r="C49" i="39" s="1"/>
  <c r="C50" i="39" s="1"/>
  <c r="C51" i="39" s="1"/>
  <c r="C52" i="39" s="1"/>
  <c r="C54" i="39" s="1"/>
  <c r="C55" i="39" s="1"/>
  <c r="C56" i="39" s="1"/>
  <c r="C57" i="39" s="1"/>
  <c r="C58" i="39" s="1"/>
  <c r="C59" i="39" s="1"/>
  <c r="C60" i="39" s="1"/>
  <c r="C61" i="39" s="1"/>
  <c r="C62" i="39" s="1"/>
  <c r="C64" i="39" s="1"/>
  <c r="C65" i="39" s="1"/>
  <c r="C66" i="39" s="1"/>
  <c r="C67" i="39" s="1"/>
  <c r="C68" i="39" s="1"/>
  <c r="C69" i="39" s="1"/>
  <c r="C70" i="39" s="1"/>
  <c r="C71" i="39" s="1"/>
  <c r="C72" i="39" s="1"/>
  <c r="C74" i="39" s="1"/>
  <c r="C75" i="39" s="1"/>
  <c r="C76" i="39" s="1"/>
  <c r="C77" i="39" s="1"/>
  <c r="C78" i="39" s="1"/>
  <c r="C79" i="39" s="1"/>
  <c r="C80" i="39" s="1"/>
  <c r="C81" i="39" s="1"/>
  <c r="C82" i="39" s="1"/>
  <c r="C84" i="39" s="1"/>
  <c r="C85" i="39" s="1"/>
  <c r="C86" i="39" s="1"/>
  <c r="C87" i="39" s="1"/>
  <c r="C88" i="39" s="1"/>
  <c r="C89" i="39" s="1"/>
  <c r="C90" i="39" s="1"/>
  <c r="C91" i="39" s="1"/>
  <c r="C92" i="39" s="1"/>
  <c r="C94" i="39" s="1"/>
  <c r="C95" i="39" s="1"/>
  <c r="C96" i="39" s="1"/>
  <c r="C97" i="39" s="1"/>
  <c r="C98" i="39" s="1"/>
  <c r="C99" i="39" s="1"/>
  <c r="C100" i="39" s="1"/>
  <c r="C101" i="39" s="1"/>
  <c r="C102" i="39" s="1"/>
  <c r="C104" i="39" s="1"/>
  <c r="C105" i="39" s="1"/>
  <c r="C106" i="39" s="1"/>
  <c r="C107" i="39" s="1"/>
  <c r="C108" i="39" s="1"/>
  <c r="C109" i="39" s="1"/>
  <c r="C110" i="39" s="1"/>
  <c r="C111" i="39" s="1"/>
  <c r="C112" i="39" s="1"/>
  <c r="C114" i="39" s="1"/>
  <c r="C115" i="39" s="1"/>
  <c r="C116" i="39" s="1"/>
  <c r="C117" i="39" s="1"/>
  <c r="C118" i="39" s="1"/>
  <c r="C119" i="39" s="1"/>
  <c r="C120" i="39" s="1"/>
  <c r="C121" i="39" s="1"/>
  <c r="C122" i="39" s="1"/>
  <c r="C124" i="39" s="1"/>
  <c r="C125" i="39" s="1"/>
  <c r="C126" i="39" s="1"/>
  <c r="C127" i="39" s="1"/>
  <c r="C128" i="39" s="1"/>
  <c r="C129" i="39" s="1"/>
  <c r="C130" i="39" s="1"/>
  <c r="C131" i="39" s="1"/>
  <c r="C132" i="39" s="1"/>
  <c r="C134" i="39" s="1"/>
  <c r="C135" i="39" s="1"/>
  <c r="C136" i="39" s="1"/>
  <c r="C137" i="39" s="1"/>
  <c r="C138" i="39" s="1"/>
  <c r="C139" i="39" s="1"/>
  <c r="C140" i="39" s="1"/>
  <c r="C141" i="39" s="1"/>
  <c r="C142" i="39" s="1"/>
  <c r="C144" i="39" s="1"/>
  <c r="C145" i="39" s="1"/>
  <c r="C146" i="39" s="1"/>
  <c r="C147" i="39" s="1"/>
  <c r="C148" i="39" s="1"/>
  <c r="C149" i="39" s="1"/>
  <c r="C150" i="39" s="1"/>
  <c r="C151" i="39" s="1"/>
  <c r="C152" i="39" s="1"/>
  <c r="C154" i="39" s="1"/>
  <c r="C155" i="39" s="1"/>
  <c r="C156" i="39" s="1"/>
  <c r="C157" i="39" s="1"/>
  <c r="C158" i="39" s="1"/>
  <c r="C159" i="39" s="1"/>
  <c r="C160" i="39" s="1"/>
  <c r="C161" i="39" s="1"/>
  <c r="C162" i="39" s="1"/>
  <c r="C164" i="39" s="1"/>
  <c r="C165" i="39" s="1"/>
  <c r="C166" i="39" s="1"/>
  <c r="C167" i="39" s="1"/>
  <c r="C168" i="39" s="1"/>
  <c r="C169" i="39" s="1"/>
  <c r="C170" i="39" s="1"/>
  <c r="C171" i="39" s="1"/>
  <c r="C172" i="39" s="1"/>
  <c r="C174" i="39" s="1"/>
  <c r="C175" i="39" s="1"/>
  <c r="C176" i="39" s="1"/>
  <c r="C177" i="39" s="1"/>
  <c r="C178" i="39" s="1"/>
  <c r="C179" i="39" s="1"/>
  <c r="C180" i="39" s="1"/>
  <c r="C181" i="39" s="1"/>
  <c r="C182" i="39" s="1"/>
  <c r="C184" i="39" s="1"/>
  <c r="C185" i="39" s="1"/>
  <c r="C186" i="39" s="1"/>
  <c r="C187" i="39" s="1"/>
  <c r="C188" i="39" s="1"/>
  <c r="C189" i="39" s="1"/>
  <c r="C190" i="39" s="1"/>
  <c r="C191" i="39" s="1"/>
  <c r="C192" i="39" s="1"/>
  <c r="C194" i="39" s="1"/>
  <c r="C195" i="39" s="1"/>
  <c r="C196" i="39" s="1"/>
  <c r="C197" i="39" s="1"/>
  <c r="C198" i="39" s="1"/>
  <c r="C199" i="39" s="1"/>
  <c r="C200" i="39" s="1"/>
  <c r="C201" i="39" s="1"/>
  <c r="C202" i="39" s="1"/>
  <c r="C204" i="39" s="1"/>
  <c r="C205" i="39" s="1"/>
  <c r="C206" i="39" s="1"/>
  <c r="C207" i="39" s="1"/>
  <c r="C208" i="39" s="1"/>
  <c r="C209" i="39" s="1"/>
  <c r="C210" i="39" s="1"/>
  <c r="C211" i="39" s="1"/>
  <c r="C212" i="39" s="1"/>
  <c r="C214" i="39" s="1"/>
  <c r="C215" i="39" s="1"/>
  <c r="C216" i="39" s="1"/>
  <c r="C217" i="39" s="1"/>
  <c r="C218" i="39" s="1"/>
  <c r="C219" i="39" s="1"/>
  <c r="C220" i="39" s="1"/>
  <c r="C221" i="39" s="1"/>
  <c r="C222" i="39" s="1"/>
  <c r="C224" i="39" s="1"/>
  <c r="C225" i="39" s="1"/>
  <c r="C226" i="39" s="1"/>
  <c r="C227" i="39" s="1"/>
  <c r="C228" i="39" s="1"/>
  <c r="C229" i="39" s="1"/>
  <c r="C230" i="39" s="1"/>
  <c r="C231" i="39" s="1"/>
  <c r="C232" i="39" s="1"/>
  <c r="C234" i="39" s="1"/>
  <c r="C235" i="39" s="1"/>
  <c r="C236" i="39" s="1"/>
  <c r="C237" i="39" s="1"/>
  <c r="C238" i="39" s="1"/>
  <c r="C239" i="39" s="1"/>
  <c r="C240" i="39" s="1"/>
  <c r="C241" i="39" s="1"/>
  <c r="C242" i="39" s="1"/>
  <c r="C244" i="39" s="1"/>
  <c r="C245" i="39" s="1"/>
  <c r="C246" i="39" s="1"/>
  <c r="C247" i="39" s="1"/>
  <c r="C248" i="39" s="1"/>
  <c r="C249" i="39" s="1"/>
  <c r="C250" i="39" s="1"/>
  <c r="C251" i="39" s="1"/>
  <c r="C252" i="39" s="1"/>
  <c r="C254" i="39" s="1"/>
  <c r="C255" i="39" s="1"/>
  <c r="C256" i="39" s="1"/>
  <c r="C257" i="39" s="1"/>
  <c r="C258" i="39" s="1"/>
  <c r="C259" i="39" s="1"/>
  <c r="C260" i="39" s="1"/>
  <c r="C261" i="39" s="1"/>
  <c r="C262" i="39" s="1"/>
  <c r="C264" i="39" s="1"/>
  <c r="C265" i="39" s="1"/>
  <c r="C266" i="39" s="1"/>
  <c r="C267" i="39" s="1"/>
  <c r="C268" i="39" s="1"/>
  <c r="C269" i="39" s="1"/>
  <c r="C270" i="39" s="1"/>
  <c r="C271" i="39" s="1"/>
  <c r="C272" i="39" s="1"/>
  <c r="C274" i="39" s="1"/>
  <c r="C275" i="39" s="1"/>
  <c r="C276" i="39" s="1"/>
  <c r="C277" i="39" s="1"/>
  <c r="C278" i="39" s="1"/>
  <c r="C279" i="39" s="1"/>
  <c r="C280" i="39" s="1"/>
  <c r="C281" i="39" s="1"/>
  <c r="C282" i="39" s="1"/>
  <c r="C284" i="39" s="1"/>
  <c r="C285" i="39" s="1"/>
  <c r="C286" i="39" s="1"/>
  <c r="C287" i="39" s="1"/>
  <c r="C288" i="39" s="1"/>
  <c r="C289" i="39" s="1"/>
  <c r="C290" i="39" s="1"/>
  <c r="C291" i="39" s="1"/>
  <c r="C292" i="39" s="1"/>
  <c r="C294" i="39" s="1"/>
  <c r="C295" i="39" s="1"/>
  <c r="C296" i="39" s="1"/>
  <c r="C297" i="39" s="1"/>
  <c r="C298" i="39" s="1"/>
  <c r="C299" i="39" s="1"/>
  <c r="C300" i="39" s="1"/>
  <c r="C301" i="39" s="1"/>
  <c r="C302" i="39" s="1"/>
  <c r="C304" i="39" s="1"/>
  <c r="C305" i="39" s="1"/>
  <c r="C306" i="39" s="1"/>
  <c r="C307" i="39" s="1"/>
  <c r="C308" i="39" s="1"/>
  <c r="C309" i="39" s="1"/>
  <c r="C310" i="39" s="1"/>
  <c r="C311" i="39" s="1"/>
  <c r="C312" i="39" s="1"/>
  <c r="C314" i="39" s="1"/>
  <c r="C315" i="39" s="1"/>
  <c r="C316" i="39" s="1"/>
  <c r="C317" i="39" s="1"/>
  <c r="C318" i="39" s="1"/>
  <c r="C319" i="39" s="1"/>
  <c r="C320" i="39" s="1"/>
  <c r="C321" i="39" s="1"/>
  <c r="C322" i="39" s="1"/>
  <c r="C324" i="39" s="1"/>
  <c r="C325" i="39" s="1"/>
  <c r="C326" i="39" s="1"/>
  <c r="C327" i="39" s="1"/>
  <c r="C328" i="39" s="1"/>
  <c r="C329" i="39" s="1"/>
  <c r="C330" i="39" s="1"/>
  <c r="C331" i="39" s="1"/>
  <c r="C332" i="39" s="1"/>
  <c r="C334" i="39" s="1"/>
  <c r="C33" i="39"/>
  <c r="F34" i="39"/>
  <c r="F35" i="39" s="1"/>
  <c r="F36" i="39" s="1"/>
  <c r="F37" i="39" s="1"/>
  <c r="F38" i="39" s="1"/>
  <c r="F39" i="39" s="1"/>
  <c r="F40" i="39" s="1"/>
  <c r="F41" i="39" s="1"/>
  <c r="F42" i="39" s="1"/>
  <c r="F44" i="39" s="1"/>
  <c r="F45" i="39" s="1"/>
  <c r="F46" i="39" s="1"/>
  <c r="F47" i="39" s="1"/>
  <c r="F48" i="39" s="1"/>
  <c r="F49" i="39" s="1"/>
  <c r="F50" i="39" s="1"/>
  <c r="F51" i="39" s="1"/>
  <c r="F52" i="39" s="1"/>
  <c r="F54" i="39" s="1"/>
  <c r="F55" i="39" s="1"/>
  <c r="F56" i="39" s="1"/>
  <c r="F57" i="39" s="1"/>
  <c r="F58" i="39" s="1"/>
  <c r="F59" i="39" s="1"/>
  <c r="F60" i="39" s="1"/>
  <c r="F61" i="39" s="1"/>
  <c r="F62" i="39" s="1"/>
  <c r="F64" i="39" s="1"/>
  <c r="F65" i="39" s="1"/>
  <c r="F66" i="39" s="1"/>
  <c r="F67" i="39" s="1"/>
  <c r="F68" i="39" s="1"/>
  <c r="F69" i="39" s="1"/>
  <c r="F70" i="39" s="1"/>
  <c r="F71" i="39" s="1"/>
  <c r="F72" i="39" s="1"/>
  <c r="F74" i="39" s="1"/>
  <c r="F75" i="39" s="1"/>
  <c r="F76" i="39" s="1"/>
  <c r="F77" i="39" s="1"/>
  <c r="F78" i="39" s="1"/>
  <c r="F79" i="39" s="1"/>
  <c r="F80" i="39" s="1"/>
  <c r="F81" i="39" s="1"/>
  <c r="F82" i="39" s="1"/>
  <c r="F84" i="39" s="1"/>
  <c r="F85" i="39" s="1"/>
  <c r="F86" i="39" s="1"/>
  <c r="F87" i="39" s="1"/>
  <c r="F88" i="39" s="1"/>
  <c r="F89" i="39" s="1"/>
  <c r="F90" i="39" s="1"/>
  <c r="F91" i="39" s="1"/>
  <c r="F92" i="39" s="1"/>
  <c r="F94" i="39" s="1"/>
  <c r="F95" i="39" s="1"/>
  <c r="F96" i="39" s="1"/>
  <c r="F97" i="39" s="1"/>
  <c r="F98" i="39" s="1"/>
  <c r="F99" i="39" s="1"/>
  <c r="F100" i="39" s="1"/>
  <c r="F101" i="39" s="1"/>
  <c r="F102" i="39" s="1"/>
  <c r="F104" i="39" s="1"/>
  <c r="F105" i="39" s="1"/>
  <c r="F106" i="39" s="1"/>
  <c r="F107" i="39" s="1"/>
  <c r="F108" i="39" s="1"/>
  <c r="F109" i="39" s="1"/>
  <c r="F110" i="39" s="1"/>
  <c r="F111" i="39" s="1"/>
  <c r="F112" i="39" s="1"/>
  <c r="F114" i="39" s="1"/>
  <c r="F115" i="39" s="1"/>
  <c r="F116" i="39" s="1"/>
  <c r="F117" i="39" s="1"/>
  <c r="F118" i="39" s="1"/>
  <c r="F119" i="39" s="1"/>
  <c r="F120" i="39" s="1"/>
  <c r="F121" i="39" s="1"/>
  <c r="F122" i="39" s="1"/>
  <c r="F124" i="39" s="1"/>
  <c r="F125" i="39" s="1"/>
  <c r="F126" i="39" s="1"/>
  <c r="F127" i="39" s="1"/>
  <c r="F128" i="39" s="1"/>
  <c r="F129" i="39" s="1"/>
  <c r="F130" i="39" s="1"/>
  <c r="F131" i="39" s="1"/>
  <c r="F132" i="39" s="1"/>
  <c r="F134" i="39" s="1"/>
  <c r="F135" i="39" s="1"/>
  <c r="F136" i="39" s="1"/>
  <c r="F137" i="39" s="1"/>
  <c r="F138" i="39" s="1"/>
  <c r="F139" i="39" s="1"/>
  <c r="F140" i="39" s="1"/>
  <c r="F141" i="39" s="1"/>
  <c r="F142" i="39" s="1"/>
  <c r="F144" i="39" s="1"/>
  <c r="F145" i="39" s="1"/>
  <c r="F146" i="39" s="1"/>
  <c r="F147" i="39" s="1"/>
  <c r="F148" i="39" s="1"/>
  <c r="F149" i="39" s="1"/>
  <c r="F150" i="39" s="1"/>
  <c r="F151" i="39" s="1"/>
  <c r="F152" i="39" s="1"/>
  <c r="F154" i="39" s="1"/>
  <c r="F155" i="39" s="1"/>
  <c r="F156" i="39" s="1"/>
  <c r="F157" i="39" s="1"/>
  <c r="F158" i="39" s="1"/>
  <c r="F159" i="39" s="1"/>
  <c r="F160" i="39" s="1"/>
  <c r="F161" i="39" s="1"/>
  <c r="F162" i="39" s="1"/>
  <c r="F164" i="39" s="1"/>
  <c r="F165" i="39" s="1"/>
  <c r="F166" i="39" s="1"/>
  <c r="F167" i="39" s="1"/>
  <c r="F168" i="39" s="1"/>
  <c r="F169" i="39" s="1"/>
  <c r="F170" i="39" s="1"/>
  <c r="F171" i="39" s="1"/>
  <c r="F172" i="39" s="1"/>
  <c r="F174" i="39" s="1"/>
  <c r="F175" i="39" s="1"/>
  <c r="F176" i="39" s="1"/>
  <c r="F177" i="39" s="1"/>
  <c r="F178" i="39" s="1"/>
  <c r="F179" i="39" s="1"/>
  <c r="F180" i="39" s="1"/>
  <c r="F181" i="39" s="1"/>
  <c r="F182" i="39" s="1"/>
  <c r="F184" i="39" s="1"/>
  <c r="F185" i="39" s="1"/>
  <c r="F186" i="39" s="1"/>
  <c r="F187" i="39" s="1"/>
  <c r="F188" i="39" s="1"/>
  <c r="F189" i="39" s="1"/>
  <c r="F190" i="39" s="1"/>
  <c r="F191" i="39" s="1"/>
  <c r="F192" i="39" s="1"/>
  <c r="F194" i="39" s="1"/>
  <c r="F195" i="39" s="1"/>
  <c r="F196" i="39" s="1"/>
  <c r="F197" i="39" s="1"/>
  <c r="F198" i="39" s="1"/>
  <c r="F199" i="39" s="1"/>
  <c r="F200" i="39" s="1"/>
  <c r="F201" i="39" s="1"/>
  <c r="F202" i="39" s="1"/>
  <c r="F204" i="39" s="1"/>
  <c r="F205" i="39" s="1"/>
  <c r="F206" i="39" s="1"/>
  <c r="F207" i="39" s="1"/>
  <c r="F208" i="39" s="1"/>
  <c r="F209" i="39" s="1"/>
  <c r="F210" i="39" s="1"/>
  <c r="F211" i="39" s="1"/>
  <c r="F212" i="39" s="1"/>
  <c r="F214" i="39" s="1"/>
  <c r="F215" i="39" s="1"/>
  <c r="F216" i="39" s="1"/>
  <c r="F217" i="39" s="1"/>
  <c r="F218" i="39" s="1"/>
  <c r="F219" i="39" s="1"/>
  <c r="F220" i="39" s="1"/>
  <c r="F221" i="39" s="1"/>
  <c r="F222" i="39" s="1"/>
  <c r="F224" i="39" s="1"/>
  <c r="F225" i="39" s="1"/>
  <c r="F226" i="39" s="1"/>
  <c r="F227" i="39" s="1"/>
  <c r="F228" i="39" s="1"/>
  <c r="F229" i="39" s="1"/>
  <c r="F230" i="39" s="1"/>
  <c r="F231" i="39" s="1"/>
  <c r="F232" i="39" s="1"/>
  <c r="F234" i="39" s="1"/>
  <c r="F235" i="39" s="1"/>
  <c r="F236" i="39" s="1"/>
  <c r="F237" i="39" s="1"/>
  <c r="F238" i="39" s="1"/>
  <c r="F239" i="39" s="1"/>
  <c r="F240" i="39" s="1"/>
  <c r="F241" i="39" s="1"/>
  <c r="F242" i="39" s="1"/>
  <c r="F244" i="39" s="1"/>
  <c r="F245" i="39" s="1"/>
  <c r="F246" i="39" s="1"/>
  <c r="F247" i="39" s="1"/>
  <c r="F248" i="39" s="1"/>
  <c r="F249" i="39" s="1"/>
  <c r="F250" i="39" s="1"/>
  <c r="F251" i="39" s="1"/>
  <c r="F252" i="39" s="1"/>
  <c r="F254" i="39" s="1"/>
  <c r="F255" i="39" s="1"/>
  <c r="F256" i="39" s="1"/>
  <c r="F257" i="39" s="1"/>
  <c r="F258" i="39" s="1"/>
  <c r="F259" i="39" s="1"/>
  <c r="F260" i="39" s="1"/>
  <c r="F261" i="39" s="1"/>
  <c r="F262" i="39" s="1"/>
  <c r="F264" i="39" s="1"/>
  <c r="F265" i="39" s="1"/>
  <c r="F266" i="39" s="1"/>
  <c r="F267" i="39" s="1"/>
  <c r="F268" i="39" s="1"/>
  <c r="F269" i="39" s="1"/>
  <c r="F270" i="39" s="1"/>
  <c r="F271" i="39" s="1"/>
  <c r="F272" i="39" s="1"/>
  <c r="F274" i="39" s="1"/>
  <c r="F275" i="39" s="1"/>
  <c r="F276" i="39" s="1"/>
  <c r="F277" i="39" s="1"/>
  <c r="F278" i="39" s="1"/>
  <c r="F279" i="39" s="1"/>
  <c r="F280" i="39" s="1"/>
  <c r="F281" i="39" s="1"/>
  <c r="F282" i="39" s="1"/>
  <c r="F284" i="39" s="1"/>
  <c r="F285" i="39" s="1"/>
  <c r="F286" i="39" s="1"/>
  <c r="F287" i="39" s="1"/>
  <c r="F288" i="39" s="1"/>
  <c r="F289" i="39" s="1"/>
  <c r="F290" i="39" s="1"/>
  <c r="F291" i="39" s="1"/>
  <c r="F292" i="39" s="1"/>
  <c r="F294" i="39" s="1"/>
  <c r="F295" i="39" s="1"/>
  <c r="F296" i="39" s="1"/>
  <c r="F297" i="39" s="1"/>
  <c r="F298" i="39" s="1"/>
  <c r="F299" i="39" s="1"/>
  <c r="F300" i="39" s="1"/>
  <c r="F301" i="39" s="1"/>
  <c r="F302" i="39" s="1"/>
  <c r="F304" i="39" s="1"/>
  <c r="F305" i="39" s="1"/>
  <c r="F306" i="39" s="1"/>
  <c r="F307" i="39" s="1"/>
  <c r="F308" i="39" s="1"/>
  <c r="F309" i="39" s="1"/>
  <c r="F310" i="39" s="1"/>
  <c r="F311" i="39" s="1"/>
  <c r="F312" i="39" s="1"/>
  <c r="F314" i="39" s="1"/>
  <c r="F315" i="39" s="1"/>
  <c r="F316" i="39" s="1"/>
  <c r="F317" i="39" s="1"/>
  <c r="F318" i="39" s="1"/>
  <c r="F319" i="39" s="1"/>
  <c r="F320" i="39" s="1"/>
  <c r="F321" i="39" s="1"/>
  <c r="F322" i="39" s="1"/>
  <c r="F324" i="39" s="1"/>
  <c r="F325" i="39" s="1"/>
  <c r="F326" i="39" s="1"/>
  <c r="F327" i="39" s="1"/>
  <c r="F328" i="39" s="1"/>
  <c r="F329" i="39" s="1"/>
  <c r="F330" i="39" s="1"/>
  <c r="F331" i="39" s="1"/>
  <c r="F332" i="39" s="1"/>
  <c r="F334" i="39" s="1"/>
  <c r="F33" i="39"/>
  <c r="D33" i="39"/>
  <c r="D34" i="39"/>
  <c r="D35" i="39" s="1"/>
  <c r="D36" i="39" s="1"/>
  <c r="D37" i="39" s="1"/>
  <c r="D38" i="39" s="1"/>
  <c r="D39" i="39" s="1"/>
  <c r="D40" i="39" s="1"/>
  <c r="D41" i="39" s="1"/>
  <c r="D42" i="39" s="1"/>
  <c r="D44" i="39" s="1"/>
  <c r="D45" i="39" s="1"/>
  <c r="D46" i="39" s="1"/>
  <c r="D47" i="39" s="1"/>
  <c r="D48" i="39" s="1"/>
  <c r="D49" i="39" s="1"/>
  <c r="D50" i="39" s="1"/>
  <c r="D51" i="39" s="1"/>
  <c r="D52" i="39" s="1"/>
  <c r="D54" i="39" s="1"/>
  <c r="D55" i="39" s="1"/>
  <c r="D56" i="39" s="1"/>
  <c r="D57" i="39" s="1"/>
  <c r="D58" i="39" s="1"/>
  <c r="D59" i="39" s="1"/>
  <c r="D60" i="39" s="1"/>
  <c r="D61" i="39" s="1"/>
  <c r="D62" i="39" s="1"/>
  <c r="D64" i="39" s="1"/>
  <c r="D65" i="39" s="1"/>
  <c r="D66" i="39" s="1"/>
  <c r="D67" i="39" s="1"/>
  <c r="D68" i="39" s="1"/>
  <c r="D69" i="39" s="1"/>
  <c r="D70" i="39" s="1"/>
  <c r="D71" i="39" s="1"/>
  <c r="D72" i="39" s="1"/>
  <c r="D74" i="39" s="1"/>
  <c r="D75" i="39" s="1"/>
  <c r="D76" i="39" s="1"/>
  <c r="D77" i="39" s="1"/>
  <c r="D78" i="39" s="1"/>
  <c r="D79" i="39" s="1"/>
  <c r="D80" i="39" s="1"/>
  <c r="D81" i="39" s="1"/>
  <c r="D82" i="39" s="1"/>
  <c r="D84" i="39" s="1"/>
  <c r="D85" i="39" s="1"/>
  <c r="D86" i="39" s="1"/>
  <c r="D87" i="39" s="1"/>
  <c r="D88" i="39" s="1"/>
  <c r="D89" i="39" s="1"/>
  <c r="D90" i="39" s="1"/>
  <c r="D91" i="39" s="1"/>
  <c r="D92" i="39" s="1"/>
  <c r="D94" i="39" s="1"/>
  <c r="D95" i="39" s="1"/>
  <c r="D96" i="39" s="1"/>
  <c r="D97" i="39" s="1"/>
  <c r="D98" i="39" s="1"/>
  <c r="D99" i="39" s="1"/>
  <c r="D100" i="39" s="1"/>
  <c r="D101" i="39" s="1"/>
  <c r="D102" i="39" s="1"/>
  <c r="D104" i="39" s="1"/>
  <c r="D105" i="39" s="1"/>
  <c r="D106" i="39" s="1"/>
  <c r="D107" i="39" s="1"/>
  <c r="D108" i="39" s="1"/>
  <c r="D109" i="39" s="1"/>
  <c r="D110" i="39" s="1"/>
  <c r="D111" i="39" s="1"/>
  <c r="D112" i="39" s="1"/>
  <c r="D114" i="39" s="1"/>
  <c r="D115" i="39" s="1"/>
  <c r="D116" i="39" s="1"/>
  <c r="D117" i="39" s="1"/>
  <c r="D118" i="39" s="1"/>
  <c r="D119" i="39" s="1"/>
  <c r="D120" i="39" s="1"/>
  <c r="D121" i="39" s="1"/>
  <c r="D122" i="39" s="1"/>
  <c r="D124" i="39" s="1"/>
  <c r="D125" i="39" s="1"/>
  <c r="D126" i="39" s="1"/>
  <c r="D127" i="39" s="1"/>
  <c r="D128" i="39" s="1"/>
  <c r="D129" i="39" s="1"/>
  <c r="D130" i="39" s="1"/>
  <c r="D131" i="39" s="1"/>
  <c r="D132" i="39" s="1"/>
  <c r="D134" i="39" s="1"/>
  <c r="D135" i="39" s="1"/>
  <c r="D136" i="39" s="1"/>
  <c r="D137" i="39" s="1"/>
  <c r="D138" i="39" s="1"/>
  <c r="D139" i="39" s="1"/>
  <c r="D140" i="39" s="1"/>
  <c r="D141" i="39" s="1"/>
  <c r="D142" i="39" s="1"/>
  <c r="D144" i="39" s="1"/>
  <c r="D145" i="39" s="1"/>
  <c r="D146" i="39" s="1"/>
  <c r="D147" i="39" s="1"/>
  <c r="D148" i="39" s="1"/>
  <c r="D149" i="39" s="1"/>
  <c r="D150" i="39" s="1"/>
  <c r="D151" i="39" s="1"/>
  <c r="D152" i="39" s="1"/>
  <c r="D154" i="39" s="1"/>
  <c r="D155" i="39" s="1"/>
  <c r="D156" i="39" s="1"/>
  <c r="D157" i="39" s="1"/>
  <c r="D158" i="39" s="1"/>
  <c r="D159" i="39" s="1"/>
  <c r="D160" i="39" s="1"/>
  <c r="D161" i="39" s="1"/>
  <c r="D162" i="39" s="1"/>
  <c r="D164" i="39" s="1"/>
  <c r="D165" i="39" s="1"/>
  <c r="D166" i="39" s="1"/>
  <c r="D167" i="39" s="1"/>
  <c r="D168" i="39" s="1"/>
  <c r="D169" i="39" s="1"/>
  <c r="D170" i="39" s="1"/>
  <c r="D171" i="39" s="1"/>
  <c r="D172" i="39" s="1"/>
  <c r="D174" i="39" s="1"/>
  <c r="D175" i="39" s="1"/>
  <c r="D176" i="39" s="1"/>
  <c r="D177" i="39" s="1"/>
  <c r="D178" i="39" s="1"/>
  <c r="D179" i="39" s="1"/>
  <c r="D180" i="39" s="1"/>
  <c r="D181" i="39" s="1"/>
  <c r="D182" i="39" s="1"/>
  <c r="D184" i="39" s="1"/>
  <c r="D185" i="39" s="1"/>
  <c r="D186" i="39" s="1"/>
  <c r="D187" i="39" s="1"/>
  <c r="D188" i="39" s="1"/>
  <c r="D189" i="39" s="1"/>
  <c r="D190" i="39" s="1"/>
  <c r="D191" i="39" s="1"/>
  <c r="D192" i="39" s="1"/>
  <c r="D194" i="39" s="1"/>
  <c r="D195" i="39" s="1"/>
  <c r="D196" i="39" s="1"/>
  <c r="D197" i="39" s="1"/>
  <c r="D198" i="39" s="1"/>
  <c r="D199" i="39" s="1"/>
  <c r="D200" i="39" s="1"/>
  <c r="D201" i="39" s="1"/>
  <c r="D202" i="39" s="1"/>
  <c r="D204" i="39" s="1"/>
  <c r="D205" i="39" s="1"/>
  <c r="D206" i="39" s="1"/>
  <c r="D207" i="39" s="1"/>
  <c r="D208" i="39" s="1"/>
  <c r="D209" i="39" s="1"/>
  <c r="D210" i="39" s="1"/>
  <c r="D211" i="39" s="1"/>
  <c r="D212" i="39" s="1"/>
  <c r="D214" i="39" s="1"/>
  <c r="D215" i="39" s="1"/>
  <c r="D216" i="39" s="1"/>
  <c r="D217" i="39" s="1"/>
  <c r="D218" i="39" s="1"/>
  <c r="D219" i="39" s="1"/>
  <c r="D220" i="39" s="1"/>
  <c r="D221" i="39" s="1"/>
  <c r="D222" i="39" s="1"/>
  <c r="D224" i="39" s="1"/>
  <c r="D225" i="39" s="1"/>
  <c r="D226" i="39" s="1"/>
  <c r="D227" i="39" s="1"/>
  <c r="D228" i="39" s="1"/>
  <c r="D229" i="39" s="1"/>
  <c r="D230" i="39" s="1"/>
  <c r="D231" i="39" s="1"/>
  <c r="D232" i="39" s="1"/>
  <c r="D234" i="39" s="1"/>
  <c r="D235" i="39" s="1"/>
  <c r="D236" i="39" s="1"/>
  <c r="D237" i="39" s="1"/>
  <c r="D238" i="39" s="1"/>
  <c r="D239" i="39" s="1"/>
  <c r="D240" i="39" s="1"/>
  <c r="D241" i="39" s="1"/>
  <c r="D242" i="39" s="1"/>
  <c r="D244" i="39" s="1"/>
  <c r="D245" i="39" s="1"/>
  <c r="D246" i="39" s="1"/>
  <c r="D247" i="39" s="1"/>
  <c r="D248" i="39" s="1"/>
  <c r="D249" i="39" s="1"/>
  <c r="D250" i="39" s="1"/>
  <c r="D251" i="39" s="1"/>
  <c r="D252" i="39" s="1"/>
  <c r="D254" i="39" s="1"/>
  <c r="D255" i="39" s="1"/>
  <c r="D256" i="39" s="1"/>
  <c r="D257" i="39" s="1"/>
  <c r="D258" i="39" s="1"/>
  <c r="D259" i="39" s="1"/>
  <c r="D260" i="39" s="1"/>
  <c r="D261" i="39" s="1"/>
  <c r="D262" i="39" s="1"/>
  <c r="D264" i="39" s="1"/>
  <c r="D265" i="39" s="1"/>
  <c r="D266" i="39" s="1"/>
  <c r="D267" i="39" s="1"/>
  <c r="D268" i="39" s="1"/>
  <c r="D269" i="39" s="1"/>
  <c r="D270" i="39" s="1"/>
  <c r="D271" i="39" s="1"/>
  <c r="D272" i="39" s="1"/>
  <c r="D274" i="39" s="1"/>
  <c r="D275" i="39" s="1"/>
  <c r="D276" i="39" s="1"/>
  <c r="D277" i="39" s="1"/>
  <c r="D278" i="39" s="1"/>
  <c r="D279" i="39" s="1"/>
  <c r="D280" i="39" s="1"/>
  <c r="D281" i="39" s="1"/>
  <c r="D282" i="39" s="1"/>
  <c r="D284" i="39" s="1"/>
  <c r="D285" i="39" s="1"/>
  <c r="D286" i="39" s="1"/>
  <c r="D287" i="39" s="1"/>
  <c r="D288" i="39" s="1"/>
  <c r="D289" i="39" s="1"/>
  <c r="D290" i="39" s="1"/>
  <c r="D291" i="39" s="1"/>
  <c r="D292" i="39" s="1"/>
  <c r="D294" i="39" s="1"/>
  <c r="D295" i="39" s="1"/>
  <c r="D296" i="39" s="1"/>
  <c r="D297" i="39" s="1"/>
  <c r="D298" i="39" s="1"/>
  <c r="D299" i="39" s="1"/>
  <c r="D300" i="39" s="1"/>
  <c r="D301" i="39" s="1"/>
  <c r="D302" i="39" s="1"/>
  <c r="D304" i="39" s="1"/>
  <c r="D305" i="39" s="1"/>
  <c r="D306" i="39" s="1"/>
  <c r="D307" i="39" s="1"/>
  <c r="D308" i="39" s="1"/>
  <c r="D309" i="39" s="1"/>
  <c r="D310" i="39" s="1"/>
  <c r="D311" i="39" s="1"/>
  <c r="D312" i="39" s="1"/>
  <c r="D314" i="39" s="1"/>
  <c r="D315" i="39" s="1"/>
  <c r="D316" i="39" s="1"/>
  <c r="D317" i="39" s="1"/>
  <c r="D318" i="39" s="1"/>
  <c r="D319" i="39" s="1"/>
  <c r="D320" i="39" s="1"/>
  <c r="D321" i="39" s="1"/>
  <c r="D322" i="39" s="1"/>
  <c r="D324" i="39" s="1"/>
  <c r="D325" i="39" s="1"/>
  <c r="D326" i="39" s="1"/>
  <c r="D327" i="39" s="1"/>
  <c r="D328" i="39" s="1"/>
  <c r="D329" i="39" s="1"/>
  <c r="D330" i="39" s="1"/>
  <c r="D331" i="39" s="1"/>
  <c r="D332" i="39" s="1"/>
  <c r="D334" i="39" s="1"/>
  <c r="E33" i="39"/>
  <c r="E34" i="39"/>
  <c r="E35" i="39" s="1"/>
  <c r="E36" i="39" s="1"/>
  <c r="E37" i="39" s="1"/>
  <c r="E38" i="39" s="1"/>
  <c r="E39" i="39" s="1"/>
  <c r="E40" i="39" s="1"/>
  <c r="E41" i="39" s="1"/>
  <c r="E42" i="39" s="1"/>
  <c r="E44" i="39" s="1"/>
  <c r="E45" i="39" s="1"/>
  <c r="E46" i="39" s="1"/>
  <c r="E47" i="39" s="1"/>
  <c r="E48" i="39" s="1"/>
  <c r="E49" i="39" s="1"/>
  <c r="E50" i="39" s="1"/>
  <c r="E51" i="39" s="1"/>
  <c r="E52" i="39" s="1"/>
  <c r="E54" i="39" s="1"/>
  <c r="E55" i="39" s="1"/>
  <c r="E56" i="39" s="1"/>
  <c r="E57" i="39" s="1"/>
  <c r="E58" i="39" s="1"/>
  <c r="E59" i="39" s="1"/>
  <c r="E60" i="39" s="1"/>
  <c r="E61" i="39" s="1"/>
  <c r="E62" i="39" s="1"/>
  <c r="E64" i="39" s="1"/>
  <c r="E65" i="39" s="1"/>
  <c r="E66" i="39" s="1"/>
  <c r="E67" i="39" s="1"/>
  <c r="E68" i="39" s="1"/>
  <c r="E69" i="39" s="1"/>
  <c r="E70" i="39" s="1"/>
  <c r="E71" i="39" s="1"/>
  <c r="E72" i="39" s="1"/>
  <c r="E74" i="39" s="1"/>
  <c r="E75" i="39" s="1"/>
  <c r="E76" i="39" s="1"/>
  <c r="E77" i="39" s="1"/>
  <c r="E78" i="39" s="1"/>
  <c r="E79" i="39" s="1"/>
  <c r="E80" i="39" s="1"/>
  <c r="E81" i="39" s="1"/>
  <c r="E82" i="39" s="1"/>
  <c r="E84" i="39" s="1"/>
  <c r="E85" i="39" s="1"/>
  <c r="E86" i="39" s="1"/>
  <c r="E87" i="39" s="1"/>
  <c r="E88" i="39" s="1"/>
  <c r="E89" i="39" s="1"/>
  <c r="E90" i="39" s="1"/>
  <c r="E91" i="39" s="1"/>
  <c r="E92" i="39" s="1"/>
  <c r="E94" i="39" s="1"/>
  <c r="E95" i="39" s="1"/>
  <c r="E96" i="39" s="1"/>
  <c r="E97" i="39" s="1"/>
  <c r="E98" i="39" s="1"/>
  <c r="E99" i="39" s="1"/>
  <c r="E100" i="39" s="1"/>
  <c r="E101" i="39" s="1"/>
  <c r="E102" i="39" s="1"/>
  <c r="E104" i="39" s="1"/>
  <c r="E105" i="39" s="1"/>
  <c r="E106" i="39" s="1"/>
  <c r="E107" i="39" s="1"/>
  <c r="E108" i="39" s="1"/>
  <c r="E109" i="39" s="1"/>
  <c r="E110" i="39" s="1"/>
  <c r="E111" i="39" s="1"/>
  <c r="E112" i="39" s="1"/>
  <c r="E114" i="39" s="1"/>
  <c r="E115" i="39" s="1"/>
  <c r="E116" i="39" s="1"/>
  <c r="E117" i="39" s="1"/>
  <c r="E118" i="39" s="1"/>
  <c r="E119" i="39" s="1"/>
  <c r="E120" i="39" s="1"/>
  <c r="E121" i="39" s="1"/>
  <c r="E122" i="39" s="1"/>
  <c r="E124" i="39" s="1"/>
  <c r="E125" i="39" s="1"/>
  <c r="E126" i="39" s="1"/>
  <c r="E127" i="39" s="1"/>
  <c r="E128" i="39" s="1"/>
  <c r="E129" i="39" s="1"/>
  <c r="E130" i="39" s="1"/>
  <c r="E131" i="39" s="1"/>
  <c r="E132" i="39" s="1"/>
  <c r="E134" i="39" s="1"/>
  <c r="E135" i="39" s="1"/>
  <c r="E136" i="39" s="1"/>
  <c r="E137" i="39" s="1"/>
  <c r="E138" i="39" s="1"/>
  <c r="E139" i="39" s="1"/>
  <c r="E140" i="39" s="1"/>
  <c r="E141" i="39" s="1"/>
  <c r="E142" i="39" s="1"/>
  <c r="E144" i="39" s="1"/>
  <c r="E145" i="39" s="1"/>
  <c r="E146" i="39" s="1"/>
  <c r="E147" i="39" s="1"/>
  <c r="E148" i="39" s="1"/>
  <c r="E149" i="39" s="1"/>
  <c r="E150" i="39" s="1"/>
  <c r="E151" i="39" s="1"/>
  <c r="E152" i="39" s="1"/>
  <c r="E154" i="39" s="1"/>
  <c r="E155" i="39" s="1"/>
  <c r="E156" i="39" s="1"/>
  <c r="E157" i="39" s="1"/>
  <c r="E158" i="39" s="1"/>
  <c r="E159" i="39" s="1"/>
  <c r="E160" i="39" s="1"/>
  <c r="E161" i="39" s="1"/>
  <c r="E162" i="39" s="1"/>
  <c r="E164" i="39" s="1"/>
  <c r="E165" i="39" s="1"/>
  <c r="E166" i="39" s="1"/>
  <c r="E167" i="39" s="1"/>
  <c r="E168" i="39" s="1"/>
  <c r="E169" i="39" s="1"/>
  <c r="E170" i="39" s="1"/>
  <c r="E171" i="39" s="1"/>
  <c r="E172" i="39" s="1"/>
  <c r="E174" i="39" s="1"/>
  <c r="E175" i="39" s="1"/>
  <c r="E176" i="39" s="1"/>
  <c r="E177" i="39" s="1"/>
  <c r="E178" i="39" s="1"/>
  <c r="E179" i="39" s="1"/>
  <c r="E180" i="39" s="1"/>
  <c r="E181" i="39" s="1"/>
  <c r="E182" i="39" s="1"/>
  <c r="E184" i="39" s="1"/>
  <c r="E185" i="39" s="1"/>
  <c r="E186" i="39" s="1"/>
  <c r="E187" i="39" s="1"/>
  <c r="E188" i="39" s="1"/>
  <c r="E189" i="39" s="1"/>
  <c r="E190" i="39" s="1"/>
  <c r="E191" i="39" s="1"/>
  <c r="E192" i="39" s="1"/>
  <c r="E194" i="39" s="1"/>
  <c r="E195" i="39" s="1"/>
  <c r="E196" i="39" s="1"/>
  <c r="E197" i="39" s="1"/>
  <c r="E198" i="39" s="1"/>
  <c r="E199" i="39" s="1"/>
  <c r="E200" i="39" s="1"/>
  <c r="E201" i="39" s="1"/>
  <c r="E202" i="39" s="1"/>
  <c r="E204" i="39" s="1"/>
  <c r="E205" i="39" s="1"/>
  <c r="E206" i="39" s="1"/>
  <c r="E207" i="39" s="1"/>
  <c r="E208" i="39" s="1"/>
  <c r="E209" i="39" s="1"/>
  <c r="E210" i="39" s="1"/>
  <c r="E211" i="39" s="1"/>
  <c r="E212" i="39" s="1"/>
  <c r="E214" i="39" s="1"/>
  <c r="E215" i="39" s="1"/>
  <c r="E216" i="39" s="1"/>
  <c r="E217" i="39" s="1"/>
  <c r="E218" i="39" s="1"/>
  <c r="E219" i="39" s="1"/>
  <c r="E220" i="39" s="1"/>
  <c r="E221" i="39" s="1"/>
  <c r="E222" i="39" s="1"/>
  <c r="E224" i="39" s="1"/>
  <c r="E225" i="39" s="1"/>
  <c r="E226" i="39" s="1"/>
  <c r="E227" i="39" s="1"/>
  <c r="E228" i="39" s="1"/>
  <c r="E229" i="39" s="1"/>
  <c r="E230" i="39" s="1"/>
  <c r="E231" i="39" s="1"/>
  <c r="E232" i="39" s="1"/>
  <c r="E234" i="39" s="1"/>
  <c r="E235" i="39" s="1"/>
  <c r="E236" i="39" s="1"/>
  <c r="E237" i="39" s="1"/>
  <c r="E238" i="39" s="1"/>
  <c r="E239" i="39" s="1"/>
  <c r="E240" i="39" s="1"/>
  <c r="E241" i="39" s="1"/>
  <c r="E242" i="39" s="1"/>
  <c r="E244" i="39" s="1"/>
  <c r="E245" i="39" s="1"/>
  <c r="E246" i="39" s="1"/>
  <c r="E247" i="39" s="1"/>
  <c r="E248" i="39" s="1"/>
  <c r="E249" i="39" s="1"/>
  <c r="E250" i="39" s="1"/>
  <c r="E251" i="39" s="1"/>
  <c r="E252" i="39" s="1"/>
  <c r="E254" i="39" s="1"/>
  <c r="E255" i="39" s="1"/>
  <c r="E256" i="39" s="1"/>
  <c r="E257" i="39" s="1"/>
  <c r="E258" i="39" s="1"/>
  <c r="E259" i="39" s="1"/>
  <c r="E260" i="39" s="1"/>
  <c r="E261" i="39" s="1"/>
  <c r="E262" i="39" s="1"/>
  <c r="E264" i="39" s="1"/>
  <c r="E265" i="39" s="1"/>
  <c r="E266" i="39" s="1"/>
  <c r="E267" i="39" s="1"/>
  <c r="E268" i="39" s="1"/>
  <c r="E269" i="39" s="1"/>
  <c r="E270" i="39" s="1"/>
  <c r="E271" i="39" s="1"/>
  <c r="E272" i="39" s="1"/>
  <c r="E274" i="39" s="1"/>
  <c r="E275" i="39" s="1"/>
  <c r="E276" i="39" s="1"/>
  <c r="E277" i="39" s="1"/>
  <c r="E278" i="39" s="1"/>
  <c r="E279" i="39" s="1"/>
  <c r="E280" i="39" s="1"/>
  <c r="E281" i="39" s="1"/>
  <c r="E282" i="39" s="1"/>
  <c r="E284" i="39" s="1"/>
  <c r="E285" i="39" s="1"/>
  <c r="E286" i="39" s="1"/>
  <c r="E287" i="39" s="1"/>
  <c r="E288" i="39" s="1"/>
  <c r="E289" i="39" s="1"/>
  <c r="E290" i="39" s="1"/>
  <c r="E291" i="39" s="1"/>
  <c r="E292" i="39" s="1"/>
  <c r="E294" i="39" s="1"/>
  <c r="E295" i="39" s="1"/>
  <c r="E296" i="39" s="1"/>
  <c r="E297" i="39" s="1"/>
  <c r="E298" i="39" s="1"/>
  <c r="E299" i="39" s="1"/>
  <c r="E300" i="39" s="1"/>
  <c r="E301" i="39" s="1"/>
  <c r="E302" i="39" s="1"/>
  <c r="E304" i="39" s="1"/>
  <c r="E305" i="39" s="1"/>
  <c r="E306" i="39" s="1"/>
  <c r="E307" i="39" s="1"/>
  <c r="E308" i="39" s="1"/>
  <c r="E309" i="39" s="1"/>
  <c r="E310" i="39" s="1"/>
  <c r="E311" i="39" s="1"/>
  <c r="E312" i="39" s="1"/>
  <c r="E314" i="39" s="1"/>
  <c r="E315" i="39" s="1"/>
  <c r="E316" i="39" s="1"/>
  <c r="E317" i="39" s="1"/>
  <c r="E318" i="39" s="1"/>
  <c r="E319" i="39" s="1"/>
  <c r="E320" i="39" s="1"/>
  <c r="E321" i="39" s="1"/>
  <c r="E322" i="39" s="1"/>
  <c r="E324" i="39" s="1"/>
  <c r="E325" i="39" s="1"/>
  <c r="E326" i="39" s="1"/>
  <c r="E327" i="39" s="1"/>
  <c r="E328" i="39" s="1"/>
  <c r="E329" i="39" s="1"/>
  <c r="E330" i="39" s="1"/>
  <c r="E331" i="39" s="1"/>
  <c r="E332" i="39" s="1"/>
  <c r="E334" i="39" s="1"/>
  <c r="J280" i="2"/>
  <c r="J300" i="2"/>
  <c r="I328" i="11"/>
  <c r="I329" i="11" s="1"/>
  <c r="I330" i="11" s="1"/>
  <c r="I331" i="11" s="1"/>
  <c r="I332" i="11" s="1"/>
  <c r="I333" i="11" s="1"/>
  <c r="I334" i="11" s="1"/>
  <c r="I318" i="11"/>
  <c r="I319" i="11" s="1"/>
  <c r="I320" i="11" s="1"/>
  <c r="I321" i="11" s="1"/>
  <c r="I322" i="11" s="1"/>
  <c r="I323" i="11" s="1"/>
  <c r="I324" i="11" s="1"/>
  <c r="I308" i="11"/>
  <c r="I309" i="11" s="1"/>
  <c r="I310" i="11" s="1"/>
  <c r="I311" i="11" s="1"/>
  <c r="I312" i="11" s="1"/>
  <c r="I313" i="11" s="1"/>
  <c r="I314" i="11" s="1"/>
  <c r="I298" i="11"/>
  <c r="I299" i="11" s="1"/>
  <c r="I300" i="11" s="1"/>
  <c r="I301" i="11" s="1"/>
  <c r="I302" i="11" s="1"/>
  <c r="I303" i="11" s="1"/>
  <c r="I304" i="11" s="1"/>
  <c r="I288" i="11"/>
  <c r="I289" i="11" s="1"/>
  <c r="I290" i="11" s="1"/>
  <c r="I291" i="11" s="1"/>
  <c r="I292" i="11" s="1"/>
  <c r="I293" i="11" s="1"/>
  <c r="I294" i="11" s="1"/>
  <c r="I278" i="11"/>
  <c r="I279" i="11" s="1"/>
  <c r="I280" i="11" s="1"/>
  <c r="I281" i="11" s="1"/>
  <c r="I282" i="11" s="1"/>
  <c r="I283" i="11" s="1"/>
  <c r="I284" i="11" s="1"/>
  <c r="I268" i="11"/>
  <c r="I269" i="11" s="1"/>
  <c r="I270" i="11" s="1"/>
  <c r="I271" i="11" s="1"/>
  <c r="I272" i="11" s="1"/>
  <c r="I273" i="11" s="1"/>
  <c r="I274" i="11" s="1"/>
  <c r="I258" i="11"/>
  <c r="I259" i="11" s="1"/>
  <c r="I260" i="11" s="1"/>
  <c r="I261" i="11" s="1"/>
  <c r="I262" i="11" s="1"/>
  <c r="I263" i="11" s="1"/>
  <c r="I264" i="11" s="1"/>
  <c r="I248" i="11"/>
  <c r="I249" i="11" s="1"/>
  <c r="I250" i="11" s="1"/>
  <c r="I251" i="11" s="1"/>
  <c r="I252" i="11" s="1"/>
  <c r="I253" i="11" s="1"/>
  <c r="I254" i="11" s="1"/>
  <c r="I238" i="11"/>
  <c r="I239" i="11" s="1"/>
  <c r="I240" i="11" s="1"/>
  <c r="I241" i="11" s="1"/>
  <c r="I242" i="11" s="1"/>
  <c r="I243" i="11" s="1"/>
  <c r="I244" i="11" s="1"/>
  <c r="M228" i="11"/>
  <c r="M229" i="11" s="1"/>
  <c r="M230" i="11" s="1"/>
  <c r="M231" i="11" s="1"/>
  <c r="M232" i="11" s="1"/>
  <c r="M233" i="11" s="1"/>
  <c r="M234" i="11" s="1"/>
  <c r="I228" i="11"/>
  <c r="I229" i="11" s="1"/>
  <c r="I230" i="11" s="1"/>
  <c r="I231" i="11" s="1"/>
  <c r="I232" i="11" s="1"/>
  <c r="I233" i="11" s="1"/>
  <c r="I234" i="11" s="1"/>
  <c r="I235" i="11" s="1"/>
  <c r="I236" i="11" s="1"/>
  <c r="I218" i="11"/>
  <c r="I219" i="11" s="1"/>
  <c r="I220" i="11" s="1"/>
  <c r="I221" i="11" s="1"/>
  <c r="I222" i="11" s="1"/>
  <c r="I223" i="11" s="1"/>
  <c r="I224" i="11" s="1"/>
  <c r="I208" i="11"/>
  <c r="I209" i="11" s="1"/>
  <c r="I210" i="11" s="1"/>
  <c r="I211" i="11" s="1"/>
  <c r="I212" i="11" s="1"/>
  <c r="I213" i="11" s="1"/>
  <c r="I214" i="11" s="1"/>
  <c r="I198" i="11"/>
  <c r="I199" i="11" s="1"/>
  <c r="I200" i="11" s="1"/>
  <c r="I201" i="11" s="1"/>
  <c r="I202" i="11" s="1"/>
  <c r="I203" i="11" s="1"/>
  <c r="I204" i="11" s="1"/>
  <c r="I188" i="11"/>
  <c r="I189" i="11" s="1"/>
  <c r="I190" i="11" s="1"/>
  <c r="I191" i="11" s="1"/>
  <c r="I192" i="11" s="1"/>
  <c r="I193" i="11" s="1"/>
  <c r="I194" i="11" s="1"/>
  <c r="I178" i="11"/>
  <c r="I179" i="11" s="1"/>
  <c r="I180" i="11" s="1"/>
  <c r="I181" i="11" s="1"/>
  <c r="I182" i="11" s="1"/>
  <c r="I183" i="11" s="1"/>
  <c r="I184" i="11" s="1"/>
  <c r="I185" i="11" s="1"/>
  <c r="I186" i="11" s="1"/>
  <c r="I168" i="11"/>
  <c r="I169" i="11" s="1"/>
  <c r="I170" i="11" s="1"/>
  <c r="I171" i="11" s="1"/>
  <c r="I172" i="11" s="1"/>
  <c r="I173" i="11" s="1"/>
  <c r="I174" i="11" s="1"/>
  <c r="I175" i="11" s="1"/>
  <c r="I176" i="11" s="1"/>
  <c r="I158" i="11"/>
  <c r="I159" i="11" s="1"/>
  <c r="I160" i="11" s="1"/>
  <c r="I161" i="11" s="1"/>
  <c r="I162" i="11" s="1"/>
  <c r="I163" i="11" s="1"/>
  <c r="I164" i="11" s="1"/>
  <c r="I148" i="11"/>
  <c r="I149" i="11" s="1"/>
  <c r="I150" i="11" s="1"/>
  <c r="I151" i="11" s="1"/>
  <c r="I152" i="11" s="1"/>
  <c r="I153" i="11" s="1"/>
  <c r="I154" i="11" s="1"/>
  <c r="I138" i="11"/>
  <c r="I139" i="11" s="1"/>
  <c r="I140" i="11" s="1"/>
  <c r="I141" i="11" s="1"/>
  <c r="I142" i="11" s="1"/>
  <c r="I143" i="11" s="1"/>
  <c r="I144" i="11" s="1"/>
  <c r="I128" i="11"/>
  <c r="I129" i="11" s="1"/>
  <c r="I130" i="11" s="1"/>
  <c r="I131" i="11" s="1"/>
  <c r="I132" i="11" s="1"/>
  <c r="I133" i="11" s="1"/>
  <c r="I134" i="11" s="1"/>
  <c r="M118" i="11"/>
  <c r="M119" i="11" s="1"/>
  <c r="M125" i="11" s="1"/>
  <c r="I118" i="11"/>
  <c r="I119" i="11" s="1"/>
  <c r="I109" i="11"/>
  <c r="I110" i="11" s="1"/>
  <c r="I111" i="11" s="1"/>
  <c r="I98" i="11"/>
  <c r="I99" i="11" s="1"/>
  <c r="I100" i="11" s="1"/>
  <c r="I88" i="11"/>
  <c r="I89" i="11" s="1"/>
  <c r="I90" i="11" s="1"/>
  <c r="I78" i="11"/>
  <c r="I79" i="11" s="1"/>
  <c r="I80" i="11" s="1"/>
  <c r="I81" i="11" s="1"/>
  <c r="I82" i="11" s="1"/>
  <c r="I83" i="11" s="1"/>
  <c r="I68" i="11"/>
  <c r="I69" i="11" s="1"/>
  <c r="I70" i="11" s="1"/>
  <c r="I71" i="11" s="1"/>
  <c r="I72" i="11" s="1"/>
  <c r="I73" i="11" s="1"/>
  <c r="I74" i="11" s="1"/>
  <c r="I75" i="11" s="1"/>
  <c r="I58" i="11"/>
  <c r="I48" i="11"/>
  <c r="I38" i="11"/>
  <c r="I28" i="11"/>
  <c r="I18" i="11"/>
  <c r="M9" i="11"/>
  <c r="M10" i="11" s="1"/>
  <c r="M11" i="11" s="1"/>
  <c r="M12" i="11" s="1"/>
  <c r="M13" i="11" s="1"/>
  <c r="M14" i="11" s="1"/>
  <c r="M15" i="11" s="1"/>
  <c r="M16" i="11" s="1"/>
  <c r="M17" i="11" s="1"/>
  <c r="I9" i="11"/>
  <c r="I10" i="11" s="1"/>
  <c r="I11" i="11" s="1"/>
  <c r="I12" i="11" s="1"/>
  <c r="I13" i="11" s="1"/>
  <c r="I14" i="11" s="1"/>
  <c r="I15" i="11" s="1"/>
  <c r="I16" i="11" s="1"/>
  <c r="F9" i="11"/>
  <c r="F10" i="11" s="1"/>
  <c r="F11" i="11" s="1"/>
  <c r="F12" i="11" s="1"/>
  <c r="F13" i="11" s="1"/>
  <c r="F14" i="11" s="1"/>
  <c r="F15" i="11" s="1"/>
  <c r="F16" i="11" s="1"/>
  <c r="F17" i="11" s="1"/>
  <c r="E8" i="11"/>
  <c r="E9" i="11" s="1"/>
  <c r="E10" i="11" s="1"/>
  <c r="E11" i="11" s="1"/>
  <c r="E12" i="11" s="1"/>
  <c r="E13" i="11" s="1"/>
  <c r="E14" i="11" s="1"/>
  <c r="E15" i="11" s="1"/>
  <c r="E16" i="11" s="1"/>
  <c r="E17" i="11" s="1"/>
  <c r="D8" i="11"/>
  <c r="D9" i="11" s="1"/>
  <c r="D10" i="11" s="1"/>
  <c r="D11" i="11" s="1"/>
  <c r="D12" i="11" s="1"/>
  <c r="D13" i="11" s="1"/>
  <c r="D14" i="11" s="1"/>
  <c r="D15" i="11" s="1"/>
  <c r="D16" i="11" s="1"/>
  <c r="D17" i="11" s="1"/>
  <c r="C8" i="11"/>
  <c r="C9" i="11" s="1"/>
  <c r="C10" i="11" s="1"/>
  <c r="C11" i="11" s="1"/>
  <c r="C12" i="11" s="1"/>
  <c r="C13" i="11" s="1"/>
  <c r="C14" i="11" s="1"/>
  <c r="C15" i="11" s="1"/>
  <c r="C16" i="11" s="1"/>
  <c r="C17" i="11" s="1"/>
  <c r="M226" i="8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116" i="8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I36" i="8"/>
  <c r="I37" i="8" s="1"/>
  <c r="I38" i="8" s="1"/>
  <c r="I39" i="8" s="1"/>
  <c r="I40" i="8" s="1"/>
  <c r="I41" i="8" s="1"/>
  <c r="I42" i="8" s="1"/>
  <c r="I44" i="8" s="1"/>
  <c r="I26" i="8"/>
  <c r="I27" i="8" s="1"/>
  <c r="I28" i="8" s="1"/>
  <c r="I29" i="8" s="1"/>
  <c r="I30" i="8" s="1"/>
  <c r="I31" i="8" s="1"/>
  <c r="I32" i="8" s="1"/>
  <c r="I16" i="8"/>
  <c r="I17" i="8" s="1"/>
  <c r="I18" i="8" s="1"/>
  <c r="I19" i="8" s="1"/>
  <c r="I20" i="8" s="1"/>
  <c r="I21" i="8" s="1"/>
  <c r="I22" i="8" s="1"/>
  <c r="I24" i="8" s="1"/>
  <c r="M6" i="8"/>
  <c r="M7" i="8" s="1"/>
  <c r="M8" i="8" s="1"/>
  <c r="M9" i="8" s="1"/>
  <c r="M10" i="8" s="1"/>
  <c r="M11" i="8" s="1"/>
  <c r="M12" i="8" s="1"/>
  <c r="I6" i="8"/>
  <c r="I7" i="8" s="1"/>
  <c r="I8" i="8" s="1"/>
  <c r="I9" i="8" s="1"/>
  <c r="I10" i="8" s="1"/>
  <c r="I11" i="8" s="1"/>
  <c r="I12" i="8" s="1"/>
  <c r="F6" i="8"/>
  <c r="F7" i="8" s="1"/>
  <c r="F8" i="8" s="1"/>
  <c r="F9" i="8" s="1"/>
  <c r="F10" i="8" s="1"/>
  <c r="F11" i="8" s="1"/>
  <c r="F12" i="8" s="1"/>
  <c r="E6" i="8"/>
  <c r="E7" i="8" s="1"/>
  <c r="E8" i="8" s="1"/>
  <c r="E9" i="8" s="1"/>
  <c r="E10" i="8" s="1"/>
  <c r="E11" i="8" s="1"/>
  <c r="E12" i="8" s="1"/>
  <c r="D9" i="8"/>
  <c r="D10" i="8" s="1"/>
  <c r="D11" i="8" s="1"/>
  <c r="D12" i="8" s="1"/>
  <c r="C6" i="8"/>
  <c r="C7" i="8" s="1"/>
  <c r="C8" i="8" s="1"/>
  <c r="C9" i="8" s="1"/>
  <c r="C10" i="8" s="1"/>
  <c r="C11" i="8" s="1"/>
  <c r="C12" i="8" s="1"/>
  <c r="M226" i="5"/>
  <c r="M227" i="5" s="1"/>
  <c r="M228" i="5" s="1"/>
  <c r="M229" i="5" s="1"/>
  <c r="M230" i="5" s="1"/>
  <c r="M231" i="5" s="1"/>
  <c r="M232" i="5" s="1"/>
  <c r="M233" i="5" s="1"/>
  <c r="M234" i="5" s="1"/>
  <c r="M235" i="5" s="1"/>
  <c r="M236" i="5" s="1"/>
  <c r="M237" i="5" s="1"/>
  <c r="M238" i="5" s="1"/>
  <c r="M239" i="5" s="1"/>
  <c r="M240" i="5" s="1"/>
  <c r="M241" i="5" s="1"/>
  <c r="M242" i="5" s="1"/>
  <c r="M243" i="5" s="1"/>
  <c r="M244" i="5" s="1"/>
  <c r="M245" i="5" s="1"/>
  <c r="M246" i="5" s="1"/>
  <c r="M247" i="5" s="1"/>
  <c r="M248" i="5" s="1"/>
  <c r="M249" i="5" s="1"/>
  <c r="M250" i="5" s="1"/>
  <c r="M251" i="5" s="1"/>
  <c r="M252" i="5" s="1"/>
  <c r="M253" i="5" s="1"/>
  <c r="M254" i="5" s="1"/>
  <c r="M255" i="5" s="1"/>
  <c r="M256" i="5" s="1"/>
  <c r="M257" i="5" s="1"/>
  <c r="M258" i="5" s="1"/>
  <c r="M259" i="5" s="1"/>
  <c r="M260" i="5" s="1"/>
  <c r="M261" i="5" s="1"/>
  <c r="M262" i="5" s="1"/>
  <c r="M263" i="5" s="1"/>
  <c r="M264" i="5" s="1"/>
  <c r="M265" i="5" s="1"/>
  <c r="M266" i="5" s="1"/>
  <c r="M267" i="5" s="1"/>
  <c r="M268" i="5" s="1"/>
  <c r="M269" i="5" s="1"/>
  <c r="M270" i="5" s="1"/>
  <c r="M271" i="5" s="1"/>
  <c r="M272" i="5" s="1"/>
  <c r="M273" i="5" s="1"/>
  <c r="M274" i="5" s="1"/>
  <c r="M275" i="5" s="1"/>
  <c r="M276" i="5" s="1"/>
  <c r="M277" i="5" s="1"/>
  <c r="M278" i="5" s="1"/>
  <c r="M279" i="5" s="1"/>
  <c r="M280" i="5" s="1"/>
  <c r="M281" i="5" s="1"/>
  <c r="M282" i="5" s="1"/>
  <c r="M283" i="5" s="1"/>
  <c r="M284" i="5" s="1"/>
  <c r="M285" i="5" s="1"/>
  <c r="M286" i="5" s="1"/>
  <c r="M287" i="5" s="1"/>
  <c r="M288" i="5" s="1"/>
  <c r="M289" i="5" s="1"/>
  <c r="M290" i="5" s="1"/>
  <c r="M291" i="5" s="1"/>
  <c r="M292" i="5" s="1"/>
  <c r="M293" i="5" s="1"/>
  <c r="M294" i="5" s="1"/>
  <c r="M295" i="5" s="1"/>
  <c r="M296" i="5" s="1"/>
  <c r="M297" i="5" s="1"/>
  <c r="M298" i="5" s="1"/>
  <c r="M299" i="5" s="1"/>
  <c r="M300" i="5" s="1"/>
  <c r="M301" i="5" s="1"/>
  <c r="M302" i="5" s="1"/>
  <c r="M303" i="5" s="1"/>
  <c r="M304" i="5" s="1"/>
  <c r="M305" i="5" s="1"/>
  <c r="M306" i="5" s="1"/>
  <c r="M307" i="5" s="1"/>
  <c r="M308" i="5" s="1"/>
  <c r="M309" i="5" s="1"/>
  <c r="M310" i="5" s="1"/>
  <c r="M311" i="5" s="1"/>
  <c r="M312" i="5" s="1"/>
  <c r="M313" i="5" s="1"/>
  <c r="M314" i="5" s="1"/>
  <c r="M315" i="5" s="1"/>
  <c r="M316" i="5" s="1"/>
  <c r="M317" i="5" s="1"/>
  <c r="M318" i="5" s="1"/>
  <c r="M319" i="5" s="1"/>
  <c r="M320" i="5" s="1"/>
  <c r="M321" i="5" s="1"/>
  <c r="M322" i="5" s="1"/>
  <c r="M323" i="5" s="1"/>
  <c r="M324" i="5" s="1"/>
  <c r="M325" i="5" s="1"/>
  <c r="M326" i="5" s="1"/>
  <c r="M327" i="5" s="1"/>
  <c r="M328" i="5" s="1"/>
  <c r="M329" i="5" s="1"/>
  <c r="M330" i="5" s="1"/>
  <c r="M331" i="5" s="1"/>
  <c r="M332" i="5" s="1"/>
  <c r="M333" i="5" s="1"/>
  <c r="M334" i="5" s="1"/>
  <c r="M126" i="5"/>
  <c r="M127" i="5" s="1"/>
  <c r="M128" i="5" s="1"/>
  <c r="M129" i="5" s="1"/>
  <c r="M130" i="5" s="1"/>
  <c r="M131" i="5" s="1"/>
  <c r="M132" i="5" s="1"/>
  <c r="M133" i="5" s="1"/>
  <c r="M134" i="5" s="1"/>
  <c r="M135" i="5" s="1"/>
  <c r="M136" i="5" s="1"/>
  <c r="M137" i="5" s="1"/>
  <c r="M138" i="5" s="1"/>
  <c r="M139" i="5" s="1"/>
  <c r="M140" i="5" s="1"/>
  <c r="M141" i="5" s="1"/>
  <c r="M142" i="5" s="1"/>
  <c r="M143" i="5" s="1"/>
  <c r="M144" i="5" s="1"/>
  <c r="M145" i="5" s="1"/>
  <c r="M146" i="5" s="1"/>
  <c r="M147" i="5" s="1"/>
  <c r="M148" i="5" s="1"/>
  <c r="M149" i="5" s="1"/>
  <c r="M150" i="5" s="1"/>
  <c r="M151" i="5" s="1"/>
  <c r="M152" i="5" s="1"/>
  <c r="M153" i="5" s="1"/>
  <c r="M154" i="5" s="1"/>
  <c r="M155" i="5" s="1"/>
  <c r="M156" i="5" s="1"/>
  <c r="M157" i="5" s="1"/>
  <c r="M158" i="5" s="1"/>
  <c r="M159" i="5" s="1"/>
  <c r="M160" i="5" s="1"/>
  <c r="M161" i="5" s="1"/>
  <c r="M162" i="5" s="1"/>
  <c r="M163" i="5" s="1"/>
  <c r="M164" i="5" s="1"/>
  <c r="M165" i="5" s="1"/>
  <c r="M166" i="5" s="1"/>
  <c r="M167" i="5" s="1"/>
  <c r="M168" i="5" s="1"/>
  <c r="M169" i="5" s="1"/>
  <c r="M170" i="5" s="1"/>
  <c r="M171" i="5" s="1"/>
  <c r="M172" i="5" s="1"/>
  <c r="M173" i="5" s="1"/>
  <c r="M174" i="5" s="1"/>
  <c r="M175" i="5" s="1"/>
  <c r="M176" i="5" s="1"/>
  <c r="M177" i="5" s="1"/>
  <c r="M178" i="5" s="1"/>
  <c r="M179" i="5" s="1"/>
  <c r="M180" i="5" s="1"/>
  <c r="M181" i="5" s="1"/>
  <c r="M182" i="5" s="1"/>
  <c r="M183" i="5" s="1"/>
  <c r="M184" i="5" s="1"/>
  <c r="M185" i="5" s="1"/>
  <c r="M186" i="5" s="1"/>
  <c r="M187" i="5" s="1"/>
  <c r="M188" i="5" s="1"/>
  <c r="M189" i="5" s="1"/>
  <c r="M190" i="5" s="1"/>
  <c r="M191" i="5" s="1"/>
  <c r="M192" i="5" s="1"/>
  <c r="M193" i="5" s="1"/>
  <c r="M194" i="5" s="1"/>
  <c r="M195" i="5" s="1"/>
  <c r="M196" i="5" s="1"/>
  <c r="M197" i="5" s="1"/>
  <c r="M198" i="5" s="1"/>
  <c r="M199" i="5" s="1"/>
  <c r="M200" i="5" s="1"/>
  <c r="M201" i="5" s="1"/>
  <c r="M202" i="5" s="1"/>
  <c r="M203" i="5" s="1"/>
  <c r="M204" i="5" s="1"/>
  <c r="M205" i="5" s="1"/>
  <c r="M206" i="5" s="1"/>
  <c r="M207" i="5" s="1"/>
  <c r="M208" i="5" s="1"/>
  <c r="M209" i="5" s="1"/>
  <c r="M210" i="5" s="1"/>
  <c r="M211" i="5" s="1"/>
  <c r="M212" i="5" s="1"/>
  <c r="M213" i="5" s="1"/>
  <c r="M214" i="5" s="1"/>
  <c r="M215" i="5" s="1"/>
  <c r="M216" i="5" s="1"/>
  <c r="M217" i="5" s="1"/>
  <c r="M218" i="5" s="1"/>
  <c r="M219" i="5" s="1"/>
  <c r="M220" i="5" s="1"/>
  <c r="M221" i="5" s="1"/>
  <c r="M222" i="5" s="1"/>
  <c r="M223" i="5" s="1"/>
  <c r="M224" i="5" s="1"/>
  <c r="D7" i="5"/>
  <c r="D8" i="5" s="1"/>
  <c r="D9" i="5" s="1"/>
  <c r="D10" i="5" s="1"/>
  <c r="D11" i="5" s="1"/>
  <c r="D12" i="5" s="1"/>
  <c r="F6" i="5"/>
  <c r="F7" i="5" s="1"/>
  <c r="F8" i="5" s="1"/>
  <c r="F9" i="5" s="1"/>
  <c r="F10" i="5" s="1"/>
  <c r="F11" i="5" s="1"/>
  <c r="F12" i="5" s="1"/>
  <c r="D6" i="5"/>
  <c r="C6" i="5"/>
  <c r="C7" i="5" s="1"/>
  <c r="C8" i="5" s="1"/>
  <c r="C9" i="5" s="1"/>
  <c r="C10" i="5" s="1"/>
  <c r="C11" i="5" s="1"/>
  <c r="C12" i="5" s="1"/>
  <c r="M223" i="2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8" i="2" s="1"/>
  <c r="M239" i="2" s="1"/>
  <c r="M240" i="2" s="1"/>
  <c r="M241" i="2" s="1"/>
  <c r="M242" i="2" s="1"/>
  <c r="M243" i="2" s="1"/>
  <c r="M244" i="2" s="1"/>
  <c r="M245" i="2" s="1"/>
  <c r="M246" i="2" s="1"/>
  <c r="M247" i="2" s="1"/>
  <c r="M248" i="2" s="1"/>
  <c r="M249" i="2" s="1"/>
  <c r="M250" i="2" s="1"/>
  <c r="M251" i="2" s="1"/>
  <c r="M252" i="2" s="1"/>
  <c r="M253" i="2" s="1"/>
  <c r="M254" i="2" s="1"/>
  <c r="M255" i="2" s="1"/>
  <c r="M256" i="2" s="1"/>
  <c r="M257" i="2" s="1"/>
  <c r="M258" i="2" s="1"/>
  <c r="M259" i="2" s="1"/>
  <c r="M260" i="2" s="1"/>
  <c r="M261" i="2" s="1"/>
  <c r="M262" i="2" s="1"/>
  <c r="M263" i="2" s="1"/>
  <c r="M264" i="2" s="1"/>
  <c r="M265" i="2" s="1"/>
  <c r="M266" i="2" s="1"/>
  <c r="M267" i="2" s="1"/>
  <c r="M268" i="2" s="1"/>
  <c r="M269" i="2" s="1"/>
  <c r="M270" i="2" s="1"/>
  <c r="M271" i="2" s="1"/>
  <c r="M272" i="2" s="1"/>
  <c r="M273" i="2" s="1"/>
  <c r="M274" i="2" s="1"/>
  <c r="M275" i="2" s="1"/>
  <c r="M276" i="2" s="1"/>
  <c r="M277" i="2" s="1"/>
  <c r="M278" i="2" s="1"/>
  <c r="M279" i="2" s="1"/>
  <c r="M280" i="2" s="1"/>
  <c r="M281" i="2" s="1"/>
  <c r="M282" i="2" s="1"/>
  <c r="M283" i="2" s="1"/>
  <c r="M284" i="2" s="1"/>
  <c r="M285" i="2" s="1"/>
  <c r="M286" i="2" s="1"/>
  <c r="M287" i="2" s="1"/>
  <c r="M288" i="2" s="1"/>
  <c r="M289" i="2" s="1"/>
  <c r="M290" i="2" s="1"/>
  <c r="M291" i="2" s="1"/>
  <c r="M292" i="2" s="1"/>
  <c r="M293" i="2" s="1"/>
  <c r="M294" i="2" s="1"/>
  <c r="M295" i="2" s="1"/>
  <c r="M296" i="2" s="1"/>
  <c r="M297" i="2" s="1"/>
  <c r="M298" i="2" s="1"/>
  <c r="M299" i="2" s="1"/>
  <c r="M300" i="2" s="1"/>
  <c r="M301" i="2" s="1"/>
  <c r="M302" i="2" s="1"/>
  <c r="M303" i="2" s="1"/>
  <c r="M304" i="2" s="1"/>
  <c r="M305" i="2" s="1"/>
  <c r="M306" i="2" s="1"/>
  <c r="M307" i="2" s="1"/>
  <c r="M308" i="2" s="1"/>
  <c r="M309" i="2" s="1"/>
  <c r="M310" i="2" s="1"/>
  <c r="M311" i="2" s="1"/>
  <c r="M312" i="2" s="1"/>
  <c r="M313" i="2" s="1"/>
  <c r="M314" i="2" s="1"/>
  <c r="M315" i="2" s="1"/>
  <c r="M316" i="2" s="1"/>
  <c r="M317" i="2" s="1"/>
  <c r="M318" i="2" s="1"/>
  <c r="M319" i="2" s="1"/>
  <c r="M320" i="2" s="1"/>
  <c r="M321" i="2" s="1"/>
  <c r="M322" i="2" s="1"/>
  <c r="M323" i="2" s="1"/>
  <c r="M324" i="2" s="1"/>
  <c r="M325" i="2" s="1"/>
  <c r="M326" i="2" s="1"/>
  <c r="M327" i="2" s="1"/>
  <c r="M328" i="2" s="1"/>
  <c r="M329" i="2" s="1"/>
  <c r="M330" i="2" s="1"/>
  <c r="M331" i="2" s="1"/>
  <c r="M113" i="2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8" i="2" s="1"/>
  <c r="M169" i="2" s="1"/>
  <c r="M170" i="2" s="1"/>
  <c r="M171" i="2" s="1"/>
  <c r="M172" i="2" s="1"/>
  <c r="M173" i="2" s="1"/>
  <c r="M174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3" i="2"/>
  <c r="M4" i="2" s="1"/>
  <c r="M5" i="2" s="1"/>
  <c r="F3" i="2"/>
  <c r="F4" i="2" s="1"/>
  <c r="F5" i="2" s="1"/>
  <c r="D3" i="2"/>
  <c r="D4" i="2" s="1"/>
  <c r="D5" i="2" s="1"/>
  <c r="E9" i="2" l="1"/>
  <c r="D6" i="2"/>
  <c r="D7" i="2" s="1"/>
  <c r="D8" i="2" s="1"/>
  <c r="D9" i="2" s="1"/>
  <c r="F6" i="2"/>
  <c r="F7" i="2" s="1"/>
  <c r="F8" i="2" s="1"/>
  <c r="F9" i="2" s="1"/>
  <c r="M6" i="2"/>
  <c r="M7" i="2" s="1"/>
  <c r="M8" i="2" s="1"/>
  <c r="M9" i="2" s="1"/>
  <c r="B9" i="58"/>
  <c r="B19" i="58" s="1"/>
  <c r="B7" i="58"/>
  <c r="B17" i="58" s="1"/>
  <c r="B4" i="58"/>
  <c r="B14" i="58" s="1"/>
  <c r="B10" i="58"/>
  <c r="B20" i="58" s="1"/>
  <c r="B8" i="58"/>
  <c r="B18" i="58" s="1"/>
  <c r="B6" i="58"/>
  <c r="B16" i="58" s="1"/>
  <c r="B5" i="58"/>
  <c r="B15" i="58" s="1"/>
  <c r="B3" i="58"/>
  <c r="B13" i="58" s="1"/>
  <c r="I103" i="11"/>
  <c r="I104" i="11" s="1"/>
  <c r="I105" i="11" s="1"/>
  <c r="I106" i="11" s="1"/>
  <c r="I101" i="11"/>
  <c r="I102" i="11" s="1"/>
  <c r="I95" i="11"/>
  <c r="I96" i="11" s="1"/>
  <c r="I91" i="11"/>
  <c r="I92" i="11" s="1"/>
  <c r="I93" i="11" s="1"/>
  <c r="I94" i="11" s="1"/>
  <c r="I76" i="11"/>
  <c r="I49" i="11"/>
  <c r="I50" i="11"/>
  <c r="I51" i="11" s="1"/>
  <c r="I52" i="11" s="1"/>
  <c r="I53" i="11" s="1"/>
  <c r="I54" i="11" s="1"/>
  <c r="I20" i="11"/>
  <c r="I21" i="11" s="1"/>
  <c r="I22" i="11" s="1"/>
  <c r="I23" i="11" s="1"/>
  <c r="I24" i="11" s="1"/>
  <c r="I25" i="11" s="1"/>
  <c r="I19" i="11"/>
  <c r="I45" i="11"/>
  <c r="I46" i="11" s="1"/>
  <c r="I39" i="11"/>
  <c r="I40" i="11"/>
  <c r="I41" i="11" s="1"/>
  <c r="I42" i="11" s="1"/>
  <c r="I43" i="11" s="1"/>
  <c r="I44" i="11" s="1"/>
  <c r="I30" i="11"/>
  <c r="I31" i="11" s="1"/>
  <c r="I32" i="11" s="1"/>
  <c r="I33" i="11" s="1"/>
  <c r="I34" i="11" s="1"/>
  <c r="I29" i="11"/>
  <c r="I35" i="11"/>
  <c r="I36" i="11" s="1"/>
  <c r="I84" i="11"/>
  <c r="I85" i="11" s="1"/>
  <c r="I86" i="11" s="1"/>
  <c r="I114" i="11"/>
  <c r="I115" i="11" s="1"/>
  <c r="I116" i="11" s="1"/>
  <c r="I112" i="11"/>
  <c r="I113" i="11" s="1"/>
  <c r="I65" i="11"/>
  <c r="I66" i="11" s="1"/>
  <c r="I59" i="11"/>
  <c r="I60" i="11" s="1"/>
  <c r="I61" i="11" s="1"/>
  <c r="I62" i="11" s="1"/>
  <c r="I63" i="11" s="1"/>
  <c r="I64" i="11" s="1"/>
  <c r="C13" i="5"/>
  <c r="C14" i="5"/>
  <c r="C15" i="5" s="1"/>
  <c r="C16" i="5" s="1"/>
  <c r="C17" i="5" s="1"/>
  <c r="C18" i="5" s="1"/>
  <c r="C19" i="5" s="1"/>
  <c r="C20" i="5" s="1"/>
  <c r="C21" i="5" s="1"/>
  <c r="C22" i="5" s="1"/>
  <c r="C24" i="5" s="1"/>
  <c r="C25" i="5" s="1"/>
  <c r="C26" i="5" s="1"/>
  <c r="C27" i="5" s="1"/>
  <c r="C28" i="5" s="1"/>
  <c r="C29" i="5" s="1"/>
  <c r="C30" i="5" s="1"/>
  <c r="C31" i="5" s="1"/>
  <c r="C32" i="5" s="1"/>
  <c r="F14" i="5"/>
  <c r="F15" i="5" s="1"/>
  <c r="F16" i="5" s="1"/>
  <c r="F17" i="5" s="1"/>
  <c r="F18" i="5" s="1"/>
  <c r="F19" i="5" s="1"/>
  <c r="F20" i="5" s="1"/>
  <c r="F21" i="5" s="1"/>
  <c r="F22" i="5" s="1"/>
  <c r="F24" i="5" s="1"/>
  <c r="F25" i="5" s="1"/>
  <c r="F26" i="5" s="1"/>
  <c r="F27" i="5" s="1"/>
  <c r="F28" i="5" s="1"/>
  <c r="F29" i="5" s="1"/>
  <c r="F30" i="5" s="1"/>
  <c r="F31" i="5" s="1"/>
  <c r="F32" i="5" s="1"/>
  <c r="F13" i="5"/>
  <c r="F14" i="8"/>
  <c r="F15" i="8" s="1"/>
  <c r="F16" i="8" s="1"/>
  <c r="F17" i="8" s="1"/>
  <c r="F18" i="8" s="1"/>
  <c r="F19" i="8" s="1"/>
  <c r="F20" i="8" s="1"/>
  <c r="F21" i="8" s="1"/>
  <c r="F22" i="8" s="1"/>
  <c r="F24" i="8" s="1"/>
  <c r="F25" i="8" s="1"/>
  <c r="F26" i="8" s="1"/>
  <c r="F27" i="8" s="1"/>
  <c r="F28" i="8" s="1"/>
  <c r="F29" i="8" s="1"/>
  <c r="F30" i="8" s="1"/>
  <c r="F31" i="8" s="1"/>
  <c r="F32" i="8" s="1"/>
  <c r="F13" i="8"/>
  <c r="E14" i="8"/>
  <c r="E15" i="8" s="1"/>
  <c r="E16" i="8" s="1"/>
  <c r="E17" i="8" s="1"/>
  <c r="E18" i="8" s="1"/>
  <c r="E19" i="8" s="1"/>
  <c r="E20" i="8" s="1"/>
  <c r="E21" i="8" s="1"/>
  <c r="E22" i="8" s="1"/>
  <c r="E24" i="8" s="1"/>
  <c r="E25" i="8" s="1"/>
  <c r="E26" i="8" s="1"/>
  <c r="E27" i="8" s="1"/>
  <c r="E13" i="8"/>
  <c r="I33" i="8"/>
  <c r="I34" i="8"/>
  <c r="M20" i="5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M32" i="5" s="1"/>
  <c r="M33" i="5" s="1"/>
  <c r="M34" i="5" s="1"/>
  <c r="M35" i="5" s="1"/>
  <c r="M36" i="5" s="1"/>
  <c r="M37" i="5" s="1"/>
  <c r="M38" i="5" s="1"/>
  <c r="M39" i="5" s="1"/>
  <c r="M40" i="5" s="1"/>
  <c r="M41" i="5" s="1"/>
  <c r="M42" i="5" s="1"/>
  <c r="M43" i="5" s="1"/>
  <c r="M44" i="5" s="1"/>
  <c r="M45" i="5" s="1"/>
  <c r="M46" i="5" s="1"/>
  <c r="M47" i="5" s="1"/>
  <c r="M48" i="5" s="1"/>
  <c r="M49" i="5" s="1"/>
  <c r="M50" i="5" s="1"/>
  <c r="M51" i="5" s="1"/>
  <c r="M52" i="5" s="1"/>
  <c r="M54" i="5" s="1"/>
  <c r="M55" i="5" s="1"/>
  <c r="M56" i="5" s="1"/>
  <c r="M57" i="5" s="1"/>
  <c r="M58" i="5" s="1"/>
  <c r="M59" i="5" s="1"/>
  <c r="M60" i="5" s="1"/>
  <c r="M61" i="5" s="1"/>
  <c r="M62" i="5" s="1"/>
  <c r="M63" i="5" s="1"/>
  <c r="M64" i="5" s="1"/>
  <c r="M65" i="5" s="1"/>
  <c r="M66" i="5" s="1"/>
  <c r="M67" i="5" s="1"/>
  <c r="M68" i="5" s="1"/>
  <c r="M69" i="5" s="1"/>
  <c r="M70" i="5" s="1"/>
  <c r="M71" i="5" s="1"/>
  <c r="M72" i="5" s="1"/>
  <c r="M73" i="5" s="1"/>
  <c r="M74" i="5" s="1"/>
  <c r="M75" i="5" s="1"/>
  <c r="M76" i="5" s="1"/>
  <c r="M77" i="5" s="1"/>
  <c r="M78" i="5" s="1"/>
  <c r="M79" i="5" s="1"/>
  <c r="M80" i="5" s="1"/>
  <c r="M81" i="5" s="1"/>
  <c r="M82" i="5" s="1"/>
  <c r="M83" i="5" s="1"/>
  <c r="M84" i="5" s="1"/>
  <c r="M85" i="5" s="1"/>
  <c r="M86" i="5" s="1"/>
  <c r="M87" i="5" s="1"/>
  <c r="M88" i="5" s="1"/>
  <c r="M89" i="5" s="1"/>
  <c r="M90" i="5" s="1"/>
  <c r="M91" i="5" s="1"/>
  <c r="M92" i="5" s="1"/>
  <c r="M94" i="5" s="1"/>
  <c r="M95" i="5" s="1"/>
  <c r="M96" i="5" s="1"/>
  <c r="M97" i="5" s="1"/>
  <c r="M98" i="5" s="1"/>
  <c r="M99" i="5" s="1"/>
  <c r="M100" i="5" s="1"/>
  <c r="M101" i="5" s="1"/>
  <c r="M102" i="5" s="1"/>
  <c r="M103" i="5" s="1"/>
  <c r="M104" i="5" s="1"/>
  <c r="M105" i="5" s="1"/>
  <c r="M106" i="5" s="1"/>
  <c r="M107" i="5" s="1"/>
  <c r="M108" i="5" s="1"/>
  <c r="M109" i="5" s="1"/>
  <c r="M110" i="5" s="1"/>
  <c r="M111" i="5" s="1"/>
  <c r="M112" i="5" s="1"/>
  <c r="M113" i="5" s="1"/>
  <c r="M114" i="5" s="1"/>
  <c r="C13" i="8"/>
  <c r="C14" i="8"/>
  <c r="C15" i="8" s="1"/>
  <c r="C16" i="8" s="1"/>
  <c r="C17" i="8" s="1"/>
  <c r="C18" i="8" s="1"/>
  <c r="C19" i="8" s="1"/>
  <c r="C20" i="8" s="1"/>
  <c r="C21" i="8" s="1"/>
  <c r="C22" i="8" s="1"/>
  <c r="C24" i="8" s="1"/>
  <c r="C25" i="8" s="1"/>
  <c r="C26" i="8" s="1"/>
  <c r="C27" i="8" s="1"/>
  <c r="C28" i="8" s="1"/>
  <c r="C29" i="8" s="1"/>
  <c r="C30" i="8" s="1"/>
  <c r="C31" i="8" s="1"/>
  <c r="C32" i="8" s="1"/>
  <c r="I13" i="8"/>
  <c r="I14" i="8"/>
  <c r="M13" i="8"/>
  <c r="M14" i="8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D13" i="5"/>
  <c r="D14" i="5"/>
  <c r="D15" i="5" s="1"/>
  <c r="D16" i="5" s="1"/>
  <c r="D17" i="5" s="1"/>
  <c r="D18" i="5" s="1"/>
  <c r="D19" i="5" s="1"/>
  <c r="D20" i="5" s="1"/>
  <c r="D21" i="5" s="1"/>
  <c r="D22" i="5" s="1"/>
  <c r="D24" i="5" s="1"/>
  <c r="D25" i="5" s="1"/>
  <c r="D26" i="5" s="1"/>
  <c r="D27" i="5" s="1"/>
  <c r="D28" i="5" s="1"/>
  <c r="D29" i="5" s="1"/>
  <c r="D30" i="5" s="1"/>
  <c r="D31" i="5" s="1"/>
  <c r="D32" i="5" s="1"/>
  <c r="D13" i="8"/>
  <c r="D14" i="8"/>
  <c r="D15" i="8" s="1"/>
  <c r="D16" i="8" s="1"/>
  <c r="D17" i="8" s="1"/>
  <c r="D18" i="8" s="1"/>
  <c r="D19" i="8" s="1"/>
  <c r="D20" i="8" s="1"/>
  <c r="D21" i="8" s="1"/>
  <c r="D22" i="8" s="1"/>
  <c r="D24" i="8" s="1"/>
  <c r="D25" i="8" s="1"/>
  <c r="D26" i="8" s="1"/>
  <c r="D27" i="8" s="1"/>
  <c r="D28" i="8" s="1"/>
  <c r="D29" i="8" s="1"/>
  <c r="D30" i="8" s="1"/>
  <c r="D31" i="8" s="1"/>
  <c r="D32" i="8" s="1"/>
  <c r="D18" i="11"/>
  <c r="F18" i="11"/>
  <c r="I145" i="11"/>
  <c r="I146" i="11"/>
  <c r="I216" i="11"/>
  <c r="I215" i="11"/>
  <c r="M236" i="11"/>
  <c r="M237" i="11" s="1"/>
  <c r="M238" i="11" s="1"/>
  <c r="M239" i="11" s="1"/>
  <c r="M240" i="11" s="1"/>
  <c r="M241" i="11" s="1"/>
  <c r="M242" i="11" s="1"/>
  <c r="M243" i="11" s="1"/>
  <c r="M244" i="11" s="1"/>
  <c r="M246" i="11" s="1"/>
  <c r="M247" i="11" s="1"/>
  <c r="M248" i="11" s="1"/>
  <c r="M249" i="11" s="1"/>
  <c r="M250" i="11" s="1"/>
  <c r="M251" i="11" s="1"/>
  <c r="M252" i="11" s="1"/>
  <c r="M253" i="11" s="1"/>
  <c r="M254" i="11" s="1"/>
  <c r="M256" i="11" s="1"/>
  <c r="M257" i="11" s="1"/>
  <c r="M258" i="11" s="1"/>
  <c r="M259" i="11" s="1"/>
  <c r="M260" i="11" s="1"/>
  <c r="M261" i="11" s="1"/>
  <c r="M262" i="11" s="1"/>
  <c r="M263" i="11" s="1"/>
  <c r="M264" i="11" s="1"/>
  <c r="M266" i="11" s="1"/>
  <c r="M267" i="11" s="1"/>
  <c r="M268" i="11" s="1"/>
  <c r="M269" i="11" s="1"/>
  <c r="M270" i="11" s="1"/>
  <c r="M271" i="11" s="1"/>
  <c r="M272" i="11" s="1"/>
  <c r="M273" i="11" s="1"/>
  <c r="M274" i="11" s="1"/>
  <c r="M276" i="11" s="1"/>
  <c r="M277" i="11" s="1"/>
  <c r="M278" i="11" s="1"/>
  <c r="M279" i="11" s="1"/>
  <c r="M280" i="11" s="1"/>
  <c r="M281" i="11" s="1"/>
  <c r="M282" i="11" s="1"/>
  <c r="M283" i="11" s="1"/>
  <c r="M284" i="11" s="1"/>
  <c r="M286" i="11" s="1"/>
  <c r="M287" i="11" s="1"/>
  <c r="M288" i="11" s="1"/>
  <c r="M289" i="11" s="1"/>
  <c r="M290" i="11" s="1"/>
  <c r="M291" i="11" s="1"/>
  <c r="M292" i="11" s="1"/>
  <c r="M293" i="11" s="1"/>
  <c r="M294" i="11" s="1"/>
  <c r="M235" i="11"/>
  <c r="I255" i="11"/>
  <c r="I256" i="11"/>
  <c r="I275" i="11"/>
  <c r="I276" i="11"/>
  <c r="I336" i="11"/>
  <c r="I335" i="11"/>
  <c r="I155" i="11"/>
  <c r="I156" i="11"/>
  <c r="I196" i="11"/>
  <c r="I195" i="11"/>
  <c r="I296" i="11"/>
  <c r="I295" i="11"/>
  <c r="I316" i="11"/>
  <c r="I315" i="11"/>
  <c r="C18" i="11"/>
  <c r="M18" i="11"/>
  <c r="I166" i="11"/>
  <c r="I165" i="11"/>
  <c r="I226" i="11"/>
  <c r="I225" i="11"/>
  <c r="I246" i="11"/>
  <c r="I245" i="11"/>
  <c r="I266" i="11"/>
  <c r="I265" i="11"/>
  <c r="I286" i="11"/>
  <c r="I285" i="11"/>
  <c r="I306" i="11"/>
  <c r="I305" i="11"/>
  <c r="I326" i="11"/>
  <c r="I325" i="11"/>
  <c r="E18" i="11"/>
  <c r="I126" i="11"/>
  <c r="I125" i="11"/>
  <c r="I136" i="11"/>
  <c r="I135" i="11"/>
  <c r="I206" i="11"/>
  <c r="I205" i="11"/>
  <c r="M126" i="11"/>
  <c r="M127" i="11" s="1"/>
  <c r="M128" i="11" s="1"/>
  <c r="M129" i="11" s="1"/>
  <c r="M130" i="11" s="1"/>
  <c r="M131" i="11" s="1"/>
  <c r="M132" i="11" s="1"/>
  <c r="M133" i="11" s="1"/>
  <c r="M134" i="11" s="1"/>
  <c r="M10" i="2" l="1"/>
  <c r="M11" i="2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D10" i="2"/>
  <c r="D11" i="2"/>
  <c r="D12" i="2" s="1"/>
  <c r="D13" i="2" s="1"/>
  <c r="D14" i="2" s="1"/>
  <c r="D15" i="2" s="1"/>
  <c r="D16" i="2" s="1"/>
  <c r="D17" i="2" s="1"/>
  <c r="D18" i="2" s="1"/>
  <c r="D19" i="2" s="1"/>
  <c r="D21" i="2" s="1"/>
  <c r="D22" i="2" s="1"/>
  <c r="D23" i="2" s="1"/>
  <c r="D24" i="2" s="1"/>
  <c r="D25" i="2" s="1"/>
  <c r="D26" i="2" s="1"/>
  <c r="D27" i="2" s="1"/>
  <c r="D28" i="2" s="1"/>
  <c r="D29" i="2" s="1"/>
  <c r="D31" i="2" s="1"/>
  <c r="D32" i="2" s="1"/>
  <c r="D33" i="2" s="1"/>
  <c r="D34" i="2" s="1"/>
  <c r="D35" i="2" s="1"/>
  <c r="D36" i="2" s="1"/>
  <c r="D37" i="2" s="1"/>
  <c r="D38" i="2" s="1"/>
  <c r="D39" i="2" s="1"/>
  <c r="D41" i="2" s="1"/>
  <c r="D42" i="2" s="1"/>
  <c r="D43" i="2" s="1"/>
  <c r="D44" i="2" s="1"/>
  <c r="D45" i="2" s="1"/>
  <c r="D46" i="2" s="1"/>
  <c r="D47" i="2" s="1"/>
  <c r="D48" i="2" s="1"/>
  <c r="D49" i="2" s="1"/>
  <c r="D51" i="2" s="1"/>
  <c r="D52" i="2" s="1"/>
  <c r="D53" i="2" s="1"/>
  <c r="D54" i="2" s="1"/>
  <c r="D55" i="2" s="1"/>
  <c r="D56" i="2" s="1"/>
  <c r="D57" i="2" s="1"/>
  <c r="D58" i="2" s="1"/>
  <c r="D59" i="2" s="1"/>
  <c r="D61" i="2" s="1"/>
  <c r="D62" i="2" s="1"/>
  <c r="D63" i="2" s="1"/>
  <c r="D64" i="2" s="1"/>
  <c r="D65" i="2" s="1"/>
  <c r="D66" i="2" s="1"/>
  <c r="D67" i="2" s="1"/>
  <c r="D68" i="2" s="1"/>
  <c r="D69" i="2" s="1"/>
  <c r="D71" i="2" s="1"/>
  <c r="D72" i="2" s="1"/>
  <c r="D73" i="2" s="1"/>
  <c r="D74" i="2" s="1"/>
  <c r="D75" i="2" s="1"/>
  <c r="D76" i="2" s="1"/>
  <c r="D77" i="2" s="1"/>
  <c r="D78" i="2" s="1"/>
  <c r="D79" i="2" s="1"/>
  <c r="D81" i="2" s="1"/>
  <c r="D82" i="2" s="1"/>
  <c r="D83" i="2" s="1"/>
  <c r="D84" i="2" s="1"/>
  <c r="D85" i="2" s="1"/>
  <c r="D86" i="2" s="1"/>
  <c r="D87" i="2" s="1"/>
  <c r="D88" i="2" s="1"/>
  <c r="D89" i="2" s="1"/>
  <c r="D91" i="2" s="1"/>
  <c r="D92" i="2" s="1"/>
  <c r="D93" i="2" s="1"/>
  <c r="D94" i="2" s="1"/>
  <c r="D95" i="2" s="1"/>
  <c r="D96" i="2" s="1"/>
  <c r="D97" i="2" s="1"/>
  <c r="D98" i="2" s="1"/>
  <c r="D99" i="2" s="1"/>
  <c r="D101" i="2" s="1"/>
  <c r="D102" i="2" s="1"/>
  <c r="D103" i="2" s="1"/>
  <c r="D104" i="2" s="1"/>
  <c r="D105" i="2" s="1"/>
  <c r="D106" i="2" s="1"/>
  <c r="D107" i="2" s="1"/>
  <c r="D108" i="2" s="1"/>
  <c r="D109" i="2" s="1"/>
  <c r="D111" i="2" s="1"/>
  <c r="D112" i="2" s="1"/>
  <c r="D113" i="2" s="1"/>
  <c r="D114" i="2" s="1"/>
  <c r="D115" i="2" s="1"/>
  <c r="D116" i="2" s="1"/>
  <c r="D117" i="2" s="1"/>
  <c r="D118" i="2" s="1"/>
  <c r="D119" i="2" s="1"/>
  <c r="D121" i="2" s="1"/>
  <c r="D122" i="2" s="1"/>
  <c r="D123" i="2" s="1"/>
  <c r="D124" i="2" s="1"/>
  <c r="D125" i="2" s="1"/>
  <c r="D126" i="2" s="1"/>
  <c r="D127" i="2" s="1"/>
  <c r="D128" i="2" s="1"/>
  <c r="D129" i="2" s="1"/>
  <c r="D131" i="2" s="1"/>
  <c r="D132" i="2" s="1"/>
  <c r="D133" i="2" s="1"/>
  <c r="D134" i="2" s="1"/>
  <c r="D135" i="2" s="1"/>
  <c r="D136" i="2" s="1"/>
  <c r="D137" i="2" s="1"/>
  <c r="D138" i="2" s="1"/>
  <c r="D139" i="2" s="1"/>
  <c r="D141" i="2" s="1"/>
  <c r="D142" i="2" s="1"/>
  <c r="D143" i="2" s="1"/>
  <c r="D144" i="2" s="1"/>
  <c r="D145" i="2" s="1"/>
  <c r="D146" i="2" s="1"/>
  <c r="D147" i="2" s="1"/>
  <c r="D148" i="2" s="1"/>
  <c r="D149" i="2" s="1"/>
  <c r="D151" i="2" s="1"/>
  <c r="D152" i="2" s="1"/>
  <c r="D153" i="2" s="1"/>
  <c r="D154" i="2" s="1"/>
  <c r="D155" i="2" s="1"/>
  <c r="D156" i="2" s="1"/>
  <c r="D157" i="2" s="1"/>
  <c r="D158" i="2" s="1"/>
  <c r="D159" i="2" s="1"/>
  <c r="D161" i="2" s="1"/>
  <c r="D162" i="2" s="1"/>
  <c r="D163" i="2" s="1"/>
  <c r="D164" i="2" s="1"/>
  <c r="D165" i="2" s="1"/>
  <c r="D166" i="2" s="1"/>
  <c r="D167" i="2" s="1"/>
  <c r="D168" i="2" s="1"/>
  <c r="D169" i="2" s="1"/>
  <c r="D171" i="2" s="1"/>
  <c r="D172" i="2" s="1"/>
  <c r="D173" i="2" s="1"/>
  <c r="D174" i="2" s="1"/>
  <c r="D175" i="2" s="1"/>
  <c r="D176" i="2" s="1"/>
  <c r="D177" i="2" s="1"/>
  <c r="D178" i="2" s="1"/>
  <c r="D179" i="2" s="1"/>
  <c r="D181" i="2" s="1"/>
  <c r="D182" i="2" s="1"/>
  <c r="D183" i="2" s="1"/>
  <c r="D184" i="2" s="1"/>
  <c r="D185" i="2" s="1"/>
  <c r="D186" i="2" s="1"/>
  <c r="D187" i="2" s="1"/>
  <c r="D188" i="2" s="1"/>
  <c r="D189" i="2" s="1"/>
  <c r="D191" i="2" s="1"/>
  <c r="D192" i="2" s="1"/>
  <c r="D193" i="2" s="1"/>
  <c r="D194" i="2" s="1"/>
  <c r="D195" i="2" s="1"/>
  <c r="D196" i="2" s="1"/>
  <c r="D197" i="2" s="1"/>
  <c r="D198" i="2" s="1"/>
  <c r="D199" i="2" s="1"/>
  <c r="D201" i="2" s="1"/>
  <c r="D202" i="2" s="1"/>
  <c r="D203" i="2" s="1"/>
  <c r="D204" i="2" s="1"/>
  <c r="D205" i="2" s="1"/>
  <c r="D206" i="2" s="1"/>
  <c r="D207" i="2" s="1"/>
  <c r="D208" i="2" s="1"/>
  <c r="D209" i="2" s="1"/>
  <c r="D211" i="2" s="1"/>
  <c r="D212" i="2" s="1"/>
  <c r="D213" i="2" s="1"/>
  <c r="D214" i="2" s="1"/>
  <c r="D215" i="2" s="1"/>
  <c r="D216" i="2" s="1"/>
  <c r="D217" i="2" s="1"/>
  <c r="D218" i="2" s="1"/>
  <c r="D219" i="2" s="1"/>
  <c r="D221" i="2" s="1"/>
  <c r="D222" i="2" s="1"/>
  <c r="D223" i="2" s="1"/>
  <c r="D224" i="2" s="1"/>
  <c r="D225" i="2" s="1"/>
  <c r="D226" i="2" s="1"/>
  <c r="D227" i="2" s="1"/>
  <c r="D228" i="2" s="1"/>
  <c r="D229" i="2" s="1"/>
  <c r="D231" i="2" s="1"/>
  <c r="D232" i="2" s="1"/>
  <c r="D233" i="2" s="1"/>
  <c r="D234" i="2" s="1"/>
  <c r="D235" i="2" s="1"/>
  <c r="D236" i="2" s="1"/>
  <c r="D237" i="2" s="1"/>
  <c r="D238" i="2" s="1"/>
  <c r="D239" i="2" s="1"/>
  <c r="D241" i="2" s="1"/>
  <c r="D242" i="2" s="1"/>
  <c r="D243" i="2" s="1"/>
  <c r="D244" i="2" s="1"/>
  <c r="D245" i="2" s="1"/>
  <c r="D246" i="2" s="1"/>
  <c r="D247" i="2" s="1"/>
  <c r="D248" i="2" s="1"/>
  <c r="D249" i="2" s="1"/>
  <c r="D251" i="2" s="1"/>
  <c r="D252" i="2" s="1"/>
  <c r="D253" i="2" s="1"/>
  <c r="D254" i="2" s="1"/>
  <c r="D255" i="2" s="1"/>
  <c r="D256" i="2" s="1"/>
  <c r="D257" i="2" s="1"/>
  <c r="D258" i="2" s="1"/>
  <c r="D259" i="2" s="1"/>
  <c r="D261" i="2" s="1"/>
  <c r="D262" i="2" s="1"/>
  <c r="D263" i="2" s="1"/>
  <c r="D264" i="2" s="1"/>
  <c r="D265" i="2" s="1"/>
  <c r="D266" i="2" s="1"/>
  <c r="D267" i="2" s="1"/>
  <c r="D268" i="2" s="1"/>
  <c r="D269" i="2" s="1"/>
  <c r="D271" i="2" s="1"/>
  <c r="D272" i="2" s="1"/>
  <c r="D273" i="2" s="1"/>
  <c r="D274" i="2" s="1"/>
  <c r="D275" i="2" s="1"/>
  <c r="D276" i="2" s="1"/>
  <c r="D277" i="2" s="1"/>
  <c r="D278" i="2" s="1"/>
  <c r="D279" i="2" s="1"/>
  <c r="D281" i="2" s="1"/>
  <c r="D282" i="2" s="1"/>
  <c r="D283" i="2" s="1"/>
  <c r="D284" i="2" s="1"/>
  <c r="D285" i="2" s="1"/>
  <c r="D286" i="2" s="1"/>
  <c r="D287" i="2" s="1"/>
  <c r="D288" i="2" s="1"/>
  <c r="D289" i="2" s="1"/>
  <c r="D291" i="2" s="1"/>
  <c r="D292" i="2" s="1"/>
  <c r="D293" i="2" s="1"/>
  <c r="D294" i="2" s="1"/>
  <c r="D295" i="2" s="1"/>
  <c r="D296" i="2" s="1"/>
  <c r="D297" i="2" s="1"/>
  <c r="D298" i="2" s="1"/>
  <c r="D299" i="2" s="1"/>
  <c r="D301" i="2" s="1"/>
  <c r="D302" i="2" s="1"/>
  <c r="D303" i="2" s="1"/>
  <c r="D304" i="2" s="1"/>
  <c r="D305" i="2" s="1"/>
  <c r="D306" i="2" s="1"/>
  <c r="D307" i="2" s="1"/>
  <c r="D308" i="2" s="1"/>
  <c r="D309" i="2" s="1"/>
  <c r="D311" i="2" s="1"/>
  <c r="D312" i="2" s="1"/>
  <c r="D313" i="2" s="1"/>
  <c r="D314" i="2" s="1"/>
  <c r="D315" i="2" s="1"/>
  <c r="D316" i="2" s="1"/>
  <c r="D317" i="2" s="1"/>
  <c r="D318" i="2" s="1"/>
  <c r="D319" i="2" s="1"/>
  <c r="D321" i="2" s="1"/>
  <c r="D322" i="2" s="1"/>
  <c r="D323" i="2" s="1"/>
  <c r="D324" i="2" s="1"/>
  <c r="D325" i="2" s="1"/>
  <c r="D326" i="2" s="1"/>
  <c r="D327" i="2" s="1"/>
  <c r="D328" i="2" s="1"/>
  <c r="D329" i="2" s="1"/>
  <c r="D331" i="2" s="1"/>
  <c r="E10" i="2"/>
  <c r="E11" i="2"/>
  <c r="E12" i="2" s="1"/>
  <c r="E13" i="2" s="1"/>
  <c r="E14" i="2" s="1"/>
  <c r="E15" i="2" s="1"/>
  <c r="E16" i="2" s="1"/>
  <c r="E17" i="2" s="1"/>
  <c r="E18" i="2" s="1"/>
  <c r="E19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F11" i="2"/>
  <c r="F12" i="2" s="1"/>
  <c r="F13" i="2" s="1"/>
  <c r="F14" i="2" s="1"/>
  <c r="F15" i="2" s="1"/>
  <c r="F16" i="2" s="1"/>
  <c r="F17" i="2" s="1"/>
  <c r="F18" i="2" s="1"/>
  <c r="F19" i="2" s="1"/>
  <c r="F21" i="2" s="1"/>
  <c r="F22" i="2" s="1"/>
  <c r="F23" i="2" s="1"/>
  <c r="F24" i="2" s="1"/>
  <c r="F25" i="2" s="1"/>
  <c r="F26" i="2" s="1"/>
  <c r="F27" i="2" s="1"/>
  <c r="F28" i="2" s="1"/>
  <c r="F29" i="2" s="1"/>
  <c r="F10" i="2"/>
  <c r="F20" i="11"/>
  <c r="F21" i="11" s="1"/>
  <c r="F22" i="11" s="1"/>
  <c r="F23" i="11" s="1"/>
  <c r="F24" i="11" s="1"/>
  <c r="F25" i="11" s="1"/>
  <c r="F19" i="11"/>
  <c r="M20" i="11"/>
  <c r="M21" i="11" s="1"/>
  <c r="M22" i="11" s="1"/>
  <c r="M23" i="11" s="1"/>
  <c r="M24" i="11" s="1"/>
  <c r="M19" i="11"/>
  <c r="D20" i="11"/>
  <c r="D21" i="11" s="1"/>
  <c r="D22" i="11" s="1"/>
  <c r="D23" i="11" s="1"/>
  <c r="D24" i="11" s="1"/>
  <c r="D25" i="11" s="1"/>
  <c r="D19" i="11"/>
  <c r="E20" i="11"/>
  <c r="E21" i="11" s="1"/>
  <c r="E22" i="11" s="1"/>
  <c r="E23" i="11" s="1"/>
  <c r="E24" i="11" s="1"/>
  <c r="E25" i="11" s="1"/>
  <c r="E19" i="11"/>
  <c r="C20" i="11"/>
  <c r="C21" i="11" s="1"/>
  <c r="C22" i="11" s="1"/>
  <c r="C23" i="11" s="1"/>
  <c r="C24" i="11" s="1"/>
  <c r="C25" i="11" s="1"/>
  <c r="C19" i="11"/>
  <c r="M296" i="11"/>
  <c r="M297" i="11" s="1"/>
  <c r="M298" i="11" s="1"/>
  <c r="M299" i="11" s="1"/>
  <c r="M300" i="11" s="1"/>
  <c r="M301" i="11" s="1"/>
  <c r="M302" i="11" s="1"/>
  <c r="M303" i="11" s="1"/>
  <c r="M304" i="11" s="1"/>
  <c r="M306" i="11" s="1"/>
  <c r="M307" i="11" s="1"/>
  <c r="M308" i="11" s="1"/>
  <c r="M309" i="11" s="1"/>
  <c r="M310" i="11" s="1"/>
  <c r="M311" i="11" s="1"/>
  <c r="M312" i="11" s="1"/>
  <c r="M313" i="11" s="1"/>
  <c r="M314" i="11" s="1"/>
  <c r="M316" i="11" s="1"/>
  <c r="M317" i="11" s="1"/>
  <c r="M318" i="11" s="1"/>
  <c r="M319" i="11" s="1"/>
  <c r="M320" i="11" s="1"/>
  <c r="M321" i="11" s="1"/>
  <c r="M322" i="11" s="1"/>
  <c r="M323" i="11" s="1"/>
  <c r="M324" i="11" s="1"/>
  <c r="M326" i="11" s="1"/>
  <c r="M327" i="11" s="1"/>
  <c r="M328" i="11" s="1"/>
  <c r="M329" i="11" s="1"/>
  <c r="M330" i="11" s="1"/>
  <c r="M331" i="11" s="1"/>
  <c r="M332" i="11" s="1"/>
  <c r="M333" i="11" s="1"/>
  <c r="M334" i="11" s="1"/>
  <c r="M336" i="11" s="1"/>
  <c r="M295" i="11"/>
  <c r="C27" i="11"/>
  <c r="C28" i="11" s="1"/>
  <c r="C26" i="11"/>
  <c r="F26" i="11"/>
  <c r="F27" i="11"/>
  <c r="F28" i="11" s="1"/>
  <c r="F33" i="8"/>
  <c r="F34" i="8"/>
  <c r="F35" i="8" s="1"/>
  <c r="F36" i="8" s="1"/>
  <c r="F37" i="8" s="1"/>
  <c r="F38" i="8" s="1"/>
  <c r="F39" i="8" s="1"/>
  <c r="F40" i="8" s="1"/>
  <c r="F41" i="8" s="1"/>
  <c r="F42" i="8" s="1"/>
  <c r="F44" i="8" s="1"/>
  <c r="F45" i="8" s="1"/>
  <c r="F46" i="8" s="1"/>
  <c r="F47" i="8" s="1"/>
  <c r="F48" i="8" s="1"/>
  <c r="F49" i="8" s="1"/>
  <c r="F50" i="8" s="1"/>
  <c r="F51" i="8" s="1"/>
  <c r="F52" i="8" s="1"/>
  <c r="F54" i="8" s="1"/>
  <c r="F55" i="8" s="1"/>
  <c r="F56" i="8" s="1"/>
  <c r="F57" i="8" s="1"/>
  <c r="F58" i="8" s="1"/>
  <c r="F59" i="8" s="1"/>
  <c r="F60" i="8" s="1"/>
  <c r="F61" i="8" s="1"/>
  <c r="F62" i="8" s="1"/>
  <c r="F64" i="8" s="1"/>
  <c r="F65" i="8" s="1"/>
  <c r="F66" i="8" s="1"/>
  <c r="F67" i="8" s="1"/>
  <c r="F68" i="8" s="1"/>
  <c r="F69" i="8" s="1"/>
  <c r="F70" i="8" s="1"/>
  <c r="F71" i="8" s="1"/>
  <c r="F72" i="8" s="1"/>
  <c r="F74" i="8" s="1"/>
  <c r="F75" i="8" s="1"/>
  <c r="F76" i="8" s="1"/>
  <c r="F77" i="8" s="1"/>
  <c r="F78" i="8" s="1"/>
  <c r="F79" i="8" s="1"/>
  <c r="F80" i="8" s="1"/>
  <c r="F81" i="8" s="1"/>
  <c r="F82" i="8" s="1"/>
  <c r="F84" i="8" s="1"/>
  <c r="F85" i="8" s="1"/>
  <c r="F86" i="8" s="1"/>
  <c r="F87" i="8" s="1"/>
  <c r="F88" i="8" s="1"/>
  <c r="F89" i="8" s="1"/>
  <c r="F90" i="8" s="1"/>
  <c r="F91" i="8" s="1"/>
  <c r="F92" i="8" s="1"/>
  <c r="F94" i="8" s="1"/>
  <c r="F95" i="8" s="1"/>
  <c r="F96" i="8" s="1"/>
  <c r="F97" i="8" s="1"/>
  <c r="F98" i="8" s="1"/>
  <c r="F99" i="8" s="1"/>
  <c r="F100" i="8" s="1"/>
  <c r="F101" i="8" s="1"/>
  <c r="F102" i="8" s="1"/>
  <c r="F104" i="8" s="1"/>
  <c r="F105" i="8" s="1"/>
  <c r="F106" i="8" s="1"/>
  <c r="F107" i="8" s="1"/>
  <c r="F108" i="8" s="1"/>
  <c r="F109" i="8" s="1"/>
  <c r="F110" i="8" s="1"/>
  <c r="F111" i="8" s="1"/>
  <c r="F112" i="8" s="1"/>
  <c r="F114" i="8" s="1"/>
  <c r="F115" i="8" s="1"/>
  <c r="F116" i="8" s="1"/>
  <c r="F117" i="8" s="1"/>
  <c r="F118" i="8" s="1"/>
  <c r="F119" i="8" s="1"/>
  <c r="F120" i="8" s="1"/>
  <c r="F121" i="8" s="1"/>
  <c r="F122" i="8" s="1"/>
  <c r="F124" i="8" s="1"/>
  <c r="F125" i="8" s="1"/>
  <c r="F126" i="8" s="1"/>
  <c r="F127" i="8" s="1"/>
  <c r="F128" i="8" s="1"/>
  <c r="F129" i="8" s="1"/>
  <c r="F130" i="8" s="1"/>
  <c r="F131" i="8" s="1"/>
  <c r="F132" i="8" s="1"/>
  <c r="F134" i="8" s="1"/>
  <c r="F135" i="8" s="1"/>
  <c r="F136" i="8" s="1"/>
  <c r="F137" i="8" s="1"/>
  <c r="F138" i="8" s="1"/>
  <c r="F139" i="8" s="1"/>
  <c r="F140" i="8" s="1"/>
  <c r="F141" i="8" s="1"/>
  <c r="F142" i="8" s="1"/>
  <c r="F144" i="8" s="1"/>
  <c r="F145" i="8" s="1"/>
  <c r="F146" i="8" s="1"/>
  <c r="F147" i="8" s="1"/>
  <c r="F148" i="8" s="1"/>
  <c r="F149" i="8" s="1"/>
  <c r="F150" i="8" s="1"/>
  <c r="F151" i="8" s="1"/>
  <c r="F152" i="8" s="1"/>
  <c r="F154" i="8" s="1"/>
  <c r="F155" i="8" s="1"/>
  <c r="F156" i="8" s="1"/>
  <c r="F157" i="8" s="1"/>
  <c r="F158" i="8" s="1"/>
  <c r="F159" i="8" s="1"/>
  <c r="F160" i="8" s="1"/>
  <c r="F161" i="8" s="1"/>
  <c r="F162" i="8" s="1"/>
  <c r="F164" i="8" s="1"/>
  <c r="F165" i="8" s="1"/>
  <c r="F166" i="8" s="1"/>
  <c r="F167" i="8" s="1"/>
  <c r="F168" i="8" s="1"/>
  <c r="F169" i="8" s="1"/>
  <c r="F170" i="8" s="1"/>
  <c r="F171" i="8" s="1"/>
  <c r="F172" i="8" s="1"/>
  <c r="F174" i="8" s="1"/>
  <c r="F175" i="8" s="1"/>
  <c r="F176" i="8" s="1"/>
  <c r="F177" i="8" s="1"/>
  <c r="F178" i="8" s="1"/>
  <c r="F179" i="8" s="1"/>
  <c r="F180" i="8" s="1"/>
  <c r="F181" i="8" s="1"/>
  <c r="F182" i="8" s="1"/>
  <c r="F184" i="8" s="1"/>
  <c r="F185" i="8" s="1"/>
  <c r="F186" i="8" s="1"/>
  <c r="F187" i="8" s="1"/>
  <c r="F188" i="8" s="1"/>
  <c r="F189" i="8" s="1"/>
  <c r="F190" i="8" s="1"/>
  <c r="F191" i="8" s="1"/>
  <c r="F192" i="8" s="1"/>
  <c r="F194" i="8" s="1"/>
  <c r="F195" i="8" s="1"/>
  <c r="F196" i="8" s="1"/>
  <c r="F197" i="8" s="1"/>
  <c r="F198" i="8" s="1"/>
  <c r="F199" i="8" s="1"/>
  <c r="F200" i="8" s="1"/>
  <c r="F201" i="8" s="1"/>
  <c r="F202" i="8" s="1"/>
  <c r="F204" i="8" s="1"/>
  <c r="F205" i="8" s="1"/>
  <c r="F206" i="8" s="1"/>
  <c r="F207" i="8" s="1"/>
  <c r="F208" i="8" s="1"/>
  <c r="F209" i="8" s="1"/>
  <c r="F210" i="8" s="1"/>
  <c r="F211" i="8" s="1"/>
  <c r="F212" i="8" s="1"/>
  <c r="F214" i="8" s="1"/>
  <c r="F215" i="8" s="1"/>
  <c r="F216" i="8" s="1"/>
  <c r="F217" i="8" s="1"/>
  <c r="F218" i="8" s="1"/>
  <c r="F219" i="8" s="1"/>
  <c r="F220" i="8" s="1"/>
  <c r="F221" i="8" s="1"/>
  <c r="F222" i="8" s="1"/>
  <c r="F224" i="8" s="1"/>
  <c r="F225" i="8" s="1"/>
  <c r="F226" i="8" s="1"/>
  <c r="F227" i="8" s="1"/>
  <c r="F228" i="8" s="1"/>
  <c r="F229" i="8" s="1"/>
  <c r="F230" i="8" s="1"/>
  <c r="F231" i="8" s="1"/>
  <c r="F232" i="8" s="1"/>
  <c r="F234" i="8" s="1"/>
  <c r="F235" i="8" s="1"/>
  <c r="F236" i="8" s="1"/>
  <c r="F237" i="8" s="1"/>
  <c r="F238" i="8" s="1"/>
  <c r="F239" i="8" s="1"/>
  <c r="F240" i="8" s="1"/>
  <c r="F241" i="8" s="1"/>
  <c r="F242" i="8" s="1"/>
  <c r="F244" i="8" s="1"/>
  <c r="F245" i="8" s="1"/>
  <c r="F246" i="8" s="1"/>
  <c r="F247" i="8" s="1"/>
  <c r="F248" i="8" s="1"/>
  <c r="F249" i="8" s="1"/>
  <c r="F250" i="8" s="1"/>
  <c r="F251" i="8" s="1"/>
  <c r="F252" i="8" s="1"/>
  <c r="F254" i="8" s="1"/>
  <c r="F255" i="8" s="1"/>
  <c r="F256" i="8" s="1"/>
  <c r="F257" i="8" s="1"/>
  <c r="F258" i="8" s="1"/>
  <c r="F259" i="8" s="1"/>
  <c r="F260" i="8" s="1"/>
  <c r="F261" i="8" s="1"/>
  <c r="F262" i="8" s="1"/>
  <c r="F264" i="8" s="1"/>
  <c r="F265" i="8" s="1"/>
  <c r="F266" i="8" s="1"/>
  <c r="F267" i="8" s="1"/>
  <c r="F268" i="8" s="1"/>
  <c r="F269" i="8" s="1"/>
  <c r="F270" i="8" s="1"/>
  <c r="F271" i="8" s="1"/>
  <c r="F272" i="8" s="1"/>
  <c r="F274" i="8" s="1"/>
  <c r="F275" i="8" s="1"/>
  <c r="F276" i="8" s="1"/>
  <c r="F277" i="8" s="1"/>
  <c r="F278" i="8" s="1"/>
  <c r="F279" i="8" s="1"/>
  <c r="F280" i="8" s="1"/>
  <c r="F281" i="8" s="1"/>
  <c r="F282" i="8" s="1"/>
  <c r="F284" i="8" s="1"/>
  <c r="F285" i="8" s="1"/>
  <c r="F286" i="8" s="1"/>
  <c r="F287" i="8" s="1"/>
  <c r="F288" i="8" s="1"/>
  <c r="F289" i="8" s="1"/>
  <c r="F290" i="8" s="1"/>
  <c r="F291" i="8" s="1"/>
  <c r="F292" i="8" s="1"/>
  <c r="F294" i="8" s="1"/>
  <c r="F295" i="8" s="1"/>
  <c r="F296" i="8" s="1"/>
  <c r="F297" i="8" s="1"/>
  <c r="F298" i="8" s="1"/>
  <c r="F299" i="8" s="1"/>
  <c r="F300" i="8" s="1"/>
  <c r="F301" i="8" s="1"/>
  <c r="F302" i="8" s="1"/>
  <c r="F304" i="8" s="1"/>
  <c r="F305" i="8" s="1"/>
  <c r="F306" i="8" s="1"/>
  <c r="F307" i="8" s="1"/>
  <c r="F308" i="8" s="1"/>
  <c r="F309" i="8" s="1"/>
  <c r="F310" i="8" s="1"/>
  <c r="F311" i="8" s="1"/>
  <c r="F312" i="8" s="1"/>
  <c r="F314" i="8" s="1"/>
  <c r="F315" i="8" s="1"/>
  <c r="F316" i="8" s="1"/>
  <c r="F317" i="8" s="1"/>
  <c r="F318" i="8" s="1"/>
  <c r="F319" i="8" s="1"/>
  <c r="F320" i="8" s="1"/>
  <c r="F321" i="8" s="1"/>
  <c r="F322" i="8" s="1"/>
  <c r="F324" i="8" s="1"/>
  <c r="F325" i="8" s="1"/>
  <c r="F326" i="8" s="1"/>
  <c r="F327" i="8" s="1"/>
  <c r="F328" i="8" s="1"/>
  <c r="F329" i="8" s="1"/>
  <c r="F330" i="8" s="1"/>
  <c r="F331" i="8" s="1"/>
  <c r="F332" i="8" s="1"/>
  <c r="F334" i="8" s="1"/>
  <c r="F33" i="5"/>
  <c r="F34" i="5"/>
  <c r="F35" i="5" s="1"/>
  <c r="F36" i="5" s="1"/>
  <c r="F37" i="5" s="1"/>
  <c r="F38" i="5" s="1"/>
  <c r="F39" i="5" s="1"/>
  <c r="F40" i="5" s="1"/>
  <c r="F41" i="5" s="1"/>
  <c r="F42" i="5" s="1"/>
  <c r="F44" i="5" s="1"/>
  <c r="F45" i="5" s="1"/>
  <c r="F46" i="5" s="1"/>
  <c r="F47" i="5" s="1"/>
  <c r="F48" i="5" s="1"/>
  <c r="F49" i="5" s="1"/>
  <c r="F50" i="5" s="1"/>
  <c r="F51" i="5" s="1"/>
  <c r="F52" i="5" s="1"/>
  <c r="F54" i="5" s="1"/>
  <c r="F55" i="5" s="1"/>
  <c r="F56" i="5" s="1"/>
  <c r="F57" i="5" s="1"/>
  <c r="F58" i="5" s="1"/>
  <c r="F59" i="5" s="1"/>
  <c r="F60" i="5" s="1"/>
  <c r="F61" i="5" s="1"/>
  <c r="F62" i="5" s="1"/>
  <c r="F64" i="5" s="1"/>
  <c r="F65" i="5" s="1"/>
  <c r="F66" i="5" s="1"/>
  <c r="F67" i="5" s="1"/>
  <c r="F68" i="5" s="1"/>
  <c r="F69" i="5" s="1"/>
  <c r="F70" i="5" s="1"/>
  <c r="F71" i="5" s="1"/>
  <c r="F72" i="5" s="1"/>
  <c r="F74" i="5" s="1"/>
  <c r="F75" i="5" s="1"/>
  <c r="F76" i="5" s="1"/>
  <c r="F77" i="5" s="1"/>
  <c r="F78" i="5" s="1"/>
  <c r="F79" i="5" s="1"/>
  <c r="F80" i="5" s="1"/>
  <c r="F81" i="5" s="1"/>
  <c r="F82" i="5" s="1"/>
  <c r="F84" i="5" s="1"/>
  <c r="F85" i="5" s="1"/>
  <c r="F86" i="5" s="1"/>
  <c r="F87" i="5" s="1"/>
  <c r="F88" i="5" s="1"/>
  <c r="F89" i="5" s="1"/>
  <c r="F90" i="5" s="1"/>
  <c r="F91" i="5" s="1"/>
  <c r="F92" i="5" s="1"/>
  <c r="F94" i="5" s="1"/>
  <c r="F95" i="5" s="1"/>
  <c r="F96" i="5" s="1"/>
  <c r="F97" i="5" s="1"/>
  <c r="F98" i="5" s="1"/>
  <c r="F99" i="5" s="1"/>
  <c r="F100" i="5" s="1"/>
  <c r="F101" i="5" s="1"/>
  <c r="F102" i="5" s="1"/>
  <c r="F104" i="5" s="1"/>
  <c r="F105" i="5" s="1"/>
  <c r="F106" i="5" s="1"/>
  <c r="F107" i="5" s="1"/>
  <c r="F108" i="5" s="1"/>
  <c r="F109" i="5" s="1"/>
  <c r="F110" i="5" s="1"/>
  <c r="F111" i="5" s="1"/>
  <c r="F112" i="5" s="1"/>
  <c r="F114" i="5" s="1"/>
  <c r="F115" i="5" s="1"/>
  <c r="F116" i="5" s="1"/>
  <c r="F117" i="5" s="1"/>
  <c r="F118" i="5" s="1"/>
  <c r="F119" i="5" s="1"/>
  <c r="F120" i="5" s="1"/>
  <c r="F121" i="5" s="1"/>
  <c r="F122" i="5" s="1"/>
  <c r="F124" i="5" s="1"/>
  <c r="F125" i="5" s="1"/>
  <c r="F126" i="5" s="1"/>
  <c r="F127" i="5" s="1"/>
  <c r="F128" i="5" s="1"/>
  <c r="F129" i="5" s="1"/>
  <c r="F130" i="5" s="1"/>
  <c r="F131" i="5" s="1"/>
  <c r="F132" i="5" s="1"/>
  <c r="F134" i="5" s="1"/>
  <c r="F135" i="5" s="1"/>
  <c r="F136" i="5" s="1"/>
  <c r="F137" i="5" s="1"/>
  <c r="F138" i="5" s="1"/>
  <c r="F139" i="5" s="1"/>
  <c r="F140" i="5" s="1"/>
  <c r="F141" i="5" s="1"/>
  <c r="F142" i="5" s="1"/>
  <c r="F144" i="5" s="1"/>
  <c r="F145" i="5" s="1"/>
  <c r="F146" i="5" s="1"/>
  <c r="F147" i="5" s="1"/>
  <c r="F148" i="5" s="1"/>
  <c r="F149" i="5" s="1"/>
  <c r="F150" i="5" s="1"/>
  <c r="F151" i="5" s="1"/>
  <c r="F152" i="5" s="1"/>
  <c r="F154" i="5" s="1"/>
  <c r="F155" i="5" s="1"/>
  <c r="F156" i="5" s="1"/>
  <c r="F157" i="5" s="1"/>
  <c r="F158" i="5" s="1"/>
  <c r="F159" i="5" s="1"/>
  <c r="F160" i="5" s="1"/>
  <c r="F161" i="5" s="1"/>
  <c r="F162" i="5" s="1"/>
  <c r="F164" i="5" s="1"/>
  <c r="F165" i="5" s="1"/>
  <c r="F166" i="5" s="1"/>
  <c r="F167" i="5" s="1"/>
  <c r="F168" i="5" s="1"/>
  <c r="F169" i="5" s="1"/>
  <c r="F170" i="5" s="1"/>
  <c r="F171" i="5" s="1"/>
  <c r="F172" i="5" s="1"/>
  <c r="F174" i="5" s="1"/>
  <c r="F175" i="5" s="1"/>
  <c r="F176" i="5" s="1"/>
  <c r="F177" i="5" s="1"/>
  <c r="F178" i="5" s="1"/>
  <c r="F179" i="5" s="1"/>
  <c r="F180" i="5" s="1"/>
  <c r="F181" i="5" s="1"/>
  <c r="F182" i="5" s="1"/>
  <c r="F184" i="5" s="1"/>
  <c r="F185" i="5" s="1"/>
  <c r="F186" i="5" s="1"/>
  <c r="F187" i="5" s="1"/>
  <c r="F188" i="5" s="1"/>
  <c r="F189" i="5" s="1"/>
  <c r="F190" i="5" s="1"/>
  <c r="F191" i="5" s="1"/>
  <c r="F192" i="5" s="1"/>
  <c r="F194" i="5" s="1"/>
  <c r="F195" i="5" s="1"/>
  <c r="F196" i="5" s="1"/>
  <c r="F197" i="5" s="1"/>
  <c r="F198" i="5" s="1"/>
  <c r="F199" i="5" s="1"/>
  <c r="F200" i="5" s="1"/>
  <c r="F201" i="5" s="1"/>
  <c r="F202" i="5" s="1"/>
  <c r="F204" i="5" s="1"/>
  <c r="F205" i="5" s="1"/>
  <c r="F206" i="5" s="1"/>
  <c r="F207" i="5" s="1"/>
  <c r="F208" i="5" s="1"/>
  <c r="F209" i="5" s="1"/>
  <c r="F210" i="5" s="1"/>
  <c r="F211" i="5" s="1"/>
  <c r="F212" i="5" s="1"/>
  <c r="F214" i="5" s="1"/>
  <c r="F215" i="5" s="1"/>
  <c r="F216" i="5" s="1"/>
  <c r="F217" i="5" s="1"/>
  <c r="F218" i="5" s="1"/>
  <c r="F219" i="5" s="1"/>
  <c r="F220" i="5" s="1"/>
  <c r="F221" i="5" s="1"/>
  <c r="F222" i="5" s="1"/>
  <c r="F224" i="5" s="1"/>
  <c r="F225" i="5" s="1"/>
  <c r="F226" i="5" s="1"/>
  <c r="F227" i="5" s="1"/>
  <c r="F228" i="5" s="1"/>
  <c r="F229" i="5" s="1"/>
  <c r="F230" i="5" s="1"/>
  <c r="F231" i="5" s="1"/>
  <c r="F232" i="5" s="1"/>
  <c r="F234" i="5" s="1"/>
  <c r="F235" i="5" s="1"/>
  <c r="F236" i="5" s="1"/>
  <c r="F237" i="5" s="1"/>
  <c r="F238" i="5" s="1"/>
  <c r="F239" i="5" s="1"/>
  <c r="F240" i="5" s="1"/>
  <c r="F241" i="5" s="1"/>
  <c r="F242" i="5" s="1"/>
  <c r="F244" i="5" s="1"/>
  <c r="F245" i="5" s="1"/>
  <c r="F246" i="5" s="1"/>
  <c r="F247" i="5" s="1"/>
  <c r="F248" i="5" s="1"/>
  <c r="F249" i="5" s="1"/>
  <c r="F250" i="5" s="1"/>
  <c r="F251" i="5" s="1"/>
  <c r="F252" i="5" s="1"/>
  <c r="F254" i="5" s="1"/>
  <c r="F255" i="5" s="1"/>
  <c r="F256" i="5" s="1"/>
  <c r="F257" i="5" s="1"/>
  <c r="F258" i="5" s="1"/>
  <c r="F259" i="5" s="1"/>
  <c r="F260" i="5" s="1"/>
  <c r="F261" i="5" s="1"/>
  <c r="F262" i="5" s="1"/>
  <c r="F264" i="5" s="1"/>
  <c r="F265" i="5" s="1"/>
  <c r="F266" i="5" s="1"/>
  <c r="F267" i="5" s="1"/>
  <c r="F268" i="5" s="1"/>
  <c r="F269" i="5" s="1"/>
  <c r="F270" i="5" s="1"/>
  <c r="F271" i="5" s="1"/>
  <c r="F272" i="5" s="1"/>
  <c r="F274" i="5" s="1"/>
  <c r="F275" i="5" s="1"/>
  <c r="F276" i="5" s="1"/>
  <c r="F277" i="5" s="1"/>
  <c r="F278" i="5" s="1"/>
  <c r="F279" i="5" s="1"/>
  <c r="F280" i="5" s="1"/>
  <c r="F281" i="5" s="1"/>
  <c r="F282" i="5" s="1"/>
  <c r="F284" i="5" s="1"/>
  <c r="F285" i="5" s="1"/>
  <c r="F286" i="5" s="1"/>
  <c r="F287" i="5" s="1"/>
  <c r="F288" i="5" s="1"/>
  <c r="F289" i="5" s="1"/>
  <c r="F290" i="5" s="1"/>
  <c r="F291" i="5" s="1"/>
  <c r="F292" i="5" s="1"/>
  <c r="F294" i="5" s="1"/>
  <c r="F295" i="5" s="1"/>
  <c r="F296" i="5" s="1"/>
  <c r="F297" i="5" s="1"/>
  <c r="F298" i="5" s="1"/>
  <c r="F299" i="5" s="1"/>
  <c r="F300" i="5" s="1"/>
  <c r="F301" i="5" s="1"/>
  <c r="F302" i="5" s="1"/>
  <c r="F304" i="5" s="1"/>
  <c r="F305" i="5" s="1"/>
  <c r="F306" i="5" s="1"/>
  <c r="F307" i="5" s="1"/>
  <c r="F308" i="5" s="1"/>
  <c r="F309" i="5" s="1"/>
  <c r="F310" i="5" s="1"/>
  <c r="F311" i="5" s="1"/>
  <c r="F312" i="5" s="1"/>
  <c r="F314" i="5" s="1"/>
  <c r="F315" i="5" s="1"/>
  <c r="F316" i="5" s="1"/>
  <c r="F317" i="5" s="1"/>
  <c r="F318" i="5" s="1"/>
  <c r="F319" i="5" s="1"/>
  <c r="F320" i="5" s="1"/>
  <c r="F321" i="5" s="1"/>
  <c r="F322" i="5" s="1"/>
  <c r="F324" i="5" s="1"/>
  <c r="F325" i="5" s="1"/>
  <c r="F326" i="5" s="1"/>
  <c r="F327" i="5" s="1"/>
  <c r="F328" i="5" s="1"/>
  <c r="F329" i="5" s="1"/>
  <c r="F330" i="5" s="1"/>
  <c r="F331" i="5" s="1"/>
  <c r="F332" i="5" s="1"/>
  <c r="F334" i="5" s="1"/>
  <c r="F31" i="2"/>
  <c r="F32" i="2" s="1"/>
  <c r="F33" i="2" s="1"/>
  <c r="F34" i="2" s="1"/>
  <c r="F35" i="2" s="1"/>
  <c r="F36" i="2" s="1"/>
  <c r="F37" i="2" s="1"/>
  <c r="F38" i="2" s="1"/>
  <c r="F39" i="2" s="1"/>
  <c r="F41" i="2" s="1"/>
  <c r="F42" i="2" s="1"/>
  <c r="F43" i="2" s="1"/>
  <c r="F44" i="2" s="1"/>
  <c r="F45" i="2" s="1"/>
  <c r="F46" i="2" s="1"/>
  <c r="F47" i="2" s="1"/>
  <c r="F48" i="2" s="1"/>
  <c r="F49" i="2" s="1"/>
  <c r="F51" i="2" s="1"/>
  <c r="F52" i="2" s="1"/>
  <c r="F53" i="2" s="1"/>
  <c r="F54" i="2" s="1"/>
  <c r="F55" i="2" s="1"/>
  <c r="F56" i="2" s="1"/>
  <c r="F57" i="2" s="1"/>
  <c r="F58" i="2" s="1"/>
  <c r="F59" i="2" s="1"/>
  <c r="F61" i="2" s="1"/>
  <c r="F62" i="2" s="1"/>
  <c r="F63" i="2" s="1"/>
  <c r="F64" i="2" s="1"/>
  <c r="F65" i="2" s="1"/>
  <c r="F66" i="2" s="1"/>
  <c r="F67" i="2" s="1"/>
  <c r="F68" i="2" s="1"/>
  <c r="F69" i="2" s="1"/>
  <c r="F71" i="2" s="1"/>
  <c r="F72" i="2" s="1"/>
  <c r="F73" i="2" s="1"/>
  <c r="F74" i="2" s="1"/>
  <c r="F75" i="2" s="1"/>
  <c r="F76" i="2" s="1"/>
  <c r="F77" i="2" s="1"/>
  <c r="F78" i="2" s="1"/>
  <c r="F79" i="2" s="1"/>
  <c r="F81" i="2" s="1"/>
  <c r="F82" i="2" s="1"/>
  <c r="F83" i="2" s="1"/>
  <c r="F84" i="2" s="1"/>
  <c r="F85" i="2" s="1"/>
  <c r="F86" i="2" s="1"/>
  <c r="F87" i="2" s="1"/>
  <c r="F88" i="2" s="1"/>
  <c r="F89" i="2" s="1"/>
  <c r="F91" i="2" s="1"/>
  <c r="F92" i="2" s="1"/>
  <c r="F93" i="2" s="1"/>
  <c r="F94" i="2" s="1"/>
  <c r="F95" i="2" s="1"/>
  <c r="F96" i="2" s="1"/>
  <c r="F97" i="2" s="1"/>
  <c r="F98" i="2" s="1"/>
  <c r="F99" i="2" s="1"/>
  <c r="F101" i="2" s="1"/>
  <c r="F102" i="2" s="1"/>
  <c r="F103" i="2" s="1"/>
  <c r="F104" i="2" s="1"/>
  <c r="F105" i="2" s="1"/>
  <c r="F106" i="2" s="1"/>
  <c r="F107" i="2" s="1"/>
  <c r="F108" i="2" s="1"/>
  <c r="F109" i="2" s="1"/>
  <c r="F111" i="2" s="1"/>
  <c r="F112" i="2" s="1"/>
  <c r="F113" i="2" s="1"/>
  <c r="F114" i="2" s="1"/>
  <c r="F115" i="2" s="1"/>
  <c r="F116" i="2" s="1"/>
  <c r="F117" i="2" s="1"/>
  <c r="F118" i="2" s="1"/>
  <c r="F119" i="2" s="1"/>
  <c r="F121" i="2" s="1"/>
  <c r="F122" i="2" s="1"/>
  <c r="F123" i="2" s="1"/>
  <c r="F124" i="2" s="1"/>
  <c r="F125" i="2" s="1"/>
  <c r="F126" i="2" s="1"/>
  <c r="F127" i="2" s="1"/>
  <c r="F128" i="2" s="1"/>
  <c r="F129" i="2" s="1"/>
  <c r="F131" i="2" s="1"/>
  <c r="F132" i="2" s="1"/>
  <c r="F133" i="2" s="1"/>
  <c r="F134" i="2" s="1"/>
  <c r="F135" i="2" s="1"/>
  <c r="F136" i="2" s="1"/>
  <c r="F137" i="2" s="1"/>
  <c r="F138" i="2" s="1"/>
  <c r="F139" i="2" s="1"/>
  <c r="F141" i="2" s="1"/>
  <c r="F142" i="2" s="1"/>
  <c r="F143" i="2" s="1"/>
  <c r="F144" i="2" s="1"/>
  <c r="F145" i="2" s="1"/>
  <c r="F146" i="2" s="1"/>
  <c r="F147" i="2" s="1"/>
  <c r="F148" i="2" s="1"/>
  <c r="F149" i="2" s="1"/>
  <c r="F151" i="2" s="1"/>
  <c r="F152" i="2" s="1"/>
  <c r="F153" i="2" s="1"/>
  <c r="F154" i="2" s="1"/>
  <c r="F155" i="2" s="1"/>
  <c r="F156" i="2" s="1"/>
  <c r="F157" i="2" s="1"/>
  <c r="F158" i="2" s="1"/>
  <c r="F159" i="2" s="1"/>
  <c r="F161" i="2" s="1"/>
  <c r="F162" i="2" s="1"/>
  <c r="F163" i="2" s="1"/>
  <c r="F164" i="2" s="1"/>
  <c r="F165" i="2" s="1"/>
  <c r="F166" i="2" s="1"/>
  <c r="F167" i="2" s="1"/>
  <c r="F168" i="2" s="1"/>
  <c r="F169" i="2" s="1"/>
  <c r="F171" i="2" s="1"/>
  <c r="F172" i="2" s="1"/>
  <c r="F173" i="2" s="1"/>
  <c r="F174" i="2" s="1"/>
  <c r="F175" i="2" s="1"/>
  <c r="F176" i="2" s="1"/>
  <c r="F177" i="2" s="1"/>
  <c r="F178" i="2" s="1"/>
  <c r="F179" i="2" s="1"/>
  <c r="F181" i="2" s="1"/>
  <c r="F182" i="2" s="1"/>
  <c r="F183" i="2" s="1"/>
  <c r="F184" i="2" s="1"/>
  <c r="F185" i="2" s="1"/>
  <c r="F186" i="2" s="1"/>
  <c r="F187" i="2" s="1"/>
  <c r="F188" i="2" s="1"/>
  <c r="F189" i="2" s="1"/>
  <c r="F191" i="2" s="1"/>
  <c r="F192" i="2" s="1"/>
  <c r="F193" i="2" s="1"/>
  <c r="F194" i="2" s="1"/>
  <c r="F195" i="2" s="1"/>
  <c r="F196" i="2" s="1"/>
  <c r="F197" i="2" s="1"/>
  <c r="F198" i="2" s="1"/>
  <c r="F199" i="2" s="1"/>
  <c r="F201" i="2" s="1"/>
  <c r="F202" i="2" s="1"/>
  <c r="F203" i="2" s="1"/>
  <c r="F204" i="2" s="1"/>
  <c r="F205" i="2" s="1"/>
  <c r="F206" i="2" s="1"/>
  <c r="F207" i="2" s="1"/>
  <c r="F208" i="2" s="1"/>
  <c r="F209" i="2" s="1"/>
  <c r="F211" i="2" s="1"/>
  <c r="F212" i="2" s="1"/>
  <c r="F213" i="2" s="1"/>
  <c r="F214" i="2" s="1"/>
  <c r="F215" i="2" s="1"/>
  <c r="F216" i="2" s="1"/>
  <c r="F217" i="2" s="1"/>
  <c r="F218" i="2" s="1"/>
  <c r="F219" i="2" s="1"/>
  <c r="F221" i="2" s="1"/>
  <c r="F222" i="2" s="1"/>
  <c r="F223" i="2" s="1"/>
  <c r="F224" i="2" s="1"/>
  <c r="F225" i="2" s="1"/>
  <c r="F226" i="2" s="1"/>
  <c r="F227" i="2" s="1"/>
  <c r="F228" i="2" s="1"/>
  <c r="F229" i="2" s="1"/>
  <c r="F231" i="2" s="1"/>
  <c r="F232" i="2" s="1"/>
  <c r="F233" i="2" s="1"/>
  <c r="F234" i="2" s="1"/>
  <c r="F235" i="2" s="1"/>
  <c r="F236" i="2" s="1"/>
  <c r="F237" i="2" s="1"/>
  <c r="F238" i="2" s="1"/>
  <c r="F239" i="2" s="1"/>
  <c r="F241" i="2" s="1"/>
  <c r="F242" i="2" s="1"/>
  <c r="F243" i="2" s="1"/>
  <c r="F244" i="2" s="1"/>
  <c r="F245" i="2" s="1"/>
  <c r="F246" i="2" s="1"/>
  <c r="F247" i="2" s="1"/>
  <c r="F248" i="2" s="1"/>
  <c r="F249" i="2" s="1"/>
  <c r="F251" i="2" s="1"/>
  <c r="F252" i="2" s="1"/>
  <c r="F253" i="2" s="1"/>
  <c r="F254" i="2" s="1"/>
  <c r="F255" i="2" s="1"/>
  <c r="F256" i="2" s="1"/>
  <c r="F257" i="2" s="1"/>
  <c r="F258" i="2" s="1"/>
  <c r="F259" i="2" s="1"/>
  <c r="F261" i="2" s="1"/>
  <c r="F262" i="2" s="1"/>
  <c r="F263" i="2" s="1"/>
  <c r="F264" i="2" s="1"/>
  <c r="F265" i="2" s="1"/>
  <c r="F266" i="2" s="1"/>
  <c r="F267" i="2" s="1"/>
  <c r="F268" i="2" s="1"/>
  <c r="F269" i="2" s="1"/>
  <c r="F271" i="2" s="1"/>
  <c r="F272" i="2" s="1"/>
  <c r="F273" i="2" s="1"/>
  <c r="F274" i="2" s="1"/>
  <c r="F275" i="2" s="1"/>
  <c r="F276" i="2" s="1"/>
  <c r="F277" i="2" s="1"/>
  <c r="F278" i="2" s="1"/>
  <c r="F279" i="2" s="1"/>
  <c r="F281" i="2" s="1"/>
  <c r="F282" i="2" s="1"/>
  <c r="F283" i="2" s="1"/>
  <c r="F284" i="2" s="1"/>
  <c r="F285" i="2" s="1"/>
  <c r="F286" i="2" s="1"/>
  <c r="F287" i="2" s="1"/>
  <c r="F288" i="2" s="1"/>
  <c r="F289" i="2" s="1"/>
  <c r="F291" i="2" s="1"/>
  <c r="F292" i="2" s="1"/>
  <c r="F293" i="2" s="1"/>
  <c r="F294" i="2" s="1"/>
  <c r="F295" i="2" s="1"/>
  <c r="F296" i="2" s="1"/>
  <c r="F297" i="2" s="1"/>
  <c r="F298" i="2" s="1"/>
  <c r="F299" i="2" s="1"/>
  <c r="F301" i="2" s="1"/>
  <c r="F302" i="2" s="1"/>
  <c r="F303" i="2" s="1"/>
  <c r="F304" i="2" s="1"/>
  <c r="F305" i="2" s="1"/>
  <c r="F306" i="2" s="1"/>
  <c r="F307" i="2" s="1"/>
  <c r="F308" i="2" s="1"/>
  <c r="F309" i="2" s="1"/>
  <c r="F311" i="2" s="1"/>
  <c r="F312" i="2" s="1"/>
  <c r="F313" i="2" s="1"/>
  <c r="F314" i="2" s="1"/>
  <c r="F315" i="2" s="1"/>
  <c r="F316" i="2" s="1"/>
  <c r="F317" i="2" s="1"/>
  <c r="F318" i="2" s="1"/>
  <c r="F319" i="2" s="1"/>
  <c r="F321" i="2" s="1"/>
  <c r="F322" i="2" s="1"/>
  <c r="F323" i="2" s="1"/>
  <c r="F324" i="2" s="1"/>
  <c r="F325" i="2" s="1"/>
  <c r="F326" i="2" s="1"/>
  <c r="F327" i="2" s="1"/>
  <c r="F328" i="2" s="1"/>
  <c r="F329" i="2" s="1"/>
  <c r="F331" i="2" s="1"/>
  <c r="F30" i="2"/>
  <c r="D34" i="8"/>
  <c r="D35" i="8" s="1"/>
  <c r="D36" i="8" s="1"/>
  <c r="D37" i="8" s="1"/>
  <c r="D38" i="8" s="1"/>
  <c r="D39" i="8" s="1"/>
  <c r="D40" i="8" s="1"/>
  <c r="D41" i="8" s="1"/>
  <c r="D42" i="8" s="1"/>
  <c r="D44" i="8" s="1"/>
  <c r="D45" i="8" s="1"/>
  <c r="D46" i="8" s="1"/>
  <c r="D47" i="8" s="1"/>
  <c r="D48" i="8" s="1"/>
  <c r="D49" i="8" s="1"/>
  <c r="D50" i="8" s="1"/>
  <c r="D51" i="8" s="1"/>
  <c r="D52" i="8" s="1"/>
  <c r="D54" i="8" s="1"/>
  <c r="D55" i="8" s="1"/>
  <c r="D56" i="8" s="1"/>
  <c r="D57" i="8" s="1"/>
  <c r="D58" i="8" s="1"/>
  <c r="D59" i="8" s="1"/>
  <c r="D60" i="8" s="1"/>
  <c r="D61" i="8" s="1"/>
  <c r="D62" i="8" s="1"/>
  <c r="D64" i="8" s="1"/>
  <c r="D65" i="8" s="1"/>
  <c r="D66" i="8" s="1"/>
  <c r="D67" i="8" s="1"/>
  <c r="D68" i="8" s="1"/>
  <c r="D69" i="8" s="1"/>
  <c r="D70" i="8" s="1"/>
  <c r="D71" i="8" s="1"/>
  <c r="D72" i="8" s="1"/>
  <c r="D74" i="8" s="1"/>
  <c r="D75" i="8" s="1"/>
  <c r="D76" i="8" s="1"/>
  <c r="D77" i="8" s="1"/>
  <c r="D78" i="8" s="1"/>
  <c r="D79" i="8" s="1"/>
  <c r="D80" i="8" s="1"/>
  <c r="D81" i="8" s="1"/>
  <c r="D82" i="8" s="1"/>
  <c r="D84" i="8" s="1"/>
  <c r="D85" i="8" s="1"/>
  <c r="D86" i="8" s="1"/>
  <c r="D87" i="8" s="1"/>
  <c r="D88" i="8" s="1"/>
  <c r="D89" i="8" s="1"/>
  <c r="D90" i="8" s="1"/>
  <c r="D91" i="8" s="1"/>
  <c r="D92" i="8" s="1"/>
  <c r="D94" i="8" s="1"/>
  <c r="D95" i="8" s="1"/>
  <c r="D96" i="8" s="1"/>
  <c r="D97" i="8" s="1"/>
  <c r="D98" i="8" s="1"/>
  <c r="D99" i="8" s="1"/>
  <c r="D100" i="8" s="1"/>
  <c r="D101" i="8" s="1"/>
  <c r="D102" i="8" s="1"/>
  <c r="D104" i="8" s="1"/>
  <c r="D105" i="8" s="1"/>
  <c r="D106" i="8" s="1"/>
  <c r="D107" i="8" s="1"/>
  <c r="D108" i="8" s="1"/>
  <c r="D109" i="8" s="1"/>
  <c r="D110" i="8" s="1"/>
  <c r="D111" i="8" s="1"/>
  <c r="D112" i="8" s="1"/>
  <c r="D114" i="8" s="1"/>
  <c r="D115" i="8" s="1"/>
  <c r="D116" i="8" s="1"/>
  <c r="D117" i="8" s="1"/>
  <c r="D118" i="8" s="1"/>
  <c r="D119" i="8" s="1"/>
  <c r="D120" i="8" s="1"/>
  <c r="D121" i="8" s="1"/>
  <c r="D122" i="8" s="1"/>
  <c r="D124" i="8" s="1"/>
  <c r="D125" i="8" s="1"/>
  <c r="D126" i="8" s="1"/>
  <c r="D127" i="8" s="1"/>
  <c r="D128" i="8" s="1"/>
  <c r="D129" i="8" s="1"/>
  <c r="D130" i="8" s="1"/>
  <c r="D131" i="8" s="1"/>
  <c r="D132" i="8" s="1"/>
  <c r="D134" i="8" s="1"/>
  <c r="D135" i="8" s="1"/>
  <c r="D136" i="8" s="1"/>
  <c r="D137" i="8" s="1"/>
  <c r="D138" i="8" s="1"/>
  <c r="D139" i="8" s="1"/>
  <c r="D140" i="8" s="1"/>
  <c r="D141" i="8" s="1"/>
  <c r="D142" i="8" s="1"/>
  <c r="D144" i="8" s="1"/>
  <c r="D145" i="8" s="1"/>
  <c r="D146" i="8" s="1"/>
  <c r="D147" i="8" s="1"/>
  <c r="D148" i="8" s="1"/>
  <c r="D149" i="8" s="1"/>
  <c r="D150" i="8" s="1"/>
  <c r="D151" i="8" s="1"/>
  <c r="D152" i="8" s="1"/>
  <c r="D154" i="8" s="1"/>
  <c r="D155" i="8" s="1"/>
  <c r="D156" i="8" s="1"/>
  <c r="D157" i="8" s="1"/>
  <c r="D158" i="8" s="1"/>
  <c r="D159" i="8" s="1"/>
  <c r="D160" i="8" s="1"/>
  <c r="D161" i="8" s="1"/>
  <c r="D162" i="8" s="1"/>
  <c r="D164" i="8" s="1"/>
  <c r="D165" i="8" s="1"/>
  <c r="D166" i="8" s="1"/>
  <c r="D167" i="8" s="1"/>
  <c r="D168" i="8" s="1"/>
  <c r="D169" i="8" s="1"/>
  <c r="D170" i="8" s="1"/>
  <c r="D171" i="8" s="1"/>
  <c r="D172" i="8" s="1"/>
  <c r="D174" i="8" s="1"/>
  <c r="D175" i="8" s="1"/>
  <c r="D176" i="8" s="1"/>
  <c r="D177" i="8" s="1"/>
  <c r="D178" i="8" s="1"/>
  <c r="D179" i="8" s="1"/>
  <c r="D180" i="8" s="1"/>
  <c r="D181" i="8" s="1"/>
  <c r="D182" i="8" s="1"/>
  <c r="D184" i="8" s="1"/>
  <c r="D185" i="8" s="1"/>
  <c r="D186" i="8" s="1"/>
  <c r="D187" i="8" s="1"/>
  <c r="D188" i="8" s="1"/>
  <c r="D189" i="8" s="1"/>
  <c r="D190" i="8" s="1"/>
  <c r="D191" i="8" s="1"/>
  <c r="D192" i="8" s="1"/>
  <c r="D194" i="8" s="1"/>
  <c r="D195" i="8" s="1"/>
  <c r="D196" i="8" s="1"/>
  <c r="D197" i="8" s="1"/>
  <c r="D198" i="8" s="1"/>
  <c r="D199" i="8" s="1"/>
  <c r="D200" i="8" s="1"/>
  <c r="D201" i="8" s="1"/>
  <c r="D202" i="8" s="1"/>
  <c r="D204" i="8" s="1"/>
  <c r="D205" i="8" s="1"/>
  <c r="D206" i="8" s="1"/>
  <c r="D207" i="8" s="1"/>
  <c r="D208" i="8" s="1"/>
  <c r="D209" i="8" s="1"/>
  <c r="D210" i="8" s="1"/>
  <c r="D211" i="8" s="1"/>
  <c r="D212" i="8" s="1"/>
  <c r="D214" i="8" s="1"/>
  <c r="D215" i="8" s="1"/>
  <c r="D216" i="8" s="1"/>
  <c r="D217" i="8" s="1"/>
  <c r="D218" i="8" s="1"/>
  <c r="D219" i="8" s="1"/>
  <c r="D220" i="8" s="1"/>
  <c r="D221" i="8" s="1"/>
  <c r="D222" i="8" s="1"/>
  <c r="D224" i="8" s="1"/>
  <c r="D225" i="8" s="1"/>
  <c r="D226" i="8" s="1"/>
  <c r="D227" i="8" s="1"/>
  <c r="D228" i="8" s="1"/>
  <c r="D229" i="8" s="1"/>
  <c r="D230" i="8" s="1"/>
  <c r="D231" i="8" s="1"/>
  <c r="D232" i="8" s="1"/>
  <c r="D234" i="8" s="1"/>
  <c r="D235" i="8" s="1"/>
  <c r="D236" i="8" s="1"/>
  <c r="D237" i="8" s="1"/>
  <c r="D238" i="8" s="1"/>
  <c r="D239" i="8" s="1"/>
  <c r="D240" i="8" s="1"/>
  <c r="D241" i="8" s="1"/>
  <c r="D242" i="8" s="1"/>
  <c r="D244" i="8" s="1"/>
  <c r="D245" i="8" s="1"/>
  <c r="D246" i="8" s="1"/>
  <c r="D247" i="8" s="1"/>
  <c r="D248" i="8" s="1"/>
  <c r="D249" i="8" s="1"/>
  <c r="D250" i="8" s="1"/>
  <c r="D251" i="8" s="1"/>
  <c r="D252" i="8" s="1"/>
  <c r="D254" i="8" s="1"/>
  <c r="D255" i="8" s="1"/>
  <c r="D256" i="8" s="1"/>
  <c r="D257" i="8" s="1"/>
  <c r="D258" i="8" s="1"/>
  <c r="D259" i="8" s="1"/>
  <c r="D260" i="8" s="1"/>
  <c r="D261" i="8" s="1"/>
  <c r="D262" i="8" s="1"/>
  <c r="D264" i="8" s="1"/>
  <c r="D265" i="8" s="1"/>
  <c r="D266" i="8" s="1"/>
  <c r="D267" i="8" s="1"/>
  <c r="D268" i="8" s="1"/>
  <c r="D269" i="8" s="1"/>
  <c r="D270" i="8" s="1"/>
  <c r="D271" i="8" s="1"/>
  <c r="D272" i="8" s="1"/>
  <c r="D274" i="8" s="1"/>
  <c r="D275" i="8" s="1"/>
  <c r="D276" i="8" s="1"/>
  <c r="D277" i="8" s="1"/>
  <c r="D278" i="8" s="1"/>
  <c r="D279" i="8" s="1"/>
  <c r="D280" i="8" s="1"/>
  <c r="D281" i="8" s="1"/>
  <c r="D282" i="8" s="1"/>
  <c r="D284" i="8" s="1"/>
  <c r="D285" i="8" s="1"/>
  <c r="D286" i="8" s="1"/>
  <c r="D287" i="8" s="1"/>
  <c r="D288" i="8" s="1"/>
  <c r="D289" i="8" s="1"/>
  <c r="D290" i="8" s="1"/>
  <c r="D291" i="8" s="1"/>
  <c r="D292" i="8" s="1"/>
  <c r="D294" i="8" s="1"/>
  <c r="D295" i="8" s="1"/>
  <c r="D296" i="8" s="1"/>
  <c r="D297" i="8" s="1"/>
  <c r="D298" i="8" s="1"/>
  <c r="D299" i="8" s="1"/>
  <c r="D300" i="8" s="1"/>
  <c r="D301" i="8" s="1"/>
  <c r="D302" i="8" s="1"/>
  <c r="D304" i="8" s="1"/>
  <c r="D305" i="8" s="1"/>
  <c r="D306" i="8" s="1"/>
  <c r="D307" i="8" s="1"/>
  <c r="D308" i="8" s="1"/>
  <c r="D309" i="8" s="1"/>
  <c r="D310" i="8" s="1"/>
  <c r="D311" i="8" s="1"/>
  <c r="D312" i="8" s="1"/>
  <c r="D314" i="8" s="1"/>
  <c r="D315" i="8" s="1"/>
  <c r="D316" i="8" s="1"/>
  <c r="D317" i="8" s="1"/>
  <c r="D318" i="8" s="1"/>
  <c r="D319" i="8" s="1"/>
  <c r="D320" i="8" s="1"/>
  <c r="D321" i="8" s="1"/>
  <c r="D322" i="8" s="1"/>
  <c r="D324" i="8" s="1"/>
  <c r="D325" i="8" s="1"/>
  <c r="D326" i="8" s="1"/>
  <c r="D327" i="8" s="1"/>
  <c r="D328" i="8" s="1"/>
  <c r="D329" i="8" s="1"/>
  <c r="D330" i="8" s="1"/>
  <c r="D331" i="8" s="1"/>
  <c r="D332" i="8" s="1"/>
  <c r="D334" i="8" s="1"/>
  <c r="D33" i="8"/>
  <c r="C33" i="8"/>
  <c r="C34" i="8"/>
  <c r="C35" i="8" s="1"/>
  <c r="C36" i="8" s="1"/>
  <c r="C37" i="8" s="1"/>
  <c r="C38" i="8" s="1"/>
  <c r="C39" i="8" s="1"/>
  <c r="C40" i="8" s="1"/>
  <c r="C41" i="8" s="1"/>
  <c r="C42" i="8" s="1"/>
  <c r="C44" i="8" s="1"/>
  <c r="C45" i="8" s="1"/>
  <c r="C46" i="8" s="1"/>
  <c r="C47" i="8" s="1"/>
  <c r="C48" i="8" s="1"/>
  <c r="C49" i="8" s="1"/>
  <c r="C50" i="8" s="1"/>
  <c r="C51" i="8" s="1"/>
  <c r="C52" i="8" s="1"/>
  <c r="C54" i="8" s="1"/>
  <c r="C55" i="8" s="1"/>
  <c r="C56" i="8" s="1"/>
  <c r="C57" i="8" s="1"/>
  <c r="C58" i="8" s="1"/>
  <c r="C59" i="8" s="1"/>
  <c r="C60" i="8" s="1"/>
  <c r="C61" i="8" s="1"/>
  <c r="C62" i="8" s="1"/>
  <c r="C64" i="8" s="1"/>
  <c r="C65" i="8" s="1"/>
  <c r="C66" i="8" s="1"/>
  <c r="C67" i="8" s="1"/>
  <c r="C68" i="8" s="1"/>
  <c r="C69" i="8" s="1"/>
  <c r="C70" i="8" s="1"/>
  <c r="C71" i="8" s="1"/>
  <c r="C72" i="8" s="1"/>
  <c r="C74" i="8" s="1"/>
  <c r="C75" i="8" s="1"/>
  <c r="C76" i="8" s="1"/>
  <c r="C77" i="8" s="1"/>
  <c r="C78" i="8" s="1"/>
  <c r="C79" i="8" s="1"/>
  <c r="C80" i="8" s="1"/>
  <c r="C81" i="8" s="1"/>
  <c r="C82" i="8" s="1"/>
  <c r="C84" i="8" s="1"/>
  <c r="C85" i="8" s="1"/>
  <c r="C86" i="8" s="1"/>
  <c r="C87" i="8" s="1"/>
  <c r="C88" i="8" s="1"/>
  <c r="C89" i="8" s="1"/>
  <c r="C90" i="8" s="1"/>
  <c r="C91" i="8" s="1"/>
  <c r="C92" i="8" s="1"/>
  <c r="C94" i="8" s="1"/>
  <c r="C95" i="8" s="1"/>
  <c r="C96" i="8" s="1"/>
  <c r="C97" i="8" s="1"/>
  <c r="C98" i="8" s="1"/>
  <c r="C99" i="8" s="1"/>
  <c r="C100" i="8" s="1"/>
  <c r="C101" i="8" s="1"/>
  <c r="C102" i="8" s="1"/>
  <c r="C104" i="8" s="1"/>
  <c r="C105" i="8" s="1"/>
  <c r="C106" i="8" s="1"/>
  <c r="C107" i="8" s="1"/>
  <c r="C108" i="8" s="1"/>
  <c r="C109" i="8" s="1"/>
  <c r="C110" i="8" s="1"/>
  <c r="C111" i="8" s="1"/>
  <c r="C112" i="8" s="1"/>
  <c r="C114" i="8" s="1"/>
  <c r="C116" i="8" s="1"/>
  <c r="C117" i="8" s="1"/>
  <c r="C118" i="8" s="1"/>
  <c r="C119" i="8" s="1"/>
  <c r="C120" i="8" s="1"/>
  <c r="C121" i="8" s="1"/>
  <c r="C122" i="8" s="1"/>
  <c r="C124" i="8" s="1"/>
  <c r="C125" i="8" s="1"/>
  <c r="C126" i="8" s="1"/>
  <c r="C127" i="8" s="1"/>
  <c r="C128" i="8" s="1"/>
  <c r="C129" i="8" s="1"/>
  <c r="C130" i="8" s="1"/>
  <c r="C131" i="8" s="1"/>
  <c r="C132" i="8" s="1"/>
  <c r="C134" i="8" s="1"/>
  <c r="C135" i="8" s="1"/>
  <c r="C136" i="8" s="1"/>
  <c r="C137" i="8" s="1"/>
  <c r="C138" i="8" s="1"/>
  <c r="C139" i="8" s="1"/>
  <c r="C140" i="8" s="1"/>
  <c r="C141" i="8" s="1"/>
  <c r="C142" i="8" s="1"/>
  <c r="C144" i="8" s="1"/>
  <c r="C145" i="8" s="1"/>
  <c r="C146" i="8" s="1"/>
  <c r="C147" i="8" s="1"/>
  <c r="C148" i="8" s="1"/>
  <c r="C149" i="8" s="1"/>
  <c r="C150" i="8" s="1"/>
  <c r="C151" i="8" s="1"/>
  <c r="C152" i="8" s="1"/>
  <c r="C154" i="8" s="1"/>
  <c r="C155" i="8" s="1"/>
  <c r="C156" i="8" s="1"/>
  <c r="C157" i="8" s="1"/>
  <c r="C158" i="8" s="1"/>
  <c r="C159" i="8" s="1"/>
  <c r="C160" i="8" s="1"/>
  <c r="C161" i="8" s="1"/>
  <c r="C162" i="8" s="1"/>
  <c r="C164" i="8" s="1"/>
  <c r="C165" i="8" s="1"/>
  <c r="C166" i="8" s="1"/>
  <c r="C167" i="8" s="1"/>
  <c r="C168" i="8" s="1"/>
  <c r="C169" i="8" s="1"/>
  <c r="C170" i="8" s="1"/>
  <c r="C171" i="8" s="1"/>
  <c r="C172" i="8" s="1"/>
  <c r="C174" i="8" s="1"/>
  <c r="C175" i="8" s="1"/>
  <c r="C176" i="8" s="1"/>
  <c r="C177" i="8" s="1"/>
  <c r="C178" i="8" s="1"/>
  <c r="C179" i="8" s="1"/>
  <c r="C180" i="8" s="1"/>
  <c r="C181" i="8" s="1"/>
  <c r="C182" i="8" s="1"/>
  <c r="C184" i="8" s="1"/>
  <c r="C185" i="8" s="1"/>
  <c r="C186" i="8" s="1"/>
  <c r="C187" i="8" s="1"/>
  <c r="C188" i="8" s="1"/>
  <c r="C189" i="8" s="1"/>
  <c r="C190" i="8" s="1"/>
  <c r="C191" i="8" s="1"/>
  <c r="C192" i="8" s="1"/>
  <c r="C194" i="8" s="1"/>
  <c r="C195" i="8" s="1"/>
  <c r="C196" i="8" s="1"/>
  <c r="C197" i="8" s="1"/>
  <c r="C198" i="8" s="1"/>
  <c r="C199" i="8" s="1"/>
  <c r="C200" i="8" s="1"/>
  <c r="C201" i="8" s="1"/>
  <c r="C202" i="8" s="1"/>
  <c r="C204" i="8" s="1"/>
  <c r="C205" i="8" s="1"/>
  <c r="C206" i="8" s="1"/>
  <c r="C207" i="8" s="1"/>
  <c r="C208" i="8" s="1"/>
  <c r="C209" i="8" s="1"/>
  <c r="C210" i="8" s="1"/>
  <c r="C211" i="8" s="1"/>
  <c r="C212" i="8" s="1"/>
  <c r="C214" i="8" s="1"/>
  <c r="C215" i="8" s="1"/>
  <c r="C216" i="8" s="1"/>
  <c r="C217" i="8" s="1"/>
  <c r="C218" i="8" s="1"/>
  <c r="C219" i="8" s="1"/>
  <c r="C220" i="8" s="1"/>
  <c r="C221" i="8" s="1"/>
  <c r="C222" i="8" s="1"/>
  <c r="C224" i="8" s="1"/>
  <c r="C225" i="8" s="1"/>
  <c r="C226" i="8" s="1"/>
  <c r="C227" i="8" s="1"/>
  <c r="C228" i="8" s="1"/>
  <c r="C229" i="8" s="1"/>
  <c r="C230" i="8" s="1"/>
  <c r="C231" i="8" s="1"/>
  <c r="C232" i="8" s="1"/>
  <c r="C234" i="8" s="1"/>
  <c r="C235" i="8" s="1"/>
  <c r="C236" i="8" s="1"/>
  <c r="C237" i="8" s="1"/>
  <c r="C238" i="8" s="1"/>
  <c r="C239" i="8" s="1"/>
  <c r="C240" i="8" s="1"/>
  <c r="C241" i="8" s="1"/>
  <c r="C242" i="8" s="1"/>
  <c r="C244" i="8" s="1"/>
  <c r="C245" i="8" s="1"/>
  <c r="C246" i="8" s="1"/>
  <c r="C247" i="8" s="1"/>
  <c r="C248" i="8" s="1"/>
  <c r="C249" i="8" s="1"/>
  <c r="C250" i="8" s="1"/>
  <c r="C251" i="8" s="1"/>
  <c r="C252" i="8" s="1"/>
  <c r="C254" i="8" s="1"/>
  <c r="C255" i="8" s="1"/>
  <c r="C256" i="8" s="1"/>
  <c r="C257" i="8" s="1"/>
  <c r="C258" i="8" s="1"/>
  <c r="C259" i="8" s="1"/>
  <c r="C260" i="8" s="1"/>
  <c r="C261" i="8" s="1"/>
  <c r="C262" i="8" s="1"/>
  <c r="C264" i="8" s="1"/>
  <c r="C265" i="8" s="1"/>
  <c r="C266" i="8" s="1"/>
  <c r="C267" i="8" s="1"/>
  <c r="C268" i="8" s="1"/>
  <c r="C269" i="8" s="1"/>
  <c r="C270" i="8" s="1"/>
  <c r="C271" i="8" s="1"/>
  <c r="C272" i="8" s="1"/>
  <c r="C274" i="8" s="1"/>
  <c r="C275" i="8" s="1"/>
  <c r="C276" i="8" s="1"/>
  <c r="C277" i="8" s="1"/>
  <c r="C278" i="8" s="1"/>
  <c r="C279" i="8" s="1"/>
  <c r="C280" i="8" s="1"/>
  <c r="C281" i="8" s="1"/>
  <c r="C282" i="8" s="1"/>
  <c r="C284" i="8" s="1"/>
  <c r="C285" i="8" s="1"/>
  <c r="C286" i="8" s="1"/>
  <c r="C287" i="8" s="1"/>
  <c r="C288" i="8" s="1"/>
  <c r="C289" i="8" s="1"/>
  <c r="C290" i="8" s="1"/>
  <c r="C291" i="8" s="1"/>
  <c r="C292" i="8" s="1"/>
  <c r="C294" i="8" s="1"/>
  <c r="C295" i="8" s="1"/>
  <c r="C296" i="8" s="1"/>
  <c r="C297" i="8" s="1"/>
  <c r="C298" i="8" s="1"/>
  <c r="C299" i="8" s="1"/>
  <c r="C300" i="8" s="1"/>
  <c r="C301" i="8" s="1"/>
  <c r="C302" i="8" s="1"/>
  <c r="C304" i="8" s="1"/>
  <c r="C305" i="8" s="1"/>
  <c r="C306" i="8" s="1"/>
  <c r="C307" i="8" s="1"/>
  <c r="C308" i="8" s="1"/>
  <c r="C309" i="8" s="1"/>
  <c r="C310" i="8" s="1"/>
  <c r="C311" i="8" s="1"/>
  <c r="C312" i="8" s="1"/>
  <c r="C314" i="8" s="1"/>
  <c r="C315" i="8" s="1"/>
  <c r="C316" i="8" s="1"/>
  <c r="C317" i="8" s="1"/>
  <c r="C318" i="8" s="1"/>
  <c r="C319" i="8" s="1"/>
  <c r="C320" i="8" s="1"/>
  <c r="C321" i="8" s="1"/>
  <c r="C322" i="8" s="1"/>
  <c r="C324" i="8" s="1"/>
  <c r="C325" i="8" s="1"/>
  <c r="C326" i="8" s="1"/>
  <c r="C327" i="8" s="1"/>
  <c r="C328" i="8" s="1"/>
  <c r="C329" i="8" s="1"/>
  <c r="C330" i="8" s="1"/>
  <c r="C331" i="8" s="1"/>
  <c r="C332" i="8" s="1"/>
  <c r="C334" i="8" s="1"/>
  <c r="D34" i="5"/>
  <c r="D35" i="5" s="1"/>
  <c r="D36" i="5" s="1"/>
  <c r="D37" i="5" s="1"/>
  <c r="D38" i="5" s="1"/>
  <c r="D39" i="5" s="1"/>
  <c r="D40" i="5" s="1"/>
  <c r="D41" i="5" s="1"/>
  <c r="D42" i="5" s="1"/>
  <c r="D44" i="5" s="1"/>
  <c r="D45" i="5" s="1"/>
  <c r="D46" i="5" s="1"/>
  <c r="D47" i="5" s="1"/>
  <c r="D48" i="5" s="1"/>
  <c r="D49" i="5" s="1"/>
  <c r="D50" i="5" s="1"/>
  <c r="D51" i="5" s="1"/>
  <c r="D52" i="5" s="1"/>
  <c r="D54" i="5" s="1"/>
  <c r="D55" i="5" s="1"/>
  <c r="D56" i="5" s="1"/>
  <c r="D57" i="5" s="1"/>
  <c r="D58" i="5" s="1"/>
  <c r="D59" i="5" s="1"/>
  <c r="D60" i="5" s="1"/>
  <c r="D61" i="5" s="1"/>
  <c r="D62" i="5" s="1"/>
  <c r="D64" i="5" s="1"/>
  <c r="D65" i="5" s="1"/>
  <c r="D66" i="5" s="1"/>
  <c r="D67" i="5" s="1"/>
  <c r="D68" i="5" s="1"/>
  <c r="D69" i="5" s="1"/>
  <c r="D70" i="5" s="1"/>
  <c r="D71" i="5" s="1"/>
  <c r="D72" i="5" s="1"/>
  <c r="D74" i="5" s="1"/>
  <c r="D75" i="5" s="1"/>
  <c r="D76" i="5" s="1"/>
  <c r="D77" i="5" s="1"/>
  <c r="D78" i="5" s="1"/>
  <c r="D79" i="5" s="1"/>
  <c r="D80" i="5" s="1"/>
  <c r="D81" i="5" s="1"/>
  <c r="D82" i="5" s="1"/>
  <c r="D84" i="5" s="1"/>
  <c r="D85" i="5" s="1"/>
  <c r="D86" i="5" s="1"/>
  <c r="D87" i="5" s="1"/>
  <c r="D88" i="5" s="1"/>
  <c r="D89" i="5" s="1"/>
  <c r="D90" i="5" s="1"/>
  <c r="D91" i="5" s="1"/>
  <c r="D92" i="5" s="1"/>
  <c r="D94" i="5" s="1"/>
  <c r="D95" i="5" s="1"/>
  <c r="D96" i="5" s="1"/>
  <c r="D97" i="5" s="1"/>
  <c r="D98" i="5" s="1"/>
  <c r="D99" i="5" s="1"/>
  <c r="D100" i="5" s="1"/>
  <c r="D101" i="5" s="1"/>
  <c r="D102" i="5" s="1"/>
  <c r="D104" i="5" s="1"/>
  <c r="D105" i="5" s="1"/>
  <c r="D106" i="5" s="1"/>
  <c r="D107" i="5" s="1"/>
  <c r="D108" i="5" s="1"/>
  <c r="D109" i="5" s="1"/>
  <c r="D110" i="5" s="1"/>
  <c r="D111" i="5" s="1"/>
  <c r="D112" i="5" s="1"/>
  <c r="D114" i="5" s="1"/>
  <c r="D115" i="5" s="1"/>
  <c r="D116" i="5" s="1"/>
  <c r="D117" i="5" s="1"/>
  <c r="D118" i="5" s="1"/>
  <c r="D119" i="5" s="1"/>
  <c r="D120" i="5" s="1"/>
  <c r="D121" i="5" s="1"/>
  <c r="D122" i="5" s="1"/>
  <c r="D124" i="5" s="1"/>
  <c r="D125" i="5" s="1"/>
  <c r="D126" i="5" s="1"/>
  <c r="D127" i="5" s="1"/>
  <c r="D128" i="5" s="1"/>
  <c r="D129" i="5" s="1"/>
  <c r="D130" i="5" s="1"/>
  <c r="D131" i="5" s="1"/>
  <c r="D132" i="5" s="1"/>
  <c r="D134" i="5" s="1"/>
  <c r="D135" i="5" s="1"/>
  <c r="D136" i="5" s="1"/>
  <c r="D137" i="5" s="1"/>
  <c r="D138" i="5" s="1"/>
  <c r="D139" i="5" s="1"/>
  <c r="D140" i="5" s="1"/>
  <c r="D141" i="5" s="1"/>
  <c r="D142" i="5" s="1"/>
  <c r="D144" i="5" s="1"/>
  <c r="D145" i="5" s="1"/>
  <c r="D146" i="5" s="1"/>
  <c r="D147" i="5" s="1"/>
  <c r="D148" i="5" s="1"/>
  <c r="D149" i="5" s="1"/>
  <c r="D150" i="5" s="1"/>
  <c r="D151" i="5" s="1"/>
  <c r="D152" i="5" s="1"/>
  <c r="D154" i="5" s="1"/>
  <c r="D155" i="5" s="1"/>
  <c r="D156" i="5" s="1"/>
  <c r="D157" i="5" s="1"/>
  <c r="D158" i="5" s="1"/>
  <c r="D159" i="5" s="1"/>
  <c r="D160" i="5" s="1"/>
  <c r="D161" i="5" s="1"/>
  <c r="D162" i="5" s="1"/>
  <c r="D164" i="5" s="1"/>
  <c r="D165" i="5" s="1"/>
  <c r="D166" i="5" s="1"/>
  <c r="D167" i="5" s="1"/>
  <c r="D168" i="5" s="1"/>
  <c r="D169" i="5" s="1"/>
  <c r="D170" i="5" s="1"/>
  <c r="D171" i="5" s="1"/>
  <c r="D172" i="5" s="1"/>
  <c r="D174" i="5" s="1"/>
  <c r="D175" i="5" s="1"/>
  <c r="D176" i="5" s="1"/>
  <c r="D177" i="5" s="1"/>
  <c r="D178" i="5" s="1"/>
  <c r="D179" i="5" s="1"/>
  <c r="D180" i="5" s="1"/>
  <c r="D181" i="5" s="1"/>
  <c r="D182" i="5" s="1"/>
  <c r="D184" i="5" s="1"/>
  <c r="D185" i="5" s="1"/>
  <c r="D186" i="5" s="1"/>
  <c r="D187" i="5" s="1"/>
  <c r="D188" i="5" s="1"/>
  <c r="D189" i="5" s="1"/>
  <c r="D190" i="5" s="1"/>
  <c r="D191" i="5" s="1"/>
  <c r="D192" i="5" s="1"/>
  <c r="D194" i="5" s="1"/>
  <c r="D195" i="5" s="1"/>
  <c r="D196" i="5" s="1"/>
  <c r="D197" i="5" s="1"/>
  <c r="D198" i="5" s="1"/>
  <c r="D199" i="5" s="1"/>
  <c r="D200" i="5" s="1"/>
  <c r="D201" i="5" s="1"/>
  <c r="D202" i="5" s="1"/>
  <c r="D204" i="5" s="1"/>
  <c r="D205" i="5" s="1"/>
  <c r="D206" i="5" s="1"/>
  <c r="D207" i="5" s="1"/>
  <c r="D208" i="5" s="1"/>
  <c r="D209" i="5" s="1"/>
  <c r="D210" i="5" s="1"/>
  <c r="D211" i="5" s="1"/>
  <c r="D212" i="5" s="1"/>
  <c r="D214" i="5" s="1"/>
  <c r="D215" i="5" s="1"/>
  <c r="D216" i="5" s="1"/>
  <c r="D217" i="5" s="1"/>
  <c r="D218" i="5" s="1"/>
  <c r="D219" i="5" s="1"/>
  <c r="D220" i="5" s="1"/>
  <c r="D221" i="5" s="1"/>
  <c r="D222" i="5" s="1"/>
  <c r="D224" i="5" s="1"/>
  <c r="D225" i="5" s="1"/>
  <c r="D226" i="5" s="1"/>
  <c r="D227" i="5" s="1"/>
  <c r="D228" i="5" s="1"/>
  <c r="D229" i="5" s="1"/>
  <c r="D230" i="5" s="1"/>
  <c r="D231" i="5" s="1"/>
  <c r="D232" i="5" s="1"/>
  <c r="D234" i="5" s="1"/>
  <c r="D235" i="5" s="1"/>
  <c r="D236" i="5" s="1"/>
  <c r="D237" i="5" s="1"/>
  <c r="D238" i="5" s="1"/>
  <c r="D239" i="5" s="1"/>
  <c r="D240" i="5" s="1"/>
  <c r="D241" i="5" s="1"/>
  <c r="D242" i="5" s="1"/>
  <c r="D244" i="5" s="1"/>
  <c r="D245" i="5" s="1"/>
  <c r="D246" i="5" s="1"/>
  <c r="D247" i="5" s="1"/>
  <c r="D248" i="5" s="1"/>
  <c r="D249" i="5" s="1"/>
  <c r="D250" i="5" s="1"/>
  <c r="D251" i="5" s="1"/>
  <c r="D252" i="5" s="1"/>
  <c r="D254" i="5" s="1"/>
  <c r="D255" i="5" s="1"/>
  <c r="D256" i="5" s="1"/>
  <c r="D257" i="5" s="1"/>
  <c r="D258" i="5" s="1"/>
  <c r="D259" i="5" s="1"/>
  <c r="D260" i="5" s="1"/>
  <c r="D261" i="5" s="1"/>
  <c r="D262" i="5" s="1"/>
  <c r="D264" i="5" s="1"/>
  <c r="D265" i="5" s="1"/>
  <c r="D266" i="5" s="1"/>
  <c r="D267" i="5" s="1"/>
  <c r="D268" i="5" s="1"/>
  <c r="D269" i="5" s="1"/>
  <c r="D270" i="5" s="1"/>
  <c r="D271" i="5" s="1"/>
  <c r="D272" i="5" s="1"/>
  <c r="D274" i="5" s="1"/>
  <c r="D275" i="5" s="1"/>
  <c r="D276" i="5" s="1"/>
  <c r="D277" i="5" s="1"/>
  <c r="D278" i="5" s="1"/>
  <c r="D279" i="5" s="1"/>
  <c r="D280" i="5" s="1"/>
  <c r="D281" i="5" s="1"/>
  <c r="D282" i="5" s="1"/>
  <c r="D284" i="5" s="1"/>
  <c r="D285" i="5" s="1"/>
  <c r="D286" i="5" s="1"/>
  <c r="D287" i="5" s="1"/>
  <c r="D288" i="5" s="1"/>
  <c r="D289" i="5" s="1"/>
  <c r="D290" i="5" s="1"/>
  <c r="D291" i="5" s="1"/>
  <c r="D292" i="5" s="1"/>
  <c r="D294" i="5" s="1"/>
  <c r="D295" i="5" s="1"/>
  <c r="D296" i="5" s="1"/>
  <c r="D297" i="5" s="1"/>
  <c r="D298" i="5" s="1"/>
  <c r="D299" i="5" s="1"/>
  <c r="D300" i="5" s="1"/>
  <c r="D301" i="5" s="1"/>
  <c r="D302" i="5" s="1"/>
  <c r="D304" i="5" s="1"/>
  <c r="D305" i="5" s="1"/>
  <c r="D306" i="5" s="1"/>
  <c r="D307" i="5" s="1"/>
  <c r="D308" i="5" s="1"/>
  <c r="D309" i="5" s="1"/>
  <c r="D310" i="5" s="1"/>
  <c r="D311" i="5" s="1"/>
  <c r="D312" i="5" s="1"/>
  <c r="D314" i="5" s="1"/>
  <c r="D315" i="5" s="1"/>
  <c r="D316" i="5" s="1"/>
  <c r="D317" i="5" s="1"/>
  <c r="D318" i="5" s="1"/>
  <c r="D319" i="5" s="1"/>
  <c r="D320" i="5" s="1"/>
  <c r="D321" i="5" s="1"/>
  <c r="D322" i="5" s="1"/>
  <c r="D324" i="5" s="1"/>
  <c r="D325" i="5" s="1"/>
  <c r="D326" i="5" s="1"/>
  <c r="D327" i="5" s="1"/>
  <c r="D328" i="5" s="1"/>
  <c r="D329" i="5" s="1"/>
  <c r="D330" i="5" s="1"/>
  <c r="D331" i="5" s="1"/>
  <c r="D332" i="5" s="1"/>
  <c r="D334" i="5" s="1"/>
  <c r="D33" i="5"/>
  <c r="C33" i="5"/>
  <c r="C34" i="5"/>
  <c r="C35" i="5" s="1"/>
  <c r="C36" i="5" s="1"/>
  <c r="C37" i="5" s="1"/>
  <c r="C38" i="5" s="1"/>
  <c r="C39" i="5" s="1"/>
  <c r="C40" i="5" s="1"/>
  <c r="C41" i="5" s="1"/>
  <c r="C42" i="5" s="1"/>
  <c r="C44" i="5" s="1"/>
  <c r="C45" i="5" s="1"/>
  <c r="C46" i="5" s="1"/>
  <c r="C47" i="5" s="1"/>
  <c r="C48" i="5" s="1"/>
  <c r="C49" i="5" s="1"/>
  <c r="C50" i="5" s="1"/>
  <c r="C51" i="5" s="1"/>
  <c r="C52" i="5" s="1"/>
  <c r="C54" i="5" s="1"/>
  <c r="C55" i="5" s="1"/>
  <c r="C56" i="5" s="1"/>
  <c r="C57" i="5" s="1"/>
  <c r="C58" i="5" s="1"/>
  <c r="C59" i="5" s="1"/>
  <c r="C60" i="5" s="1"/>
  <c r="C61" i="5" s="1"/>
  <c r="C62" i="5" s="1"/>
  <c r="C64" i="5" s="1"/>
  <c r="C65" i="5" s="1"/>
  <c r="C66" i="5" s="1"/>
  <c r="C67" i="5" s="1"/>
  <c r="C68" i="5" s="1"/>
  <c r="C69" i="5" s="1"/>
  <c r="C70" i="5" s="1"/>
  <c r="C71" i="5" s="1"/>
  <c r="C72" i="5" s="1"/>
  <c r="C74" i="5" s="1"/>
  <c r="C75" i="5" s="1"/>
  <c r="C76" i="5" s="1"/>
  <c r="C77" i="5" s="1"/>
  <c r="C78" i="5" s="1"/>
  <c r="C79" i="5" s="1"/>
  <c r="C80" i="5" s="1"/>
  <c r="C81" i="5" s="1"/>
  <c r="C82" i="5" s="1"/>
  <c r="C84" i="5" s="1"/>
  <c r="C85" i="5" s="1"/>
  <c r="C86" i="5" s="1"/>
  <c r="C87" i="5" s="1"/>
  <c r="C88" i="5" s="1"/>
  <c r="C89" i="5" s="1"/>
  <c r="C90" i="5" s="1"/>
  <c r="C91" i="5" s="1"/>
  <c r="C92" i="5" s="1"/>
  <c r="C94" i="5" s="1"/>
  <c r="C95" i="5" s="1"/>
  <c r="C96" i="5" s="1"/>
  <c r="C97" i="5" s="1"/>
  <c r="C98" i="5" s="1"/>
  <c r="C99" i="5" s="1"/>
  <c r="C100" i="5" s="1"/>
  <c r="C101" i="5" s="1"/>
  <c r="C102" i="5" s="1"/>
  <c r="C104" i="5" s="1"/>
  <c r="C105" i="5" s="1"/>
  <c r="C106" i="5" s="1"/>
  <c r="C107" i="5" s="1"/>
  <c r="C108" i="5" s="1"/>
  <c r="C109" i="5" s="1"/>
  <c r="C110" i="5" s="1"/>
  <c r="C111" i="5" s="1"/>
  <c r="C112" i="5" s="1"/>
  <c r="C114" i="5" s="1"/>
  <c r="C215" i="5" s="1"/>
  <c r="C216" i="5" s="1"/>
  <c r="C226" i="5" s="1"/>
  <c r="C227" i="5" s="1"/>
  <c r="C228" i="5" s="1"/>
  <c r="C229" i="5" s="1"/>
  <c r="C230" i="5" s="1"/>
  <c r="C231" i="5" s="1"/>
  <c r="C232" i="5" s="1"/>
  <c r="C233" i="5" s="1"/>
  <c r="C234" i="5" s="1"/>
  <c r="C235" i="5" s="1"/>
  <c r="C236" i="5" s="1"/>
  <c r="C237" i="5" s="1"/>
  <c r="C238" i="5" s="1"/>
  <c r="C239" i="5" s="1"/>
  <c r="C240" i="5" s="1"/>
  <c r="C241" i="5" s="1"/>
  <c r="C242" i="5" s="1"/>
  <c r="C243" i="5" s="1"/>
  <c r="C244" i="5" s="1"/>
  <c r="C245" i="5" s="1"/>
  <c r="C246" i="5" s="1"/>
  <c r="C247" i="5" s="1"/>
  <c r="C248" i="5" s="1"/>
  <c r="C249" i="5" s="1"/>
  <c r="C250" i="5" s="1"/>
  <c r="C251" i="5" s="1"/>
  <c r="C252" i="5" s="1"/>
  <c r="C253" i="5" s="1"/>
  <c r="C254" i="5" s="1"/>
  <c r="C255" i="5" s="1"/>
  <c r="C256" i="5" s="1"/>
  <c r="C257" i="5" s="1"/>
  <c r="C258" i="5" s="1"/>
  <c r="C259" i="5" s="1"/>
  <c r="C260" i="5" s="1"/>
  <c r="C261" i="5" s="1"/>
  <c r="C262" i="5" s="1"/>
  <c r="C263" i="5" s="1"/>
  <c r="C264" i="5" s="1"/>
  <c r="C265" i="5" s="1"/>
  <c r="C266" i="5" s="1"/>
  <c r="C267" i="5" s="1"/>
  <c r="C268" i="5" s="1"/>
  <c r="C269" i="5" s="1"/>
  <c r="C270" i="5" s="1"/>
  <c r="C271" i="5" s="1"/>
  <c r="C272" i="5" s="1"/>
  <c r="C273" i="5" s="1"/>
  <c r="C274" i="5" s="1"/>
  <c r="C275" i="5" s="1"/>
  <c r="C276" i="5" s="1"/>
  <c r="C277" i="5" s="1"/>
  <c r="C278" i="5" s="1"/>
  <c r="C279" i="5" s="1"/>
  <c r="C280" i="5" s="1"/>
  <c r="C281" i="5" s="1"/>
  <c r="C282" i="5" s="1"/>
  <c r="C283" i="5" s="1"/>
  <c r="C284" i="5" s="1"/>
  <c r="C285" i="5" s="1"/>
  <c r="C286" i="5" s="1"/>
  <c r="C287" i="5" s="1"/>
  <c r="C288" i="5" s="1"/>
  <c r="C289" i="5" s="1"/>
  <c r="C290" i="5" s="1"/>
  <c r="C291" i="5" s="1"/>
  <c r="C292" i="5" s="1"/>
  <c r="C293" i="5" s="1"/>
  <c r="C294" i="5" s="1"/>
  <c r="C295" i="5" s="1"/>
  <c r="C296" i="5" s="1"/>
  <c r="C297" i="5" s="1"/>
  <c r="C298" i="5" s="1"/>
  <c r="C299" i="5" s="1"/>
  <c r="C300" i="5" s="1"/>
  <c r="C301" i="5" s="1"/>
  <c r="C302" i="5" s="1"/>
  <c r="C303" i="5" s="1"/>
  <c r="C304" i="5" s="1"/>
  <c r="C305" i="5" s="1"/>
  <c r="C306" i="5" s="1"/>
  <c r="C307" i="5" s="1"/>
  <c r="C308" i="5" s="1"/>
  <c r="C309" i="5" s="1"/>
  <c r="C310" i="5" s="1"/>
  <c r="C311" i="5" s="1"/>
  <c r="C312" i="5" s="1"/>
  <c r="C313" i="5" s="1"/>
  <c r="C314" i="5" s="1"/>
  <c r="C315" i="5" s="1"/>
  <c r="C316" i="5" s="1"/>
  <c r="C317" i="5" s="1"/>
  <c r="C318" i="5" s="1"/>
  <c r="C319" i="5" s="1"/>
  <c r="C320" i="5" s="1"/>
  <c r="C321" i="5" s="1"/>
  <c r="C322" i="5" s="1"/>
  <c r="C323" i="5" s="1"/>
  <c r="C324" i="5" s="1"/>
  <c r="C325" i="5" s="1"/>
  <c r="C326" i="5" s="1"/>
  <c r="C327" i="5" s="1"/>
  <c r="C328" i="5" s="1"/>
  <c r="C329" i="5" s="1"/>
  <c r="C330" i="5" s="1"/>
  <c r="C331" i="5" s="1"/>
  <c r="C332" i="5" s="1"/>
  <c r="C333" i="5" s="1"/>
  <c r="C334" i="5" s="1"/>
  <c r="E27" i="11"/>
  <c r="E28" i="11" s="1"/>
  <c r="E26" i="11"/>
  <c r="M136" i="11"/>
  <c r="M137" i="11" s="1"/>
  <c r="M138" i="11" s="1"/>
  <c r="M139" i="11" s="1"/>
  <c r="M140" i="11" s="1"/>
  <c r="M141" i="11" s="1"/>
  <c r="M142" i="11" s="1"/>
  <c r="M143" i="11" s="1"/>
  <c r="M144" i="11" s="1"/>
  <c r="M135" i="11"/>
  <c r="M27" i="11"/>
  <c r="M26" i="11"/>
  <c r="D27" i="11"/>
  <c r="D28" i="11" s="1"/>
  <c r="D26" i="11"/>
  <c r="E31" i="2" l="1"/>
  <c r="E32" i="2" s="1"/>
  <c r="E33" i="2" s="1"/>
  <c r="E34" i="2" s="1"/>
  <c r="E35" i="2" s="1"/>
  <c r="E36" i="2" s="1"/>
  <c r="E37" i="2" s="1"/>
  <c r="E38" i="2" s="1"/>
  <c r="E39" i="2" s="1"/>
  <c r="E41" i="2" s="1"/>
  <c r="E42" i="2" s="1"/>
  <c r="E43" i="2" s="1"/>
  <c r="E44" i="2" s="1"/>
  <c r="E45" i="2" s="1"/>
  <c r="E46" i="2" s="1"/>
  <c r="E47" i="2" s="1"/>
  <c r="E48" i="2" s="1"/>
  <c r="E49" i="2" s="1"/>
  <c r="E51" i="2" s="1"/>
  <c r="E52" i="2" s="1"/>
  <c r="E53" i="2" s="1"/>
  <c r="E54" i="2" s="1"/>
  <c r="E55" i="2" s="1"/>
  <c r="E56" i="2" s="1"/>
  <c r="E57" i="2" s="1"/>
  <c r="E58" i="2" s="1"/>
  <c r="E59" i="2" s="1"/>
  <c r="E61" i="2" s="1"/>
  <c r="E62" i="2" s="1"/>
  <c r="E63" i="2" s="1"/>
  <c r="E64" i="2" s="1"/>
  <c r="E65" i="2" s="1"/>
  <c r="E66" i="2" s="1"/>
  <c r="E67" i="2" s="1"/>
  <c r="E68" i="2" s="1"/>
  <c r="E69" i="2" s="1"/>
  <c r="E71" i="2" s="1"/>
  <c r="E72" i="2" s="1"/>
  <c r="E73" i="2" s="1"/>
  <c r="E74" i="2" s="1"/>
  <c r="E75" i="2" s="1"/>
  <c r="E76" i="2" s="1"/>
  <c r="E77" i="2" s="1"/>
  <c r="E78" i="2" s="1"/>
  <c r="E79" i="2" s="1"/>
  <c r="E81" i="2" s="1"/>
  <c r="E82" i="2" s="1"/>
  <c r="E83" i="2" s="1"/>
  <c r="E84" i="2" s="1"/>
  <c r="E85" i="2" s="1"/>
  <c r="E86" i="2" s="1"/>
  <c r="E87" i="2" s="1"/>
  <c r="E88" i="2" s="1"/>
  <c r="E89" i="2" s="1"/>
  <c r="E91" i="2" s="1"/>
  <c r="E92" i="2" s="1"/>
  <c r="E93" i="2" s="1"/>
  <c r="E94" i="2" s="1"/>
  <c r="E95" i="2" s="1"/>
  <c r="E96" i="2" s="1"/>
  <c r="E97" i="2" s="1"/>
  <c r="E98" i="2" s="1"/>
  <c r="E99" i="2" s="1"/>
  <c r="E101" i="2" s="1"/>
  <c r="E102" i="2" s="1"/>
  <c r="E103" i="2" s="1"/>
  <c r="E104" i="2" s="1"/>
  <c r="E105" i="2" s="1"/>
  <c r="E106" i="2" s="1"/>
  <c r="E107" i="2" s="1"/>
  <c r="E108" i="2" s="1"/>
  <c r="E109" i="2" s="1"/>
  <c r="E111" i="2" s="1"/>
  <c r="E112" i="2" s="1"/>
  <c r="E113" i="2" s="1"/>
  <c r="E114" i="2" s="1"/>
  <c r="E115" i="2" s="1"/>
  <c r="E116" i="2" s="1"/>
  <c r="E117" i="2" s="1"/>
  <c r="E118" i="2" s="1"/>
  <c r="E119" i="2" s="1"/>
  <c r="E121" i="2" s="1"/>
  <c r="E122" i="2" s="1"/>
  <c r="E123" i="2" s="1"/>
  <c r="E124" i="2" s="1"/>
  <c r="E125" i="2" s="1"/>
  <c r="E126" i="2" s="1"/>
  <c r="E127" i="2" s="1"/>
  <c r="E128" i="2" s="1"/>
  <c r="E129" i="2" s="1"/>
  <c r="E131" i="2" s="1"/>
  <c r="E132" i="2" s="1"/>
  <c r="E133" i="2" s="1"/>
  <c r="E134" i="2" s="1"/>
  <c r="E135" i="2" s="1"/>
  <c r="E136" i="2" s="1"/>
  <c r="E137" i="2" s="1"/>
  <c r="E138" i="2" s="1"/>
  <c r="E139" i="2" s="1"/>
  <c r="E141" i="2" s="1"/>
  <c r="E142" i="2" s="1"/>
  <c r="E143" i="2" s="1"/>
  <c r="E144" i="2" s="1"/>
  <c r="E145" i="2" s="1"/>
  <c r="E146" i="2" s="1"/>
  <c r="E147" i="2" s="1"/>
  <c r="E148" i="2" s="1"/>
  <c r="E149" i="2" s="1"/>
  <c r="E151" i="2" s="1"/>
  <c r="E152" i="2" s="1"/>
  <c r="E153" i="2" s="1"/>
  <c r="E154" i="2" s="1"/>
  <c r="E155" i="2" s="1"/>
  <c r="E156" i="2" s="1"/>
  <c r="E157" i="2" s="1"/>
  <c r="E158" i="2" s="1"/>
  <c r="E159" i="2" s="1"/>
  <c r="E161" i="2" s="1"/>
  <c r="E162" i="2" s="1"/>
  <c r="E163" i="2" s="1"/>
  <c r="E164" i="2" s="1"/>
  <c r="E165" i="2" s="1"/>
  <c r="E166" i="2" s="1"/>
  <c r="E167" i="2" s="1"/>
  <c r="E168" i="2" s="1"/>
  <c r="E169" i="2" s="1"/>
  <c r="E171" i="2" s="1"/>
  <c r="E172" i="2" s="1"/>
  <c r="E173" i="2" s="1"/>
  <c r="E174" i="2" s="1"/>
  <c r="E175" i="2" s="1"/>
  <c r="E176" i="2" s="1"/>
  <c r="E177" i="2" s="1"/>
  <c r="E178" i="2" s="1"/>
  <c r="E179" i="2" s="1"/>
  <c r="E181" i="2" s="1"/>
  <c r="E182" i="2" s="1"/>
  <c r="E183" i="2" s="1"/>
  <c r="E184" i="2" s="1"/>
  <c r="E185" i="2" s="1"/>
  <c r="E186" i="2" s="1"/>
  <c r="E187" i="2" s="1"/>
  <c r="E188" i="2" s="1"/>
  <c r="E189" i="2" s="1"/>
  <c r="E191" i="2" s="1"/>
  <c r="E192" i="2" s="1"/>
  <c r="E193" i="2" s="1"/>
  <c r="E194" i="2" s="1"/>
  <c r="E195" i="2" s="1"/>
  <c r="E196" i="2" s="1"/>
  <c r="E197" i="2" s="1"/>
  <c r="E198" i="2" s="1"/>
  <c r="E199" i="2" s="1"/>
  <c r="E201" i="2" s="1"/>
  <c r="E202" i="2" s="1"/>
  <c r="E203" i="2" s="1"/>
  <c r="E204" i="2" s="1"/>
  <c r="E205" i="2" s="1"/>
  <c r="E206" i="2" s="1"/>
  <c r="E207" i="2" s="1"/>
  <c r="E208" i="2" s="1"/>
  <c r="E209" i="2" s="1"/>
  <c r="E211" i="2" s="1"/>
  <c r="E212" i="2" s="1"/>
  <c r="E213" i="2" s="1"/>
  <c r="E214" i="2" s="1"/>
  <c r="E215" i="2" s="1"/>
  <c r="E216" i="2" s="1"/>
  <c r="E217" i="2" s="1"/>
  <c r="E218" i="2" s="1"/>
  <c r="E219" i="2" s="1"/>
  <c r="E221" i="2" s="1"/>
  <c r="E222" i="2" s="1"/>
  <c r="E223" i="2" s="1"/>
  <c r="E224" i="2" s="1"/>
  <c r="E225" i="2" s="1"/>
  <c r="E226" i="2" s="1"/>
  <c r="E227" i="2" s="1"/>
  <c r="E228" i="2" s="1"/>
  <c r="E229" i="2" s="1"/>
  <c r="E231" i="2" s="1"/>
  <c r="E232" i="2" s="1"/>
  <c r="E233" i="2" s="1"/>
  <c r="E234" i="2" s="1"/>
  <c r="E235" i="2" s="1"/>
  <c r="E236" i="2" s="1"/>
  <c r="E237" i="2" s="1"/>
  <c r="E238" i="2" s="1"/>
  <c r="E239" i="2" s="1"/>
  <c r="E241" i="2" s="1"/>
  <c r="E242" i="2" s="1"/>
  <c r="E243" i="2" s="1"/>
  <c r="E244" i="2" s="1"/>
  <c r="E245" i="2" s="1"/>
  <c r="E246" i="2" s="1"/>
  <c r="E247" i="2" s="1"/>
  <c r="E248" i="2" s="1"/>
  <c r="E249" i="2" s="1"/>
  <c r="E251" i="2" s="1"/>
  <c r="E252" i="2" s="1"/>
  <c r="E253" i="2" s="1"/>
  <c r="E254" i="2" s="1"/>
  <c r="E255" i="2" s="1"/>
  <c r="E256" i="2" s="1"/>
  <c r="E257" i="2" s="1"/>
  <c r="E258" i="2" s="1"/>
  <c r="E259" i="2" s="1"/>
  <c r="E261" i="2" s="1"/>
  <c r="E262" i="2" s="1"/>
  <c r="E263" i="2" s="1"/>
  <c r="E264" i="2" s="1"/>
  <c r="E265" i="2" s="1"/>
  <c r="E266" i="2" s="1"/>
  <c r="E267" i="2" s="1"/>
  <c r="E268" i="2" s="1"/>
  <c r="E269" i="2" s="1"/>
  <c r="E271" i="2" s="1"/>
  <c r="E272" i="2" s="1"/>
  <c r="E273" i="2" s="1"/>
  <c r="E274" i="2" s="1"/>
  <c r="E275" i="2" s="1"/>
  <c r="E276" i="2" s="1"/>
  <c r="E277" i="2" s="1"/>
  <c r="E278" i="2" s="1"/>
  <c r="E279" i="2" s="1"/>
  <c r="E281" i="2" s="1"/>
  <c r="E282" i="2" s="1"/>
  <c r="E283" i="2" s="1"/>
  <c r="E284" i="2" s="1"/>
  <c r="E285" i="2" s="1"/>
  <c r="E286" i="2" s="1"/>
  <c r="E287" i="2" s="1"/>
  <c r="E288" i="2" s="1"/>
  <c r="E289" i="2" s="1"/>
  <c r="E291" i="2" s="1"/>
  <c r="E292" i="2" s="1"/>
  <c r="E293" i="2" s="1"/>
  <c r="E294" i="2" s="1"/>
  <c r="E295" i="2" s="1"/>
  <c r="E296" i="2" s="1"/>
  <c r="E297" i="2" s="1"/>
  <c r="E298" i="2" s="1"/>
  <c r="E299" i="2" s="1"/>
  <c r="E301" i="2" s="1"/>
  <c r="E302" i="2" s="1"/>
  <c r="E303" i="2" s="1"/>
  <c r="E304" i="2" s="1"/>
  <c r="E305" i="2" s="1"/>
  <c r="E306" i="2" s="1"/>
  <c r="E307" i="2" s="1"/>
  <c r="E308" i="2" s="1"/>
  <c r="E309" i="2" s="1"/>
  <c r="E311" i="2" s="1"/>
  <c r="E312" i="2" s="1"/>
  <c r="E313" i="2" s="1"/>
  <c r="E314" i="2" s="1"/>
  <c r="E315" i="2" s="1"/>
  <c r="E316" i="2" s="1"/>
  <c r="E317" i="2" s="1"/>
  <c r="E318" i="2" s="1"/>
  <c r="E319" i="2" s="1"/>
  <c r="E321" i="2" s="1"/>
  <c r="E322" i="2" s="1"/>
  <c r="E323" i="2" s="1"/>
  <c r="E324" i="2" s="1"/>
  <c r="E325" i="2" s="1"/>
  <c r="E326" i="2" s="1"/>
  <c r="E327" i="2" s="1"/>
  <c r="E328" i="2" s="1"/>
  <c r="E329" i="2" s="1"/>
  <c r="E331" i="2" s="1"/>
  <c r="D30" i="2"/>
  <c r="D29" i="11"/>
  <c r="D30" i="11"/>
  <c r="D31" i="11" s="1"/>
  <c r="D32" i="11" s="1"/>
  <c r="D33" i="11" s="1"/>
  <c r="D34" i="11" s="1"/>
  <c r="C30" i="11"/>
  <c r="C31" i="11" s="1"/>
  <c r="C32" i="11" s="1"/>
  <c r="C33" i="11" s="1"/>
  <c r="C34" i="11" s="1"/>
  <c r="C29" i="11"/>
  <c r="F30" i="11"/>
  <c r="F31" i="11" s="1"/>
  <c r="F32" i="11" s="1"/>
  <c r="F33" i="11" s="1"/>
  <c r="F34" i="11" s="1"/>
  <c r="F29" i="11"/>
  <c r="E30" i="11"/>
  <c r="E31" i="11" s="1"/>
  <c r="E32" i="11" s="1"/>
  <c r="E33" i="11" s="1"/>
  <c r="E34" i="11" s="1"/>
  <c r="E29" i="11"/>
  <c r="D37" i="11"/>
  <c r="D38" i="11" s="1"/>
  <c r="C37" i="11"/>
  <c r="C38" i="11" s="1"/>
  <c r="F35" i="11"/>
  <c r="F36" i="11" s="1"/>
  <c r="F37" i="11" s="1"/>
  <c r="F38" i="11" s="1"/>
  <c r="E37" i="11"/>
  <c r="E38" i="11" s="1"/>
  <c r="E35" i="11"/>
  <c r="E36" i="11" s="1"/>
  <c r="M28" i="11"/>
  <c r="M35" i="11"/>
  <c r="M36" i="11" s="1"/>
  <c r="M146" i="11"/>
  <c r="M147" i="11" s="1"/>
  <c r="M148" i="11" s="1"/>
  <c r="M149" i="11" s="1"/>
  <c r="M150" i="11" s="1"/>
  <c r="M151" i="11" s="1"/>
  <c r="M152" i="11" s="1"/>
  <c r="M153" i="11" s="1"/>
  <c r="M154" i="11" s="1"/>
  <c r="M145" i="11"/>
  <c r="C47" i="11" l="1"/>
  <c r="C48" i="11" s="1"/>
  <c r="C39" i="11"/>
  <c r="C40" i="11"/>
  <c r="C41" i="11" s="1"/>
  <c r="C42" i="11" s="1"/>
  <c r="C43" i="11" s="1"/>
  <c r="C44" i="11" s="1"/>
  <c r="E40" i="11"/>
  <c r="E41" i="11" s="1"/>
  <c r="E42" i="11" s="1"/>
  <c r="E43" i="11" s="1"/>
  <c r="E44" i="11" s="1"/>
  <c r="E39" i="11"/>
  <c r="F45" i="11"/>
  <c r="F46" i="11" s="1"/>
  <c r="F47" i="11" s="1"/>
  <c r="F48" i="11" s="1"/>
  <c r="F40" i="11"/>
  <c r="F41" i="11" s="1"/>
  <c r="F42" i="11" s="1"/>
  <c r="F43" i="11" s="1"/>
  <c r="F44" i="11" s="1"/>
  <c r="F39" i="11"/>
  <c r="D47" i="11"/>
  <c r="D48" i="11" s="1"/>
  <c r="D39" i="11"/>
  <c r="D40" i="11"/>
  <c r="D41" i="11" s="1"/>
  <c r="D42" i="11" s="1"/>
  <c r="D43" i="11" s="1"/>
  <c r="D44" i="11" s="1"/>
  <c r="M29" i="11"/>
  <c r="M30" i="11"/>
  <c r="M31" i="11" s="1"/>
  <c r="M32" i="11" s="1"/>
  <c r="M33" i="11" s="1"/>
  <c r="M34" i="11" s="1"/>
  <c r="M37" i="11"/>
  <c r="M38" i="11" s="1"/>
  <c r="M47" i="11" s="1"/>
  <c r="M48" i="11" s="1"/>
  <c r="M155" i="11"/>
  <c r="M156" i="11"/>
  <c r="M157" i="11" s="1"/>
  <c r="M158" i="11" s="1"/>
  <c r="M159" i="11" s="1"/>
  <c r="M160" i="11" s="1"/>
  <c r="M161" i="11" s="1"/>
  <c r="M162" i="11" s="1"/>
  <c r="M163" i="11" s="1"/>
  <c r="M164" i="11" s="1"/>
  <c r="E47" i="11"/>
  <c r="E48" i="11" s="1"/>
  <c r="E45" i="11"/>
  <c r="E46" i="11" s="1"/>
  <c r="M49" i="11" l="1"/>
  <c r="M50" i="11"/>
  <c r="M51" i="11" s="1"/>
  <c r="M52" i="11" s="1"/>
  <c r="M53" i="11" s="1"/>
  <c r="M54" i="11" s="1"/>
  <c r="D57" i="11"/>
  <c r="D49" i="11"/>
  <c r="D58" i="11" s="1"/>
  <c r="D50" i="11"/>
  <c r="C57" i="11"/>
  <c r="C58" i="11" s="1"/>
  <c r="C60" i="11" s="1"/>
  <c r="C61" i="11" s="1"/>
  <c r="C62" i="11" s="1"/>
  <c r="C63" i="11" s="1"/>
  <c r="C64" i="11" s="1"/>
  <c r="C49" i="11"/>
  <c r="C50" i="11"/>
  <c r="C51" i="11" s="1"/>
  <c r="C52" i="11" s="1"/>
  <c r="C53" i="11" s="1"/>
  <c r="C54" i="11" s="1"/>
  <c r="E50" i="11"/>
  <c r="E51" i="11" s="1"/>
  <c r="E52" i="11" s="1"/>
  <c r="E53" i="11" s="1"/>
  <c r="E54" i="11" s="1"/>
  <c r="E49" i="11"/>
  <c r="F55" i="11"/>
  <c r="F56" i="11" s="1"/>
  <c r="F57" i="11" s="1"/>
  <c r="F58" i="11" s="1"/>
  <c r="F50" i="11"/>
  <c r="F51" i="11" s="1"/>
  <c r="F52" i="11" s="1"/>
  <c r="F53" i="11" s="1"/>
  <c r="F54" i="11" s="1"/>
  <c r="F49" i="11"/>
  <c r="M45" i="11"/>
  <c r="M46" i="11" s="1"/>
  <c r="M39" i="11"/>
  <c r="M40" i="11"/>
  <c r="M41" i="11" s="1"/>
  <c r="M42" i="11" s="1"/>
  <c r="M43" i="11" s="1"/>
  <c r="M44" i="11" s="1"/>
  <c r="M165" i="11"/>
  <c r="M166" i="11"/>
  <c r="M167" i="11" s="1"/>
  <c r="M168" i="11" s="1"/>
  <c r="M169" i="11" s="1"/>
  <c r="M170" i="11" s="1"/>
  <c r="M171" i="11" s="1"/>
  <c r="M172" i="11" s="1"/>
  <c r="M173" i="11" s="1"/>
  <c r="M174" i="11" s="1"/>
  <c r="M55" i="11"/>
  <c r="M56" i="11" s="1"/>
  <c r="M57" i="11"/>
  <c r="M58" i="11" s="1"/>
  <c r="M59" i="11" s="1"/>
  <c r="E55" i="11"/>
  <c r="E56" i="11" s="1"/>
  <c r="E57" i="11"/>
  <c r="E58" i="11" s="1"/>
  <c r="D51" i="11" l="1"/>
  <c r="D59" i="11"/>
  <c r="E59" i="11"/>
  <c r="E60" i="11" s="1"/>
  <c r="E61" i="11" s="1"/>
  <c r="E62" i="11" s="1"/>
  <c r="E63" i="11" s="1"/>
  <c r="E64" i="11" s="1"/>
  <c r="M67" i="11"/>
  <c r="M68" i="11" s="1"/>
  <c r="M69" i="11" s="1"/>
  <c r="M70" i="11" s="1"/>
  <c r="M60" i="11"/>
  <c r="M61" i="11" s="1"/>
  <c r="M62" i="11" s="1"/>
  <c r="M63" i="11" s="1"/>
  <c r="M64" i="11" s="1"/>
  <c r="M65" i="11" s="1"/>
  <c r="F59" i="11"/>
  <c r="D67" i="11"/>
  <c r="D68" i="11" s="1"/>
  <c r="D69" i="11" s="1"/>
  <c r="D70" i="11" s="1"/>
  <c r="C67" i="11"/>
  <c r="C68" i="11" s="1"/>
  <c r="C69" i="11" s="1"/>
  <c r="C70" i="11" s="1"/>
  <c r="C71" i="11" s="1"/>
  <c r="C72" i="11" s="1"/>
  <c r="C73" i="11" s="1"/>
  <c r="C74" i="11" s="1"/>
  <c r="C59" i="11"/>
  <c r="M176" i="11"/>
  <c r="M177" i="11" s="1"/>
  <c r="M178" i="11" s="1"/>
  <c r="M179" i="11" s="1"/>
  <c r="M180" i="11" s="1"/>
  <c r="M181" i="11" s="1"/>
  <c r="M182" i="11" s="1"/>
  <c r="M183" i="11" s="1"/>
  <c r="M184" i="11" s="1"/>
  <c r="M175" i="11"/>
  <c r="E67" i="11"/>
  <c r="E68" i="11" s="1"/>
  <c r="E69" i="11" s="1"/>
  <c r="E70" i="11" s="1"/>
  <c r="E71" i="11" s="1"/>
  <c r="E72" i="11" s="1"/>
  <c r="E73" i="11" s="1"/>
  <c r="E74" i="11" s="1"/>
  <c r="E65" i="11"/>
  <c r="E66" i="11" s="1"/>
  <c r="F65" i="11" l="1"/>
  <c r="F66" i="11" s="1"/>
  <c r="F67" i="11" s="1"/>
  <c r="F68" i="11" s="1"/>
  <c r="F69" i="11" s="1"/>
  <c r="F70" i="11" s="1"/>
  <c r="F71" i="11" s="1"/>
  <c r="F72" i="11" s="1"/>
  <c r="F73" i="11" s="1"/>
  <c r="F74" i="11" s="1"/>
  <c r="F60" i="11"/>
  <c r="F61" i="11" s="1"/>
  <c r="F62" i="11" s="1"/>
  <c r="F63" i="11" s="1"/>
  <c r="F64" i="11" s="1"/>
  <c r="D52" i="11"/>
  <c r="D60" i="11"/>
  <c r="M75" i="11"/>
  <c r="M76" i="11" s="1"/>
  <c r="M71" i="11"/>
  <c r="M72" i="11" s="1"/>
  <c r="M73" i="11" s="1"/>
  <c r="M74" i="11" s="1"/>
  <c r="D75" i="11"/>
  <c r="D76" i="11" s="1"/>
  <c r="D71" i="11"/>
  <c r="D72" i="11" s="1"/>
  <c r="D73" i="11" s="1"/>
  <c r="D74" i="11" s="1"/>
  <c r="F75" i="11"/>
  <c r="F76" i="11" s="1"/>
  <c r="F77" i="11" s="1"/>
  <c r="F78" i="11" s="1"/>
  <c r="M77" i="11"/>
  <c r="M78" i="11" s="1"/>
  <c r="D77" i="11"/>
  <c r="D78" i="11" s="1"/>
  <c r="C77" i="11"/>
  <c r="C78" i="11" s="1"/>
  <c r="C75" i="11"/>
  <c r="C76" i="11" s="1"/>
  <c r="M186" i="11"/>
  <c r="M187" i="11" s="1"/>
  <c r="M188" i="11" s="1"/>
  <c r="M189" i="11" s="1"/>
  <c r="M190" i="11" s="1"/>
  <c r="M191" i="11" s="1"/>
  <c r="M192" i="11" s="1"/>
  <c r="M193" i="11" s="1"/>
  <c r="M194" i="11" s="1"/>
  <c r="M196" i="11" s="1"/>
  <c r="M197" i="11" s="1"/>
  <c r="M198" i="11" s="1"/>
  <c r="M199" i="11" s="1"/>
  <c r="M200" i="11" s="1"/>
  <c r="M201" i="11" s="1"/>
  <c r="M202" i="11" s="1"/>
  <c r="M203" i="11" s="1"/>
  <c r="M204" i="11" s="1"/>
  <c r="M206" i="11" s="1"/>
  <c r="M207" i="11" s="1"/>
  <c r="M208" i="11" s="1"/>
  <c r="M209" i="11" s="1"/>
  <c r="M210" i="11" s="1"/>
  <c r="M211" i="11" s="1"/>
  <c r="M212" i="11" s="1"/>
  <c r="M213" i="11" s="1"/>
  <c r="M214" i="11" s="1"/>
  <c r="M216" i="11" s="1"/>
  <c r="M217" i="11" s="1"/>
  <c r="M218" i="11" s="1"/>
  <c r="M219" i="11" s="1"/>
  <c r="M220" i="11" s="1"/>
  <c r="M221" i="11" s="1"/>
  <c r="M222" i="11" s="1"/>
  <c r="M223" i="11" s="1"/>
  <c r="M224" i="11" s="1"/>
  <c r="M185" i="11"/>
  <c r="E77" i="11"/>
  <c r="E78" i="11" s="1"/>
  <c r="E75" i="11"/>
  <c r="E76" i="11" s="1"/>
  <c r="D53" i="11" l="1"/>
  <c r="D61" i="11"/>
  <c r="D80" i="11"/>
  <c r="D83" i="11" s="1"/>
  <c r="D79" i="11"/>
  <c r="M80" i="11"/>
  <c r="M79" i="11"/>
  <c r="E80" i="11"/>
  <c r="E79" i="11"/>
  <c r="C80" i="11"/>
  <c r="C81" i="11" s="1"/>
  <c r="C82" i="11" s="1"/>
  <c r="C79" i="11"/>
  <c r="F80" i="11"/>
  <c r="F79" i="11"/>
  <c r="M225" i="11"/>
  <c r="M226" i="11"/>
  <c r="D54" i="11" l="1"/>
  <c r="D63" i="11" s="1"/>
  <c r="D62" i="11"/>
  <c r="C84" i="11"/>
  <c r="C87" i="11" s="1"/>
  <c r="C88" i="11" s="1"/>
  <c r="C89" i="11" s="1"/>
  <c r="C90" i="11" s="1"/>
  <c r="C91" i="11" s="1"/>
  <c r="C92" i="11" s="1"/>
  <c r="C93" i="11" s="1"/>
  <c r="C94" i="11" s="1"/>
  <c r="M84" i="11"/>
  <c r="M87" i="11" s="1"/>
  <c r="M88" i="11" s="1"/>
  <c r="M89" i="11" s="1"/>
  <c r="M90" i="11" s="1"/>
  <c r="M95" i="11" s="1"/>
  <c r="M96" i="11" s="1"/>
  <c r="M81" i="11"/>
  <c r="M82" i="11" s="1"/>
  <c r="C83" i="11"/>
  <c r="F83" i="11"/>
  <c r="F84" i="11" s="1"/>
  <c r="F85" i="11" s="1"/>
  <c r="F86" i="11" s="1"/>
  <c r="F87" i="11" s="1"/>
  <c r="F88" i="11" s="1"/>
  <c r="F89" i="11" s="1"/>
  <c r="F90" i="11" s="1"/>
  <c r="F81" i="11"/>
  <c r="F82" i="11" s="1"/>
  <c r="E84" i="11"/>
  <c r="E85" i="11" s="1"/>
  <c r="E86" i="11" s="1"/>
  <c r="E81" i="11"/>
  <c r="E82" i="11" s="1"/>
  <c r="D84" i="11"/>
  <c r="D81" i="11"/>
  <c r="D82" i="11" s="1"/>
  <c r="E83" i="11"/>
  <c r="E87" i="11" l="1"/>
  <c r="E88" i="11" s="1"/>
  <c r="E89" i="11" s="1"/>
  <c r="E90" i="11" s="1"/>
  <c r="E95" i="11" s="1"/>
  <c r="E96" i="11" s="1"/>
  <c r="C85" i="11"/>
  <c r="C86" i="11" s="1"/>
  <c r="F95" i="11"/>
  <c r="F96" i="11" s="1"/>
  <c r="F97" i="11" s="1"/>
  <c r="F98" i="11" s="1"/>
  <c r="F99" i="11" s="1"/>
  <c r="F100" i="11" s="1"/>
  <c r="F91" i="11"/>
  <c r="F92" i="11" s="1"/>
  <c r="F93" i="11" s="1"/>
  <c r="F94" i="11" s="1"/>
  <c r="E97" i="11"/>
  <c r="E98" i="11" s="1"/>
  <c r="E99" i="11" s="1"/>
  <c r="E100" i="11" s="1"/>
  <c r="E91" i="11"/>
  <c r="E92" i="11" s="1"/>
  <c r="E93" i="11" s="1"/>
  <c r="E94" i="11" s="1"/>
  <c r="M97" i="11"/>
  <c r="M98" i="11" s="1"/>
  <c r="M99" i="11" s="1"/>
  <c r="M100" i="11" s="1"/>
  <c r="M103" i="11" s="1"/>
  <c r="M104" i="11" s="1"/>
  <c r="M105" i="11" s="1"/>
  <c r="M106" i="11" s="1"/>
  <c r="D85" i="11"/>
  <c r="D86" i="11" s="1"/>
  <c r="D87" i="11"/>
  <c r="D88" i="11" s="1"/>
  <c r="D89" i="11" s="1"/>
  <c r="D90" i="11" s="1"/>
  <c r="D91" i="11" s="1"/>
  <c r="D92" i="11" s="1"/>
  <c r="D93" i="11" s="1"/>
  <c r="D94" i="11" s="1"/>
  <c r="C95" i="11"/>
  <c r="C96" i="11" s="1"/>
  <c r="C97" i="11"/>
  <c r="C98" i="11" s="1"/>
  <c r="C99" i="11" s="1"/>
  <c r="C100" i="11" s="1"/>
  <c r="C103" i="11" l="1"/>
  <c r="C104" i="11" s="1"/>
  <c r="C101" i="11"/>
  <c r="C102" i="11" s="1"/>
  <c r="F103" i="11"/>
  <c r="F104" i="11" s="1"/>
  <c r="F105" i="11" s="1"/>
  <c r="F106" i="11" s="1"/>
  <c r="F107" i="11" s="1"/>
  <c r="F108" i="11" s="1"/>
  <c r="F109" i="11" s="1"/>
  <c r="F101" i="11"/>
  <c r="F102" i="11" s="1"/>
  <c r="E103" i="11"/>
  <c r="E104" i="11" s="1"/>
  <c r="E101" i="11"/>
  <c r="E102" i="11" s="1"/>
  <c r="M107" i="11"/>
  <c r="M108" i="11" s="1"/>
  <c r="M109" i="11" s="1"/>
  <c r="M114" i="11" s="1"/>
  <c r="M115" i="11" s="1"/>
  <c r="M116" i="11" s="1"/>
  <c r="D95" i="11"/>
  <c r="D96" i="11" s="1"/>
  <c r="D97" i="11"/>
  <c r="D98" i="11" s="1"/>
  <c r="D99" i="11" s="1"/>
  <c r="D100" i="11" s="1"/>
  <c r="C105" i="11"/>
  <c r="C106" i="11" s="1"/>
  <c r="C107" i="11"/>
  <c r="C108" i="11" s="1"/>
  <c r="C109" i="11" s="1"/>
  <c r="C110" i="11" s="1"/>
  <c r="C111" i="11" s="1"/>
  <c r="F112" i="11" l="1"/>
  <c r="F113" i="11" s="1"/>
  <c r="F114" i="11" s="1"/>
  <c r="F115" i="11" s="1"/>
  <c r="F116" i="11" s="1"/>
  <c r="F117" i="11" s="1"/>
  <c r="F118" i="11" s="1"/>
  <c r="F119" i="11" s="1"/>
  <c r="F125" i="11" s="1"/>
  <c r="F126" i="11" s="1"/>
  <c r="F127" i="11" s="1"/>
  <c r="F128" i="11" s="1"/>
  <c r="F129" i="11" s="1"/>
  <c r="F130" i="11" s="1"/>
  <c r="F131" i="11" s="1"/>
  <c r="F132" i="11" s="1"/>
  <c r="F133" i="11" s="1"/>
  <c r="F134" i="11" s="1"/>
  <c r="F135" i="11" s="1"/>
  <c r="F136" i="11" s="1"/>
  <c r="F137" i="11" s="1"/>
  <c r="F138" i="11" s="1"/>
  <c r="F139" i="11" s="1"/>
  <c r="F140" i="11" s="1"/>
  <c r="F141" i="11" s="1"/>
  <c r="F142" i="11" s="1"/>
  <c r="F143" i="11" s="1"/>
  <c r="F144" i="11" s="1"/>
  <c r="F145" i="11" s="1"/>
  <c r="F146" i="11" s="1"/>
  <c r="F147" i="11" s="1"/>
  <c r="F148" i="11" s="1"/>
  <c r="F149" i="11" s="1"/>
  <c r="F150" i="11" s="1"/>
  <c r="F151" i="11" s="1"/>
  <c r="F152" i="11" s="1"/>
  <c r="F153" i="11" s="1"/>
  <c r="F154" i="11" s="1"/>
  <c r="F155" i="11" s="1"/>
  <c r="F156" i="11" s="1"/>
  <c r="F157" i="11" s="1"/>
  <c r="F158" i="11" s="1"/>
  <c r="F159" i="11" s="1"/>
  <c r="F160" i="11" s="1"/>
  <c r="F161" i="11" s="1"/>
  <c r="F162" i="11" s="1"/>
  <c r="F163" i="11" s="1"/>
  <c r="F164" i="11" s="1"/>
  <c r="F165" i="11" s="1"/>
  <c r="F166" i="11" s="1"/>
  <c r="F167" i="11" s="1"/>
  <c r="F168" i="11" s="1"/>
  <c r="F169" i="11" s="1"/>
  <c r="F170" i="11" s="1"/>
  <c r="F171" i="11" s="1"/>
  <c r="F172" i="11" s="1"/>
  <c r="F173" i="11" s="1"/>
  <c r="F174" i="11" s="1"/>
  <c r="F175" i="11" s="1"/>
  <c r="F176" i="11" s="1"/>
  <c r="F177" i="11" s="1"/>
  <c r="F178" i="11" s="1"/>
  <c r="F179" i="11" s="1"/>
  <c r="F180" i="11" s="1"/>
  <c r="F181" i="11" s="1"/>
  <c r="F182" i="11" s="1"/>
  <c r="F183" i="11" s="1"/>
  <c r="F184" i="11" s="1"/>
  <c r="F185" i="11" s="1"/>
  <c r="F186" i="11" s="1"/>
  <c r="F187" i="11" s="1"/>
  <c r="F188" i="11" s="1"/>
  <c r="F189" i="11" s="1"/>
  <c r="F190" i="11" s="1"/>
  <c r="F191" i="11" s="1"/>
  <c r="F192" i="11" s="1"/>
  <c r="F193" i="11" s="1"/>
  <c r="F194" i="11" s="1"/>
  <c r="F195" i="11" s="1"/>
  <c r="F196" i="11" s="1"/>
  <c r="F197" i="11" s="1"/>
  <c r="F198" i="11" s="1"/>
  <c r="F199" i="11" s="1"/>
  <c r="F200" i="11" s="1"/>
  <c r="F201" i="11" s="1"/>
  <c r="F202" i="11" s="1"/>
  <c r="F203" i="11" s="1"/>
  <c r="F204" i="11" s="1"/>
  <c r="F205" i="11" s="1"/>
  <c r="F206" i="11" s="1"/>
  <c r="F207" i="11" s="1"/>
  <c r="F208" i="11" s="1"/>
  <c r="F209" i="11" s="1"/>
  <c r="F210" i="11" s="1"/>
  <c r="F211" i="11" s="1"/>
  <c r="F212" i="11" s="1"/>
  <c r="F213" i="11" s="1"/>
  <c r="F214" i="11" s="1"/>
  <c r="F215" i="11" s="1"/>
  <c r="F216" i="11" s="1"/>
  <c r="F217" i="11" s="1"/>
  <c r="F218" i="11" s="1"/>
  <c r="F219" i="11" s="1"/>
  <c r="F220" i="11" s="1"/>
  <c r="F221" i="11" s="1"/>
  <c r="F222" i="11" s="1"/>
  <c r="F223" i="11" s="1"/>
  <c r="F224" i="11" s="1"/>
  <c r="F225" i="11" s="1"/>
  <c r="F226" i="11" s="1"/>
  <c r="F227" i="11" s="1"/>
  <c r="F228" i="11" s="1"/>
  <c r="F229" i="11" s="1"/>
  <c r="F230" i="11" s="1"/>
  <c r="F231" i="11" s="1"/>
  <c r="F232" i="11" s="1"/>
  <c r="F233" i="11" s="1"/>
  <c r="F234" i="11" s="1"/>
  <c r="F235" i="11" s="1"/>
  <c r="F236" i="11" s="1"/>
  <c r="F237" i="11" s="1"/>
  <c r="F238" i="11" s="1"/>
  <c r="F239" i="11" s="1"/>
  <c r="F240" i="11" s="1"/>
  <c r="F241" i="11" s="1"/>
  <c r="F242" i="11" s="1"/>
  <c r="F243" i="11" s="1"/>
  <c r="F244" i="11" s="1"/>
  <c r="F245" i="11" s="1"/>
  <c r="F246" i="11" s="1"/>
  <c r="F247" i="11" s="1"/>
  <c r="F248" i="11" s="1"/>
  <c r="F249" i="11" s="1"/>
  <c r="F250" i="11" s="1"/>
  <c r="F251" i="11" s="1"/>
  <c r="F252" i="11" s="1"/>
  <c r="F253" i="11" s="1"/>
  <c r="F254" i="11" s="1"/>
  <c r="F255" i="11" s="1"/>
  <c r="F256" i="11" s="1"/>
  <c r="F257" i="11" s="1"/>
  <c r="F258" i="11" s="1"/>
  <c r="F259" i="11" s="1"/>
  <c r="F260" i="11" s="1"/>
  <c r="F261" i="11" s="1"/>
  <c r="F262" i="11" s="1"/>
  <c r="F263" i="11" s="1"/>
  <c r="F264" i="11" s="1"/>
  <c r="F265" i="11" s="1"/>
  <c r="F266" i="11" s="1"/>
  <c r="F267" i="11" s="1"/>
  <c r="F268" i="11" s="1"/>
  <c r="F269" i="11" s="1"/>
  <c r="F270" i="11" s="1"/>
  <c r="F271" i="11" s="1"/>
  <c r="F272" i="11" s="1"/>
  <c r="F273" i="11" s="1"/>
  <c r="F274" i="11" s="1"/>
  <c r="F275" i="11" s="1"/>
  <c r="F276" i="11" s="1"/>
  <c r="F277" i="11" s="1"/>
  <c r="F278" i="11" s="1"/>
  <c r="F279" i="11" s="1"/>
  <c r="F280" i="11" s="1"/>
  <c r="F281" i="11" s="1"/>
  <c r="F282" i="11" s="1"/>
  <c r="F283" i="11" s="1"/>
  <c r="F284" i="11" s="1"/>
  <c r="F285" i="11" s="1"/>
  <c r="F286" i="11" s="1"/>
  <c r="F287" i="11" s="1"/>
  <c r="F288" i="11" s="1"/>
  <c r="F289" i="11" s="1"/>
  <c r="F290" i="11" s="1"/>
  <c r="F291" i="11" s="1"/>
  <c r="F292" i="11" s="1"/>
  <c r="F293" i="11" s="1"/>
  <c r="F294" i="11" s="1"/>
  <c r="F295" i="11" s="1"/>
  <c r="F296" i="11" s="1"/>
  <c r="F297" i="11" s="1"/>
  <c r="F298" i="11" s="1"/>
  <c r="F299" i="11" s="1"/>
  <c r="F300" i="11" s="1"/>
  <c r="F301" i="11" s="1"/>
  <c r="F302" i="11" s="1"/>
  <c r="F303" i="11" s="1"/>
  <c r="F304" i="11" s="1"/>
  <c r="F305" i="11" s="1"/>
  <c r="F306" i="11" s="1"/>
  <c r="F307" i="11" s="1"/>
  <c r="F308" i="11" s="1"/>
  <c r="F309" i="11" s="1"/>
  <c r="F310" i="11" s="1"/>
  <c r="F311" i="11" s="1"/>
  <c r="F312" i="11" s="1"/>
  <c r="F313" i="11" s="1"/>
  <c r="F314" i="11" s="1"/>
  <c r="F315" i="11" s="1"/>
  <c r="F316" i="11" s="1"/>
  <c r="F317" i="11" s="1"/>
  <c r="F318" i="11" s="1"/>
  <c r="F319" i="11" s="1"/>
  <c r="F320" i="11" s="1"/>
  <c r="F321" i="11" s="1"/>
  <c r="F322" i="11" s="1"/>
  <c r="F323" i="11" s="1"/>
  <c r="F324" i="11" s="1"/>
  <c r="F325" i="11" s="1"/>
  <c r="F326" i="11" s="1"/>
  <c r="F327" i="11" s="1"/>
  <c r="F328" i="11" s="1"/>
  <c r="F329" i="11" s="1"/>
  <c r="F330" i="11" s="1"/>
  <c r="F331" i="11" s="1"/>
  <c r="F332" i="11" s="1"/>
  <c r="F333" i="11" s="1"/>
  <c r="F334" i="11" s="1"/>
  <c r="F335" i="11" s="1"/>
  <c r="F336" i="11" s="1"/>
  <c r="F110" i="11"/>
  <c r="F111" i="11" s="1"/>
  <c r="D103" i="11"/>
  <c r="D104" i="11" s="1"/>
  <c r="D101" i="11"/>
  <c r="D102" i="11" s="1"/>
  <c r="E107" i="11"/>
  <c r="E108" i="11" s="1"/>
  <c r="E109" i="11" s="1"/>
  <c r="E110" i="11" s="1"/>
  <c r="E111" i="11" s="1"/>
  <c r="E105" i="11"/>
  <c r="E106" i="11" s="1"/>
  <c r="D107" i="11"/>
  <c r="D108" i="11" s="1"/>
  <c r="D109" i="11" s="1"/>
  <c r="D110" i="11" s="1"/>
  <c r="D111" i="11" s="1"/>
  <c r="D105" i="11"/>
  <c r="D106" i="11" s="1"/>
  <c r="C114" i="11"/>
  <c r="C112" i="11"/>
  <c r="C113" i="11" s="1"/>
  <c r="E114" i="11" l="1"/>
  <c r="E112" i="11"/>
  <c r="E113" i="11" s="1"/>
  <c r="D114" i="11"/>
  <c r="D112" i="11"/>
  <c r="D113" i="11" s="1"/>
  <c r="C115" i="11"/>
  <c r="C116" i="11" s="1"/>
  <c r="C117" i="11"/>
  <c r="C118" i="11" s="1"/>
  <c r="C119" i="11" s="1"/>
  <c r="E117" i="11" l="1"/>
  <c r="E118" i="11" s="1"/>
  <c r="E119" i="11" s="1"/>
  <c r="E115" i="11"/>
  <c r="E116" i="11" s="1"/>
  <c r="D117" i="11"/>
  <c r="D118" i="11" s="1"/>
  <c r="D119" i="11" s="1"/>
  <c r="D115" i="11"/>
  <c r="D116" i="11" s="1"/>
  <c r="C126" i="11"/>
  <c r="C127" i="11" s="1"/>
  <c r="C128" i="11" s="1"/>
  <c r="C129" i="11" s="1"/>
  <c r="C130" i="11" s="1"/>
  <c r="C131" i="11" s="1"/>
  <c r="C132" i="11" s="1"/>
  <c r="C133" i="11" s="1"/>
  <c r="C134" i="11" s="1"/>
  <c r="C125" i="11"/>
  <c r="E126" i="11" l="1"/>
  <c r="E127" i="11" s="1"/>
  <c r="E128" i="11" s="1"/>
  <c r="E129" i="11" s="1"/>
  <c r="E130" i="11" s="1"/>
  <c r="E131" i="11" s="1"/>
  <c r="E132" i="11" s="1"/>
  <c r="E133" i="11" s="1"/>
  <c r="E134" i="11" s="1"/>
  <c r="E125" i="11"/>
  <c r="D125" i="11"/>
  <c r="D126" i="11"/>
  <c r="D127" i="11" s="1"/>
  <c r="D128" i="11" s="1"/>
  <c r="D129" i="11" s="1"/>
  <c r="D130" i="11" s="1"/>
  <c r="D131" i="11" s="1"/>
  <c r="D132" i="11" s="1"/>
  <c r="D133" i="11" s="1"/>
  <c r="D134" i="11" s="1"/>
  <c r="C136" i="11"/>
  <c r="C137" i="11" s="1"/>
  <c r="C138" i="11" s="1"/>
  <c r="C139" i="11" s="1"/>
  <c r="C140" i="11" s="1"/>
  <c r="C141" i="11" s="1"/>
  <c r="C142" i="11" s="1"/>
  <c r="C143" i="11" s="1"/>
  <c r="C144" i="11" s="1"/>
  <c r="C135" i="11"/>
  <c r="E135" i="11" l="1"/>
  <c r="E136" i="11"/>
  <c r="E137" i="11" s="1"/>
  <c r="E138" i="11" s="1"/>
  <c r="E139" i="11" s="1"/>
  <c r="E140" i="11" s="1"/>
  <c r="E141" i="11" s="1"/>
  <c r="E142" i="11" s="1"/>
  <c r="E143" i="11" s="1"/>
  <c r="E144" i="11" s="1"/>
  <c r="D136" i="11"/>
  <c r="D137" i="11" s="1"/>
  <c r="D138" i="11" s="1"/>
  <c r="D139" i="11" s="1"/>
  <c r="D140" i="11" s="1"/>
  <c r="D141" i="11" s="1"/>
  <c r="D142" i="11" s="1"/>
  <c r="D143" i="11" s="1"/>
  <c r="D144" i="11" s="1"/>
  <c r="D135" i="11"/>
  <c r="C145" i="11"/>
  <c r="C146" i="11"/>
  <c r="C147" i="11" s="1"/>
  <c r="C148" i="11" s="1"/>
  <c r="C149" i="11" s="1"/>
  <c r="C150" i="11" s="1"/>
  <c r="C151" i="11" s="1"/>
  <c r="C152" i="11" s="1"/>
  <c r="C153" i="11" s="1"/>
  <c r="C154" i="11" s="1"/>
  <c r="E146" i="11" l="1"/>
  <c r="E147" i="11" s="1"/>
  <c r="E148" i="11" s="1"/>
  <c r="E149" i="11" s="1"/>
  <c r="E150" i="11" s="1"/>
  <c r="E151" i="11" s="1"/>
  <c r="E152" i="11" s="1"/>
  <c r="E153" i="11" s="1"/>
  <c r="E154" i="11" s="1"/>
  <c r="E145" i="11"/>
  <c r="D145" i="11"/>
  <c r="D146" i="11"/>
  <c r="D147" i="11" s="1"/>
  <c r="D148" i="11" s="1"/>
  <c r="D149" i="11" s="1"/>
  <c r="D150" i="11" s="1"/>
  <c r="D151" i="11" s="1"/>
  <c r="D152" i="11" s="1"/>
  <c r="D153" i="11" s="1"/>
  <c r="D154" i="11" s="1"/>
  <c r="C155" i="11"/>
  <c r="C156" i="11"/>
  <c r="C157" i="11" s="1"/>
  <c r="C158" i="11" s="1"/>
  <c r="C159" i="11" s="1"/>
  <c r="C160" i="11" s="1"/>
  <c r="C161" i="11" s="1"/>
  <c r="C162" i="11" s="1"/>
  <c r="C163" i="11" s="1"/>
  <c r="C164" i="11" s="1"/>
  <c r="E156" i="11" l="1"/>
  <c r="E157" i="11" s="1"/>
  <c r="E158" i="11" s="1"/>
  <c r="E159" i="11" s="1"/>
  <c r="E160" i="11" s="1"/>
  <c r="E161" i="11" s="1"/>
  <c r="E162" i="11" s="1"/>
  <c r="E163" i="11" s="1"/>
  <c r="E164" i="11" s="1"/>
  <c r="E155" i="11"/>
  <c r="D155" i="11"/>
  <c r="D156" i="11"/>
  <c r="D157" i="11" s="1"/>
  <c r="D158" i="11" s="1"/>
  <c r="D159" i="11" s="1"/>
  <c r="D160" i="11" s="1"/>
  <c r="D161" i="11" s="1"/>
  <c r="D162" i="11" s="1"/>
  <c r="D163" i="11" s="1"/>
  <c r="D164" i="11" s="1"/>
  <c r="C166" i="11"/>
  <c r="C167" i="11" s="1"/>
  <c r="C168" i="11" s="1"/>
  <c r="C169" i="11" s="1"/>
  <c r="C170" i="11" s="1"/>
  <c r="C171" i="11" s="1"/>
  <c r="C172" i="11" s="1"/>
  <c r="C173" i="11" s="1"/>
  <c r="C174" i="11" s="1"/>
  <c r="C165" i="11"/>
  <c r="E165" i="11" l="1"/>
  <c r="E166" i="11"/>
  <c r="E167" i="11" s="1"/>
  <c r="E168" i="11" s="1"/>
  <c r="E169" i="11" s="1"/>
  <c r="E170" i="11" s="1"/>
  <c r="E171" i="11" s="1"/>
  <c r="E172" i="11" s="1"/>
  <c r="E173" i="11" s="1"/>
  <c r="E174" i="11" s="1"/>
  <c r="D166" i="11"/>
  <c r="D167" i="11" s="1"/>
  <c r="D168" i="11" s="1"/>
  <c r="D169" i="11" s="1"/>
  <c r="D170" i="11" s="1"/>
  <c r="D171" i="11" s="1"/>
  <c r="D172" i="11" s="1"/>
  <c r="D173" i="11" s="1"/>
  <c r="D174" i="11" s="1"/>
  <c r="D165" i="11"/>
  <c r="C176" i="11"/>
  <c r="C177" i="11" s="1"/>
  <c r="C178" i="11" s="1"/>
  <c r="C179" i="11" s="1"/>
  <c r="C180" i="11" s="1"/>
  <c r="C181" i="11" s="1"/>
  <c r="C182" i="11" s="1"/>
  <c r="C183" i="11" s="1"/>
  <c r="C184" i="11" s="1"/>
  <c r="C175" i="11"/>
  <c r="E176" i="11" l="1"/>
  <c r="E177" i="11" s="1"/>
  <c r="E178" i="11" s="1"/>
  <c r="E179" i="11" s="1"/>
  <c r="E180" i="11" s="1"/>
  <c r="E181" i="11" s="1"/>
  <c r="E182" i="11" s="1"/>
  <c r="E183" i="11" s="1"/>
  <c r="E184" i="11" s="1"/>
  <c r="E175" i="11"/>
  <c r="D175" i="11"/>
  <c r="D176" i="11"/>
  <c r="D177" i="11" s="1"/>
  <c r="D178" i="11" s="1"/>
  <c r="D179" i="11" s="1"/>
  <c r="D180" i="11" s="1"/>
  <c r="D181" i="11" s="1"/>
  <c r="D182" i="11" s="1"/>
  <c r="D183" i="11" s="1"/>
  <c r="D184" i="11" s="1"/>
  <c r="C186" i="11"/>
  <c r="C187" i="11" s="1"/>
  <c r="C188" i="11" s="1"/>
  <c r="C189" i="11" s="1"/>
  <c r="C190" i="11" s="1"/>
  <c r="C191" i="11" s="1"/>
  <c r="C192" i="11" s="1"/>
  <c r="C193" i="11" s="1"/>
  <c r="C194" i="11" s="1"/>
  <c r="C185" i="11"/>
  <c r="E186" i="11" l="1"/>
  <c r="E187" i="11" s="1"/>
  <c r="E188" i="11" s="1"/>
  <c r="E189" i="11" s="1"/>
  <c r="E190" i="11" s="1"/>
  <c r="E191" i="11" s="1"/>
  <c r="E192" i="11" s="1"/>
  <c r="E193" i="11" s="1"/>
  <c r="E194" i="11" s="1"/>
  <c r="E185" i="11"/>
  <c r="D186" i="11"/>
  <c r="D187" i="11" s="1"/>
  <c r="D188" i="11" s="1"/>
  <c r="D189" i="11" s="1"/>
  <c r="D190" i="11" s="1"/>
  <c r="D191" i="11" s="1"/>
  <c r="D192" i="11" s="1"/>
  <c r="D193" i="11" s="1"/>
  <c r="D194" i="11" s="1"/>
  <c r="D185" i="11"/>
  <c r="C196" i="11"/>
  <c r="C197" i="11" s="1"/>
  <c r="C198" i="11" s="1"/>
  <c r="C199" i="11" s="1"/>
  <c r="C200" i="11" s="1"/>
  <c r="C201" i="11" s="1"/>
  <c r="C202" i="11" s="1"/>
  <c r="C203" i="11" s="1"/>
  <c r="C204" i="11" s="1"/>
  <c r="C195" i="11"/>
  <c r="E196" i="11" l="1"/>
  <c r="E197" i="11" s="1"/>
  <c r="E198" i="11" s="1"/>
  <c r="E199" i="11" s="1"/>
  <c r="E200" i="11" s="1"/>
  <c r="E201" i="11" s="1"/>
  <c r="E202" i="11" s="1"/>
  <c r="E203" i="11" s="1"/>
  <c r="E204" i="11" s="1"/>
  <c r="E195" i="11"/>
  <c r="D195" i="11"/>
  <c r="D196" i="11"/>
  <c r="D197" i="11" s="1"/>
  <c r="D198" i="11" s="1"/>
  <c r="D199" i="11" s="1"/>
  <c r="D200" i="11" s="1"/>
  <c r="D201" i="11" s="1"/>
  <c r="D202" i="11" s="1"/>
  <c r="D203" i="11" s="1"/>
  <c r="D204" i="11" s="1"/>
  <c r="C206" i="11"/>
  <c r="C207" i="11" s="1"/>
  <c r="C208" i="11" s="1"/>
  <c r="C209" i="11" s="1"/>
  <c r="C210" i="11" s="1"/>
  <c r="C211" i="11" s="1"/>
  <c r="C212" i="11" s="1"/>
  <c r="C213" i="11" s="1"/>
  <c r="C214" i="11" s="1"/>
  <c r="C205" i="11"/>
  <c r="E205" i="11" l="1"/>
  <c r="E206" i="11"/>
  <c r="E207" i="11" s="1"/>
  <c r="E208" i="11" s="1"/>
  <c r="E209" i="11" s="1"/>
  <c r="E210" i="11" s="1"/>
  <c r="E211" i="11" s="1"/>
  <c r="E212" i="11" s="1"/>
  <c r="E213" i="11" s="1"/>
  <c r="E214" i="11" s="1"/>
  <c r="D205" i="11"/>
  <c r="D206" i="11"/>
  <c r="D207" i="11" s="1"/>
  <c r="D208" i="11" s="1"/>
  <c r="D209" i="11" s="1"/>
  <c r="D210" i="11" s="1"/>
  <c r="D211" i="11" s="1"/>
  <c r="D212" i="11" s="1"/>
  <c r="D213" i="11" s="1"/>
  <c r="D214" i="11" s="1"/>
  <c r="C216" i="11"/>
  <c r="C217" i="11" s="1"/>
  <c r="C218" i="11" s="1"/>
  <c r="C219" i="11" s="1"/>
  <c r="C220" i="11" s="1"/>
  <c r="C221" i="11" s="1"/>
  <c r="C222" i="11" s="1"/>
  <c r="C223" i="11" s="1"/>
  <c r="C224" i="11" s="1"/>
  <c r="C215" i="11"/>
  <c r="E216" i="11" l="1"/>
  <c r="E217" i="11" s="1"/>
  <c r="E218" i="11" s="1"/>
  <c r="E219" i="11" s="1"/>
  <c r="E220" i="11" s="1"/>
  <c r="E221" i="11" s="1"/>
  <c r="E222" i="11" s="1"/>
  <c r="E223" i="11" s="1"/>
  <c r="E224" i="11" s="1"/>
  <c r="E215" i="11"/>
  <c r="D215" i="11"/>
  <c r="D216" i="11"/>
  <c r="D217" i="11" s="1"/>
  <c r="D218" i="11" s="1"/>
  <c r="D219" i="11" s="1"/>
  <c r="D220" i="11" s="1"/>
  <c r="D221" i="11" s="1"/>
  <c r="D222" i="11" s="1"/>
  <c r="D223" i="11" s="1"/>
  <c r="D224" i="11" s="1"/>
  <c r="C225" i="11"/>
  <c r="C226" i="11"/>
  <c r="C227" i="11" s="1"/>
  <c r="C228" i="11" s="1"/>
  <c r="C229" i="11" s="1"/>
  <c r="C230" i="11" s="1"/>
  <c r="C231" i="11" s="1"/>
  <c r="C232" i="11" s="1"/>
  <c r="C233" i="11" s="1"/>
  <c r="C234" i="11" s="1"/>
  <c r="E225" i="11" l="1"/>
  <c r="E226" i="11"/>
  <c r="E227" i="11" s="1"/>
  <c r="E228" i="11" s="1"/>
  <c r="E229" i="11" s="1"/>
  <c r="E230" i="11" s="1"/>
  <c r="E231" i="11" s="1"/>
  <c r="E232" i="11" s="1"/>
  <c r="E233" i="11" s="1"/>
  <c r="E234" i="11" s="1"/>
  <c r="D225" i="11"/>
  <c r="D226" i="11"/>
  <c r="D227" i="11" s="1"/>
  <c r="D228" i="11" s="1"/>
  <c r="D229" i="11" s="1"/>
  <c r="D230" i="11" s="1"/>
  <c r="D231" i="11" s="1"/>
  <c r="D232" i="11" s="1"/>
  <c r="D233" i="11" s="1"/>
  <c r="D234" i="11" s="1"/>
  <c r="C236" i="11"/>
  <c r="C237" i="11" s="1"/>
  <c r="C238" i="11" s="1"/>
  <c r="C239" i="11" s="1"/>
  <c r="C240" i="11" s="1"/>
  <c r="C241" i="11" s="1"/>
  <c r="C242" i="11" s="1"/>
  <c r="C243" i="11" s="1"/>
  <c r="C244" i="11" s="1"/>
  <c r="C235" i="11"/>
  <c r="E236" i="11" l="1"/>
  <c r="E237" i="11" s="1"/>
  <c r="E238" i="11" s="1"/>
  <c r="E239" i="11" s="1"/>
  <c r="E240" i="11" s="1"/>
  <c r="E241" i="11" s="1"/>
  <c r="E242" i="11" s="1"/>
  <c r="E243" i="11" s="1"/>
  <c r="E244" i="11" s="1"/>
  <c r="E235" i="11"/>
  <c r="D236" i="11"/>
  <c r="D237" i="11" s="1"/>
  <c r="D238" i="11" s="1"/>
  <c r="D239" i="11" s="1"/>
  <c r="D240" i="11" s="1"/>
  <c r="D241" i="11" s="1"/>
  <c r="D242" i="11" s="1"/>
  <c r="D243" i="11" s="1"/>
  <c r="D244" i="11" s="1"/>
  <c r="D235" i="11"/>
  <c r="C246" i="11"/>
  <c r="C247" i="11" s="1"/>
  <c r="C248" i="11" s="1"/>
  <c r="C249" i="11" s="1"/>
  <c r="C250" i="11" s="1"/>
  <c r="C251" i="11" s="1"/>
  <c r="C252" i="11" s="1"/>
  <c r="C253" i="11" s="1"/>
  <c r="C254" i="11" s="1"/>
  <c r="C245" i="11"/>
  <c r="E245" i="11" l="1"/>
  <c r="E246" i="11"/>
  <c r="E247" i="11" s="1"/>
  <c r="E248" i="11" s="1"/>
  <c r="E249" i="11" s="1"/>
  <c r="E250" i="11" s="1"/>
  <c r="E251" i="11" s="1"/>
  <c r="E252" i="11" s="1"/>
  <c r="E253" i="11" s="1"/>
  <c r="E254" i="11" s="1"/>
  <c r="D245" i="11"/>
  <c r="D246" i="11"/>
  <c r="D247" i="11" s="1"/>
  <c r="D248" i="11" s="1"/>
  <c r="D249" i="11" s="1"/>
  <c r="D250" i="11" s="1"/>
  <c r="D251" i="11" s="1"/>
  <c r="D252" i="11" s="1"/>
  <c r="D253" i="11" s="1"/>
  <c r="D254" i="11" s="1"/>
  <c r="C256" i="11"/>
  <c r="C257" i="11" s="1"/>
  <c r="C258" i="11" s="1"/>
  <c r="C259" i="11" s="1"/>
  <c r="C260" i="11" s="1"/>
  <c r="C261" i="11" s="1"/>
  <c r="C262" i="11" s="1"/>
  <c r="C263" i="11" s="1"/>
  <c r="C264" i="11" s="1"/>
  <c r="C255" i="11"/>
  <c r="E256" i="11" l="1"/>
  <c r="E257" i="11" s="1"/>
  <c r="E258" i="11" s="1"/>
  <c r="E259" i="11" s="1"/>
  <c r="E260" i="11" s="1"/>
  <c r="E261" i="11" s="1"/>
  <c r="E262" i="11" s="1"/>
  <c r="E263" i="11" s="1"/>
  <c r="E264" i="11" s="1"/>
  <c r="E255" i="11"/>
  <c r="D256" i="11"/>
  <c r="D257" i="11" s="1"/>
  <c r="D258" i="11" s="1"/>
  <c r="D259" i="11" s="1"/>
  <c r="D260" i="11" s="1"/>
  <c r="D261" i="11" s="1"/>
  <c r="D262" i="11" s="1"/>
  <c r="D263" i="11" s="1"/>
  <c r="D264" i="11" s="1"/>
  <c r="D255" i="11"/>
  <c r="C266" i="11"/>
  <c r="C267" i="11" s="1"/>
  <c r="C268" i="11" s="1"/>
  <c r="C269" i="11" s="1"/>
  <c r="C270" i="11" s="1"/>
  <c r="C271" i="11" s="1"/>
  <c r="C272" i="11" s="1"/>
  <c r="C273" i="11" s="1"/>
  <c r="C274" i="11" s="1"/>
  <c r="C265" i="11"/>
  <c r="E266" i="11" l="1"/>
  <c r="E267" i="11" s="1"/>
  <c r="E268" i="11" s="1"/>
  <c r="E269" i="11" s="1"/>
  <c r="E270" i="11" s="1"/>
  <c r="E271" i="11" s="1"/>
  <c r="E272" i="11" s="1"/>
  <c r="E273" i="11" s="1"/>
  <c r="E274" i="11" s="1"/>
  <c r="E265" i="11"/>
  <c r="D265" i="11"/>
  <c r="D266" i="11"/>
  <c r="D267" i="11" s="1"/>
  <c r="D268" i="11" s="1"/>
  <c r="D269" i="11" s="1"/>
  <c r="D270" i="11" s="1"/>
  <c r="D271" i="11" s="1"/>
  <c r="D272" i="11" s="1"/>
  <c r="D273" i="11" s="1"/>
  <c r="D274" i="11" s="1"/>
  <c r="C275" i="11"/>
  <c r="C276" i="11"/>
  <c r="C277" i="11" s="1"/>
  <c r="C278" i="11" s="1"/>
  <c r="C279" i="11" s="1"/>
  <c r="C280" i="11" s="1"/>
  <c r="C281" i="11" s="1"/>
  <c r="C282" i="11" s="1"/>
  <c r="C283" i="11" s="1"/>
  <c r="C284" i="11" s="1"/>
  <c r="E276" i="11" l="1"/>
  <c r="E277" i="11" s="1"/>
  <c r="E278" i="11" s="1"/>
  <c r="E279" i="11" s="1"/>
  <c r="E280" i="11" s="1"/>
  <c r="E281" i="11" s="1"/>
  <c r="E282" i="11" s="1"/>
  <c r="E283" i="11" s="1"/>
  <c r="E284" i="11" s="1"/>
  <c r="E275" i="11"/>
  <c r="D276" i="11"/>
  <c r="D277" i="11" s="1"/>
  <c r="D278" i="11" s="1"/>
  <c r="D279" i="11" s="1"/>
  <c r="D280" i="11" s="1"/>
  <c r="D281" i="11" s="1"/>
  <c r="D282" i="11" s="1"/>
  <c r="D283" i="11" s="1"/>
  <c r="D284" i="11" s="1"/>
  <c r="D275" i="11"/>
  <c r="C286" i="11"/>
  <c r="C287" i="11" s="1"/>
  <c r="C288" i="11" s="1"/>
  <c r="C289" i="11" s="1"/>
  <c r="C290" i="11" s="1"/>
  <c r="C291" i="11" s="1"/>
  <c r="C292" i="11" s="1"/>
  <c r="C293" i="11" s="1"/>
  <c r="C294" i="11" s="1"/>
  <c r="C285" i="11"/>
  <c r="E286" i="11" l="1"/>
  <c r="E287" i="11" s="1"/>
  <c r="E288" i="11" s="1"/>
  <c r="E289" i="11" s="1"/>
  <c r="E290" i="11" s="1"/>
  <c r="E291" i="11" s="1"/>
  <c r="E292" i="11" s="1"/>
  <c r="E293" i="11" s="1"/>
  <c r="E294" i="11" s="1"/>
  <c r="E285" i="11"/>
  <c r="D285" i="11"/>
  <c r="D286" i="11"/>
  <c r="D287" i="11" s="1"/>
  <c r="D288" i="11" s="1"/>
  <c r="D289" i="11" s="1"/>
  <c r="D290" i="11" s="1"/>
  <c r="D291" i="11" s="1"/>
  <c r="D292" i="11" s="1"/>
  <c r="D293" i="11" s="1"/>
  <c r="D294" i="11" s="1"/>
  <c r="C295" i="11"/>
  <c r="C296" i="11"/>
  <c r="C297" i="11" s="1"/>
  <c r="C298" i="11" s="1"/>
  <c r="C299" i="11" s="1"/>
  <c r="C300" i="11" s="1"/>
  <c r="C301" i="11" s="1"/>
  <c r="C302" i="11" s="1"/>
  <c r="C303" i="11" s="1"/>
  <c r="C304" i="11" s="1"/>
  <c r="E296" i="11" l="1"/>
  <c r="E297" i="11" s="1"/>
  <c r="E298" i="11" s="1"/>
  <c r="E299" i="11" s="1"/>
  <c r="E300" i="11" s="1"/>
  <c r="E301" i="11" s="1"/>
  <c r="E302" i="11" s="1"/>
  <c r="E303" i="11" s="1"/>
  <c r="E304" i="11" s="1"/>
  <c r="E295" i="11"/>
  <c r="D296" i="11"/>
  <c r="D297" i="11" s="1"/>
  <c r="D298" i="11" s="1"/>
  <c r="D299" i="11" s="1"/>
  <c r="D300" i="11" s="1"/>
  <c r="D301" i="11" s="1"/>
  <c r="D302" i="11" s="1"/>
  <c r="D303" i="11" s="1"/>
  <c r="D304" i="11" s="1"/>
  <c r="D295" i="11"/>
  <c r="C306" i="11"/>
  <c r="C307" i="11" s="1"/>
  <c r="C308" i="11" s="1"/>
  <c r="C309" i="11" s="1"/>
  <c r="C310" i="11" s="1"/>
  <c r="C311" i="11" s="1"/>
  <c r="C312" i="11" s="1"/>
  <c r="C313" i="11" s="1"/>
  <c r="C314" i="11" s="1"/>
  <c r="C305" i="11"/>
  <c r="E306" i="11" l="1"/>
  <c r="E307" i="11" s="1"/>
  <c r="E308" i="11" s="1"/>
  <c r="E309" i="11" s="1"/>
  <c r="E310" i="11" s="1"/>
  <c r="E311" i="11" s="1"/>
  <c r="E312" i="11" s="1"/>
  <c r="E313" i="11" s="1"/>
  <c r="E314" i="11" s="1"/>
  <c r="E305" i="11"/>
  <c r="D305" i="11"/>
  <c r="D306" i="11"/>
  <c r="D307" i="11" s="1"/>
  <c r="D308" i="11" s="1"/>
  <c r="D309" i="11" s="1"/>
  <c r="D310" i="11" s="1"/>
  <c r="D311" i="11" s="1"/>
  <c r="D312" i="11" s="1"/>
  <c r="D313" i="11" s="1"/>
  <c r="D314" i="11" s="1"/>
  <c r="C316" i="11"/>
  <c r="C317" i="11" s="1"/>
  <c r="C318" i="11" s="1"/>
  <c r="C319" i="11" s="1"/>
  <c r="C320" i="11" s="1"/>
  <c r="C321" i="11" s="1"/>
  <c r="C322" i="11" s="1"/>
  <c r="C323" i="11" s="1"/>
  <c r="C324" i="11" s="1"/>
  <c r="C315" i="11"/>
  <c r="E316" i="11" l="1"/>
  <c r="E317" i="11" s="1"/>
  <c r="E318" i="11" s="1"/>
  <c r="E319" i="11" s="1"/>
  <c r="E320" i="11" s="1"/>
  <c r="E321" i="11" s="1"/>
  <c r="E322" i="11" s="1"/>
  <c r="E323" i="11" s="1"/>
  <c r="E324" i="11" s="1"/>
  <c r="E315" i="11"/>
  <c r="D316" i="11"/>
  <c r="D317" i="11" s="1"/>
  <c r="D318" i="11" s="1"/>
  <c r="D319" i="11" s="1"/>
  <c r="D320" i="11" s="1"/>
  <c r="D321" i="11" s="1"/>
  <c r="D322" i="11" s="1"/>
  <c r="D323" i="11" s="1"/>
  <c r="D324" i="11" s="1"/>
  <c r="D315" i="11"/>
  <c r="C326" i="11"/>
  <c r="C327" i="11" s="1"/>
  <c r="C328" i="11" s="1"/>
  <c r="C329" i="11" s="1"/>
  <c r="C330" i="11" s="1"/>
  <c r="C331" i="11" s="1"/>
  <c r="C332" i="11" s="1"/>
  <c r="C333" i="11" s="1"/>
  <c r="C334" i="11" s="1"/>
  <c r="C325" i="11"/>
  <c r="E326" i="11" l="1"/>
  <c r="E327" i="11" s="1"/>
  <c r="E328" i="11" s="1"/>
  <c r="E329" i="11" s="1"/>
  <c r="E330" i="11" s="1"/>
  <c r="E331" i="11" s="1"/>
  <c r="E332" i="11" s="1"/>
  <c r="E333" i="11" s="1"/>
  <c r="E334" i="11" s="1"/>
  <c r="E325" i="11"/>
  <c r="D326" i="11"/>
  <c r="D327" i="11" s="1"/>
  <c r="D328" i="11" s="1"/>
  <c r="D329" i="11" s="1"/>
  <c r="D330" i="11" s="1"/>
  <c r="D331" i="11" s="1"/>
  <c r="D332" i="11" s="1"/>
  <c r="D333" i="11" s="1"/>
  <c r="D334" i="11" s="1"/>
  <c r="D325" i="11"/>
  <c r="C336" i="11"/>
  <c r="C335" i="11"/>
  <c r="E336" i="11" l="1"/>
  <c r="E335" i="11"/>
  <c r="D336" i="11"/>
  <c r="D335" i="11"/>
</calcChain>
</file>

<file path=xl/sharedStrings.xml><?xml version="1.0" encoding="utf-8"?>
<sst xmlns="http://schemas.openxmlformats.org/spreadsheetml/2006/main" count="5364" uniqueCount="119">
  <si>
    <t>Tanggal</t>
  </si>
  <si>
    <t>Waktu</t>
  </si>
  <si>
    <t>GPS</t>
  </si>
  <si>
    <t>No site</t>
  </si>
  <si>
    <t>name of site</t>
  </si>
  <si>
    <t>open close</t>
  </si>
  <si>
    <t>Transek</t>
  </si>
  <si>
    <t>Quadrat</t>
  </si>
  <si>
    <t>Sediment</t>
  </si>
  <si>
    <t>Spesies</t>
  </si>
  <si>
    <t>% Spesies</t>
  </si>
  <si>
    <t>Canophy Height(CM)</t>
  </si>
  <si>
    <t>Pengamat</t>
  </si>
  <si>
    <t>Ket</t>
  </si>
  <si>
    <t>TPI</t>
  </si>
  <si>
    <t>Pemanfaatan</t>
  </si>
  <si>
    <t>% seagrass</t>
  </si>
  <si>
    <t>zaenul</t>
  </si>
  <si>
    <t>algae</t>
  </si>
  <si>
    <t>Ho</t>
  </si>
  <si>
    <t>Hu</t>
  </si>
  <si>
    <t>Si</t>
  </si>
  <si>
    <t>Ea</t>
  </si>
  <si>
    <t>Cs</t>
  </si>
  <si>
    <t>Hp</t>
  </si>
  <si>
    <t>Th</t>
  </si>
  <si>
    <t>Cr</t>
  </si>
  <si>
    <t>P,L</t>
  </si>
  <si>
    <t>P</t>
  </si>
  <si>
    <t>P,PK</t>
  </si>
  <si>
    <t>ada teripang</t>
  </si>
  <si>
    <t>PB</t>
  </si>
  <si>
    <t>p</t>
  </si>
  <si>
    <t>NYP</t>
  </si>
  <si>
    <t>L</t>
  </si>
  <si>
    <t>P,L,PK</t>
  </si>
  <si>
    <t>DT</t>
  </si>
  <si>
    <t>Seagrass</t>
  </si>
  <si>
    <t>MNY</t>
  </si>
  <si>
    <t>MKT</t>
  </si>
  <si>
    <t>MKB</t>
  </si>
  <si>
    <t>MBT</t>
  </si>
  <si>
    <t>MBB</t>
  </si>
  <si>
    <t>za</t>
  </si>
  <si>
    <t>sob</t>
  </si>
  <si>
    <t>Average of % Spesies</t>
  </si>
  <si>
    <t>Row Labels</t>
  </si>
  <si>
    <t>Grand Total</t>
  </si>
  <si>
    <t>P,PK,L</t>
  </si>
  <si>
    <t>P,B</t>
  </si>
  <si>
    <t>sobirin</t>
  </si>
  <si>
    <t>-58838/1104412</t>
  </si>
  <si>
    <t>B</t>
  </si>
  <si>
    <t>PK,P,B</t>
  </si>
  <si>
    <t>-5.79694/110.3475</t>
  </si>
  <si>
    <t>PK,P</t>
  </si>
  <si>
    <t>PK,K</t>
  </si>
  <si>
    <t>P,B,PK</t>
  </si>
  <si>
    <t>PK,B</t>
  </si>
  <si>
    <t>TK</t>
  </si>
  <si>
    <t>P,TK</t>
  </si>
  <si>
    <t>-5.88667/110.41111</t>
  </si>
  <si>
    <t>-5.88752/110.40924</t>
  </si>
  <si>
    <t>-5.8853/110.4296</t>
  </si>
  <si>
    <t>SPONGE</t>
  </si>
  <si>
    <t>-5.8913/110.4265</t>
  </si>
  <si>
    <t>LOKASI</t>
  </si>
  <si>
    <t>SPESIES</t>
  </si>
  <si>
    <t>Values</t>
  </si>
  <si>
    <t>Column Labels</t>
  </si>
  <si>
    <t>-TPI</t>
  </si>
  <si>
    <t>-PB</t>
  </si>
  <si>
    <t>-DT</t>
  </si>
  <si>
    <t>-MNY</t>
  </si>
  <si>
    <t>-MKT</t>
  </si>
  <si>
    <t>-MKB</t>
  </si>
  <si>
    <t>-MBT</t>
  </si>
  <si>
    <t>-MBB</t>
  </si>
  <si>
    <t>-TPI-</t>
  </si>
  <si>
    <t>-PB-</t>
  </si>
  <si>
    <t>-DT-</t>
  </si>
  <si>
    <t>-MNY-</t>
  </si>
  <si>
    <t>-MKT-</t>
  </si>
  <si>
    <t>-MBT-</t>
  </si>
  <si>
    <t>-MKB-</t>
  </si>
  <si>
    <t>-MBB-</t>
  </si>
  <si>
    <t>Sum of 2020</t>
  </si>
  <si>
    <t>-2020</t>
  </si>
  <si>
    <t>-2018</t>
  </si>
  <si>
    <t>average</t>
  </si>
  <si>
    <t>-2020-</t>
  </si>
  <si>
    <t>-2018-</t>
  </si>
  <si>
    <t>AVERAGE</t>
  </si>
  <si>
    <t>Sum of AVERAGE</t>
  </si>
  <si>
    <t>5.52'17"S110.26'54"E</t>
  </si>
  <si>
    <t>5.52'10"S110.26'56"E</t>
  </si>
  <si>
    <t>PP</t>
  </si>
  <si>
    <t>LL</t>
  </si>
  <si>
    <t>Putri</t>
  </si>
  <si>
    <t>Nailin</t>
  </si>
  <si>
    <t>Nada</t>
  </si>
  <si>
    <t>5.51'50"S 110.26'49"E</t>
  </si>
  <si>
    <t>5.51'52"S 110.26'50"E</t>
  </si>
  <si>
    <t>o</t>
  </si>
  <si>
    <t>Rata-Rata</t>
  </si>
  <si>
    <t>Rata-rata</t>
  </si>
  <si>
    <t>5'52'28"S 110'26'46"E</t>
  </si>
  <si>
    <t>5'52'34"S 110'26'46" E</t>
  </si>
  <si>
    <t>5'52'38"S 110'26'46"E</t>
  </si>
  <si>
    <t>line 1</t>
  </si>
  <si>
    <t>line 2</t>
  </si>
  <si>
    <t>line 3</t>
  </si>
  <si>
    <t xml:space="preserve">line 1 </t>
  </si>
  <si>
    <t>Rata-rata total</t>
  </si>
  <si>
    <t>NADA</t>
  </si>
  <si>
    <t>-5.8816/110.4318</t>
  </si>
  <si>
    <t>PK</t>
  </si>
  <si>
    <t>Alga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</si>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</sst>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"/>
    <numFmt numFmtId="165" formatCode="[$-13809]dd\ mmmm\ yyyy;@"/>
    <numFmt numFmtId="166" formatCode="0.00;[Red]\-0.00"/>
  </numFmts>
  <fonts count="10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8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92D050"/>
        <bgColor rgb="FFAECF00"/>
      </patternFill>
    </fill>
    <fill>
      <patternFill patternType="solid">
        <fgColor rgb="FFE46C0A"/>
        <bgColor rgb="FFFF6600"/>
      </patternFill>
    </fill>
    <fill>
      <patternFill patternType="solid">
        <fgColor rgb="FF93CDDD"/>
        <bgColor rgb="FF83CAFF"/>
      </patternFill>
    </fill>
    <fill>
      <patternFill patternType="solid">
        <fgColor rgb="FF953735"/>
        <bgColor rgb="FF993366"/>
      </patternFill>
    </fill>
    <fill>
      <patternFill patternType="solid">
        <fgColor rgb="FFFF6600"/>
        <bgColor rgb="FFE46C0A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60">
    <xf numFmtId="0" fontId="0" fillId="0" borderId="0" xfId="0"/>
    <xf numFmtId="0" fontId="1" fillId="3" borderId="1" xfId="1" applyFont="1" applyFill="1" applyBorder="1" applyAlignment="1" applyProtection="1">
      <alignment horizontal="center"/>
    </xf>
    <xf numFmtId="0" fontId="1" fillId="3" borderId="2" xfId="1" applyFont="1" applyFill="1" applyBorder="1" applyAlignment="1" applyProtection="1">
      <alignment horizontal="center"/>
    </xf>
    <xf numFmtId="0" fontId="1" fillId="3" borderId="3" xfId="1" applyFont="1" applyFill="1" applyBorder="1" applyAlignment="1" applyProtection="1">
      <alignment horizontal="center"/>
    </xf>
    <xf numFmtId="0" fontId="1" fillId="3" borderId="4" xfId="1" applyFont="1" applyFill="1" applyBorder="1" applyAlignment="1" applyProtection="1">
      <alignment horizontal="center"/>
    </xf>
    <xf numFmtId="0" fontId="1" fillId="3" borderId="5" xfId="1" applyFont="1" applyFill="1" applyBorder="1" applyAlignment="1" applyProtection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/>
    </xf>
    <xf numFmtId="0" fontId="1" fillId="3" borderId="9" xfId="1" applyFont="1" applyFill="1" applyBorder="1" applyAlignment="1" applyProtection="1">
      <alignment horizontal="center"/>
    </xf>
    <xf numFmtId="0" fontId="1" fillId="3" borderId="1" xfId="1" applyFont="1" applyFill="1" applyBorder="1" applyAlignment="1" applyProtection="1"/>
    <xf numFmtId="0" fontId="1" fillId="3" borderId="2" xfId="1" applyFont="1" applyFill="1" applyBorder="1" applyAlignment="1" applyProtection="1"/>
    <xf numFmtId="0" fontId="1" fillId="3" borderId="3" xfId="1" applyFont="1" applyFill="1" applyBorder="1" applyAlignment="1" applyProtection="1"/>
    <xf numFmtId="0" fontId="1" fillId="3" borderId="4" xfId="1" applyFont="1" applyFill="1" applyBorder="1" applyAlignment="1" applyProtection="1"/>
    <xf numFmtId="0" fontId="1" fillId="3" borderId="5" xfId="1" applyFont="1" applyFill="1" applyBorder="1" applyAlignment="1" applyProtection="1"/>
    <xf numFmtId="0" fontId="0" fillId="0" borderId="7" xfId="0" applyBorder="1"/>
    <xf numFmtId="164" fontId="0" fillId="0" borderId="7" xfId="0" applyNumberFormat="1" applyBorder="1"/>
    <xf numFmtId="0" fontId="0" fillId="0" borderId="8" xfId="0" applyBorder="1"/>
    <xf numFmtId="0" fontId="0" fillId="4" borderId="8" xfId="0" applyFill="1" applyBorder="1"/>
    <xf numFmtId="0" fontId="0" fillId="0" borderId="8" xfId="0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5" borderId="8" xfId="0" applyFill="1" applyBorder="1"/>
    <xf numFmtId="0" fontId="0" fillId="5" borderId="8" xfId="0" applyFill="1" applyBorder="1" applyAlignment="1">
      <alignment vertical="center"/>
    </xf>
    <xf numFmtId="0" fontId="0" fillId="6" borderId="8" xfId="0" applyFill="1" applyBorder="1"/>
    <xf numFmtId="0" fontId="0" fillId="6" borderId="8" xfId="0" applyFill="1" applyBorder="1" applyAlignment="1">
      <alignment vertical="center"/>
    </xf>
    <xf numFmtId="0" fontId="0" fillId="0" borderId="0" xfId="0" applyBorder="1"/>
    <xf numFmtId="0" fontId="3" fillId="0" borderId="0" xfId="0" applyFont="1"/>
    <xf numFmtId="0" fontId="5" fillId="0" borderId="0" xfId="1" applyFont="1" applyFill="1" applyBorder="1" applyAlignment="1" applyProtection="1"/>
    <xf numFmtId="49" fontId="0" fillId="0" borderId="7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6" fillId="0" borderId="3" xfId="1" applyFont="1" applyFill="1" applyBorder="1" applyAlignment="1" applyProtection="1">
      <alignment horizontal="center"/>
    </xf>
    <xf numFmtId="0" fontId="7" fillId="0" borderId="7" xfId="0" applyFont="1" applyBorder="1"/>
    <xf numFmtId="0" fontId="7" fillId="0" borderId="8" xfId="0" applyFont="1" applyBorder="1"/>
    <xf numFmtId="0" fontId="7" fillId="0" borderId="8" xfId="0" applyFont="1" applyBorder="1" applyAlignment="1">
      <alignment vertical="top"/>
    </xf>
    <xf numFmtId="0" fontId="7" fillId="0" borderId="8" xfId="0" applyFont="1" applyBorder="1" applyAlignment="1">
      <alignment vertical="center"/>
    </xf>
    <xf numFmtId="0" fontId="7" fillId="4" borderId="8" xfId="0" applyFont="1" applyFill="1" applyBorder="1"/>
    <xf numFmtId="165" fontId="7" fillId="0" borderId="7" xfId="0" applyNumberFormat="1" applyFont="1" applyBorder="1"/>
    <xf numFmtId="49" fontId="7" fillId="0" borderId="7" xfId="0" applyNumberFormat="1" applyFont="1" applyBorder="1" applyAlignment="1">
      <alignment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164" fontId="7" fillId="0" borderId="7" xfId="0" applyNumberFormat="1" applyFont="1" applyBorder="1"/>
    <xf numFmtId="0" fontId="7" fillId="0" borderId="0" xfId="0" applyFont="1"/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4" borderId="8" xfId="0" applyFont="1" applyFill="1" applyBorder="1" applyAlignment="1">
      <alignment wrapText="1"/>
    </xf>
    <xf numFmtId="0" fontId="7" fillId="4" borderId="8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/>
    </xf>
    <xf numFmtId="0" fontId="7" fillId="7" borderId="8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5" borderId="8" xfId="0" applyFont="1" applyFill="1" applyBorder="1"/>
    <xf numFmtId="0" fontId="7" fillId="5" borderId="8" xfId="0" applyFont="1" applyFill="1" applyBorder="1" applyAlignment="1">
      <alignment horizontal="center"/>
    </xf>
    <xf numFmtId="0" fontId="7" fillId="5" borderId="8" xfId="0" applyFont="1" applyFill="1" applyBorder="1" applyAlignment="1">
      <alignment wrapText="1"/>
    </xf>
    <xf numFmtId="0" fontId="7" fillId="6" borderId="8" xfId="0" applyFont="1" applyFill="1" applyBorder="1"/>
    <xf numFmtId="0" fontId="7" fillId="6" borderId="8" xfId="0" applyFont="1" applyFill="1" applyBorder="1" applyAlignment="1">
      <alignment wrapText="1"/>
    </xf>
    <xf numFmtId="0" fontId="7" fillId="6" borderId="8" xfId="0" applyFont="1" applyFill="1" applyBorder="1" applyAlignment="1">
      <alignment horizontal="center"/>
    </xf>
    <xf numFmtId="0" fontId="6" fillId="0" borderId="1" xfId="1" applyFont="1" applyFill="1" applyBorder="1" applyAlignment="1" applyProtection="1">
      <alignment vertical="center"/>
    </xf>
    <xf numFmtId="0" fontId="6" fillId="0" borderId="5" xfId="1" applyFont="1" applyFill="1" applyBorder="1" applyAlignment="1" applyProtection="1"/>
    <xf numFmtId="0" fontId="0" fillId="0" borderId="7" xfId="0" applyBorder="1" applyAlignment="1">
      <alignment vertical="center"/>
    </xf>
    <xf numFmtId="4" fontId="0" fillId="0" borderId="8" xfId="0" applyNumberFormat="1" applyBorder="1"/>
    <xf numFmtId="166" fontId="0" fillId="0" borderId="13" xfId="0" applyNumberFormat="1" applyBorder="1" applyProtection="1"/>
    <xf numFmtId="166" fontId="0" fillId="0" borderId="14" xfId="0" applyNumberFormat="1" applyBorder="1" applyProtection="1"/>
    <xf numFmtId="4" fontId="0" fillId="0" borderId="7" xfId="0" applyNumberFormat="1" applyBorder="1"/>
    <xf numFmtId="166" fontId="0" fillId="0" borderId="15" xfId="0" applyNumberFormat="1" applyBorder="1" applyProtection="1"/>
    <xf numFmtId="0" fontId="8" fillId="0" borderId="16" xfId="0" applyFont="1" applyBorder="1"/>
    <xf numFmtId="0" fontId="8" fillId="0" borderId="17" xfId="0" applyFont="1" applyBorder="1"/>
    <xf numFmtId="4" fontId="0" fillId="0" borderId="0" xfId="0" applyNumberFormat="1" applyBorder="1"/>
    <xf numFmtId="0" fontId="8" fillId="8" borderId="3" xfId="0" applyFont="1" applyFill="1" applyBorder="1"/>
    <xf numFmtId="4" fontId="0" fillId="8" borderId="7" xfId="0" applyNumberFormat="1" applyFill="1" applyBorder="1"/>
    <xf numFmtId="4" fontId="0" fillId="8" borderId="8" xfId="0" applyNumberFormat="1" applyFill="1" applyBorder="1"/>
    <xf numFmtId="0" fontId="7" fillId="9" borderId="8" xfId="0" applyFont="1" applyFill="1" applyBorder="1" applyAlignment="1">
      <alignment wrapText="1"/>
    </xf>
    <xf numFmtId="0" fontId="7" fillId="9" borderId="8" xfId="0" applyFont="1" applyFill="1" applyBorder="1" applyAlignment="1">
      <alignment horizontal="center"/>
    </xf>
    <xf numFmtId="0" fontId="7" fillId="9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/>
    </xf>
    <xf numFmtId="0" fontId="7" fillId="10" borderId="8" xfId="0" applyFont="1" applyFill="1" applyBorder="1"/>
    <xf numFmtId="0" fontId="7" fillId="10" borderId="8" xfId="0" applyFont="1" applyFill="1" applyBorder="1" applyAlignment="1">
      <alignment wrapText="1"/>
    </xf>
    <xf numFmtId="0" fontId="7" fillId="10" borderId="8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6" fillId="10" borderId="8" xfId="0" applyFont="1" applyFill="1" applyBorder="1"/>
    <xf numFmtId="0" fontId="6" fillId="10" borderId="8" xfId="0" applyFont="1" applyFill="1" applyBorder="1" applyAlignment="1">
      <alignment horizontal="center"/>
    </xf>
    <xf numFmtId="4" fontId="0" fillId="0" borderId="0" xfId="0" applyNumberFormat="1"/>
    <xf numFmtId="0" fontId="8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center"/>
    </xf>
    <xf numFmtId="0" fontId="0" fillId="0" borderId="18" xfId="0" applyFill="1" applyBorder="1"/>
    <xf numFmtId="0" fontId="8" fillId="0" borderId="1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0" fillId="0" borderId="8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49" fontId="0" fillId="12" borderId="7" xfId="0" applyNumberFormat="1" applyFont="1" applyFill="1" applyBorder="1" applyAlignment="1">
      <alignment horizontal="center" vertical="center" wrapText="1"/>
    </xf>
    <xf numFmtId="0" fontId="0" fillId="12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/>
    </xf>
    <xf numFmtId="0" fontId="4" fillId="12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0" fillId="11" borderId="0" xfId="0" applyFill="1"/>
    <xf numFmtId="0" fontId="0" fillId="13" borderId="0" xfId="0" applyFill="1"/>
    <xf numFmtId="0" fontId="0" fillId="12" borderId="0" xfId="0" applyFill="1"/>
    <xf numFmtId="0" fontId="0" fillId="14" borderId="0" xfId="0" applyFill="1"/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/>
    </xf>
    <xf numFmtId="0" fontId="0" fillId="10" borderId="8" xfId="0" applyFill="1" applyBorder="1"/>
    <xf numFmtId="0" fontId="4" fillId="15" borderId="8" xfId="0" applyFont="1" applyFill="1" applyBorder="1" applyAlignment="1">
      <alignment horizontal="center"/>
    </xf>
    <xf numFmtId="0" fontId="0" fillId="15" borderId="8" xfId="0" applyFill="1" applyBorder="1"/>
    <xf numFmtId="0" fontId="4" fillId="16" borderId="8" xfId="0" applyFont="1" applyFill="1" applyBorder="1" applyAlignment="1">
      <alignment horizontal="center" vertical="center"/>
    </xf>
    <xf numFmtId="0" fontId="0" fillId="16" borderId="8" xfId="0" applyFill="1" applyBorder="1"/>
    <xf numFmtId="0" fontId="4" fillId="12" borderId="8" xfId="0" applyFont="1" applyFill="1" applyBorder="1" applyAlignment="1">
      <alignment horizontal="center" vertical="center"/>
    </xf>
    <xf numFmtId="0" fontId="0" fillId="12" borderId="8" xfId="0" applyFill="1" applyBorder="1"/>
    <xf numFmtId="0" fontId="4" fillId="17" borderId="8" xfId="0" applyFont="1" applyFill="1" applyBorder="1" applyAlignment="1">
      <alignment horizontal="center" vertical="center"/>
    </xf>
    <xf numFmtId="0" fontId="0" fillId="17" borderId="8" xfId="0" applyFill="1" applyBorder="1"/>
    <xf numFmtId="0" fontId="4" fillId="10" borderId="8" xfId="0" applyFont="1" applyFill="1" applyBorder="1" applyAlignment="1">
      <alignment horizontal="center" vertical="center"/>
    </xf>
    <xf numFmtId="0" fontId="4" fillId="18" borderId="8" xfId="0" applyFont="1" applyFill="1" applyBorder="1" applyAlignment="1">
      <alignment horizontal="center" vertical="center"/>
    </xf>
    <xf numFmtId="0" fontId="0" fillId="18" borderId="8" xfId="0" applyFill="1" applyBorder="1"/>
    <xf numFmtId="0" fontId="3" fillId="0" borderId="0" xfId="0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420E"/>
      <rgbColor rgb="FF00FF00"/>
      <rgbColor rgb="FF0000FF"/>
      <rgbColor rgb="FFFFF2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83CA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C0006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7CE"/>
      <rgbColor rgb="FF3366FF"/>
      <rgbColor rgb="FF33CCCC"/>
      <rgbColor rgb="FFAECF00"/>
      <rgbColor rgb="FFFFD320"/>
      <rgbColor rgb="FFE46C0A"/>
      <rgbColor rgb="FFFF6600"/>
      <rgbColor rgb="FF666699"/>
      <rgbColor rgb="FF92D050"/>
      <rgbColor rgb="FF004586"/>
      <rgbColor rgb="FF579D1C"/>
      <rgbColor rgb="FF003300"/>
      <rgbColor rgb="FF31400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FF"/>
      <color rgb="FF993366"/>
      <color rgb="FFA50021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11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6.xml"/><Relationship Id="rId42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4.xml"/><Relationship Id="rId37" Type="http://schemas.openxmlformats.org/officeDocument/2006/relationships/pivotCacheDefinition" Target="pivotCache/pivotCacheDefinition9.xml"/><Relationship Id="rId40" Type="http://schemas.openxmlformats.org/officeDocument/2006/relationships/pivotCacheDefinition" Target="pivotCache/pivotCacheDefinition12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3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pivotCacheDefinition" Target="pivotCache/pivotCacheDefinition7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5.xml"/><Relationship Id="rId38" Type="http://schemas.openxmlformats.org/officeDocument/2006/relationships/pivotCacheDefinition" Target="pivotCache/pivotCacheDefinition10.xml"/><Relationship Id="rId46" Type="http://schemas.openxmlformats.org/officeDocument/2006/relationships/calcChain" Target="calcChain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spesies total!PivotTable10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spesies total'!$B$3:$B$4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total'!$B$5</c:f>
              <c:numCache>
                <c:formatCode>General</c:formatCode>
                <c:ptCount val="1"/>
                <c:pt idx="0">
                  <c:v>15.208925189393939</c:v>
                </c:pt>
              </c:numCache>
            </c:numRef>
          </c:val>
        </c:ser>
        <c:ser>
          <c:idx val="1"/>
          <c:order val="1"/>
          <c:tx>
            <c:strRef>
              <c:f>'grafik spesies total'!$C$3:$C$4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total'!$C$5</c:f>
              <c:numCache>
                <c:formatCode>General</c:formatCode>
                <c:ptCount val="1"/>
                <c:pt idx="0">
                  <c:v>12.97348484848485</c:v>
                </c:pt>
              </c:numCache>
            </c:numRef>
          </c:val>
        </c:ser>
        <c:ser>
          <c:idx val="2"/>
          <c:order val="2"/>
          <c:tx>
            <c:strRef>
              <c:f>'grafik spesies total'!$D$3:$D$4</c:f>
              <c:strCache>
                <c:ptCount val="1"/>
                <c:pt idx="0">
                  <c:v>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total'!$D$5</c:f>
              <c:numCache>
                <c:formatCode>General</c:formatCode>
                <c:ptCount val="1"/>
                <c:pt idx="0">
                  <c:v>15.625000000000002</c:v>
                </c:pt>
              </c:numCache>
            </c:numRef>
          </c:val>
        </c:ser>
        <c:ser>
          <c:idx val="3"/>
          <c:order val="3"/>
          <c:tx>
            <c:strRef>
              <c:f>'grafik spesies total'!$E$3:$E$4</c:f>
              <c:strCache>
                <c:ptCount val="1"/>
                <c:pt idx="0">
                  <c:v>Ho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total'!$E$5</c:f>
              <c:numCache>
                <c:formatCode>General</c:formatCode>
                <c:ptCount val="1"/>
                <c:pt idx="0">
                  <c:v>2.1893939393939394</c:v>
                </c:pt>
              </c:numCache>
            </c:numRef>
          </c:val>
        </c:ser>
        <c:ser>
          <c:idx val="4"/>
          <c:order val="4"/>
          <c:tx>
            <c:strRef>
              <c:f>'grafik spesies total'!$F$3:$F$4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total'!$F$5</c:f>
              <c:numCache>
                <c:formatCode>General</c:formatCode>
                <c:ptCount val="1"/>
                <c:pt idx="0">
                  <c:v>0.55637254901960786</c:v>
                </c:pt>
              </c:numCache>
            </c:numRef>
          </c:val>
        </c:ser>
        <c:ser>
          <c:idx val="5"/>
          <c:order val="5"/>
          <c:tx>
            <c:strRef>
              <c:f>'grafik spesies total'!$G$3:$G$4</c:f>
              <c:strCache>
                <c:ptCount val="1"/>
                <c:pt idx="0">
                  <c:v>Hu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total'!$G$5</c:f>
              <c:numCache>
                <c:formatCode>General</c:formatCode>
                <c:ptCount val="1"/>
                <c:pt idx="0">
                  <c:v>5.859375E-2</c:v>
                </c:pt>
              </c:numCache>
            </c:numRef>
          </c:val>
        </c:ser>
        <c:ser>
          <c:idx val="6"/>
          <c:order val="6"/>
          <c:tx>
            <c:strRef>
              <c:f>'grafik spesies total'!$H$3:$H$4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total'!$H$5</c:f>
              <c:numCache>
                <c:formatCode>General</c:formatCode>
                <c:ptCount val="1"/>
                <c:pt idx="0">
                  <c:v>0.15447443181818182</c:v>
                </c:pt>
              </c:numCache>
            </c:numRef>
          </c:val>
        </c:ser>
        <c:ser>
          <c:idx val="7"/>
          <c:order val="7"/>
          <c:tx>
            <c:strRef>
              <c:f>'grafik spesies total'!$I$3:$I$4</c:f>
              <c:strCache>
                <c:ptCount val="1"/>
                <c:pt idx="0">
                  <c:v>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spesies total'!$A$5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spesies total'!$I$5</c:f>
              <c:numCache>
                <c:formatCode>General</c:formatCode>
                <c:ptCount val="1"/>
                <c:pt idx="0">
                  <c:v>26.766571969696969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92365936"/>
        <c:axId val="-1692371376"/>
      </c:barChart>
      <c:catAx>
        <c:axId val="-169236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371376"/>
        <c:crosses val="autoZero"/>
        <c:auto val="1"/>
        <c:lblAlgn val="ctr"/>
        <c:lblOffset val="100"/>
        <c:noMultiLvlLbl val="0"/>
      </c:catAx>
      <c:valAx>
        <c:axId val="-16923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36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penlokasi!PivotTable11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penlokasi'!$B$3:$B$4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penlokasi'!$B$5</c:f>
              <c:numCache>
                <c:formatCode>General</c:formatCode>
                <c:ptCount val="1"/>
                <c:pt idx="0">
                  <c:v>52.242424242424242</c:v>
                </c:pt>
              </c:numCache>
            </c:numRef>
          </c:val>
        </c:ser>
        <c:ser>
          <c:idx val="1"/>
          <c:order val="1"/>
          <c:tx>
            <c:strRef>
              <c:f>'grafik penlokasi'!$C$3:$C$4</c:f>
              <c:strCache>
                <c:ptCount val="1"/>
                <c:pt idx="0">
                  <c:v>MBB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penlokasi'!$C$5</c:f>
              <c:numCache>
                <c:formatCode>General</c:formatCode>
                <c:ptCount val="1"/>
                <c:pt idx="0">
                  <c:v>36.303030303030305</c:v>
                </c:pt>
              </c:numCache>
            </c:numRef>
          </c:val>
        </c:ser>
        <c:ser>
          <c:idx val="2"/>
          <c:order val="2"/>
          <c:tx>
            <c:strRef>
              <c:f>'grafik penlokasi'!$D$3:$D$4</c:f>
              <c:strCache>
                <c:ptCount val="1"/>
                <c:pt idx="0">
                  <c:v>MBT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penlokasi'!$D$5</c:f>
              <c:numCache>
                <c:formatCode>General</c:formatCode>
                <c:ptCount val="1"/>
                <c:pt idx="0">
                  <c:v>41.666666666666664</c:v>
                </c:pt>
              </c:numCache>
            </c:numRef>
          </c:val>
        </c:ser>
        <c:ser>
          <c:idx val="3"/>
          <c:order val="3"/>
          <c:tx>
            <c:strRef>
              <c:f>'grafik penlokasi'!$E$3:$E$4</c:f>
              <c:strCache>
                <c:ptCount val="1"/>
                <c:pt idx="0">
                  <c:v>MKB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penlokasi'!$E$5</c:f>
              <c:numCache>
                <c:formatCode>General</c:formatCode>
                <c:ptCount val="1"/>
                <c:pt idx="0">
                  <c:v>10.515151515151516</c:v>
                </c:pt>
              </c:numCache>
            </c:numRef>
          </c:val>
        </c:ser>
        <c:ser>
          <c:idx val="4"/>
          <c:order val="4"/>
          <c:tx>
            <c:strRef>
              <c:f>'grafik penlokasi'!$F$3:$F$4</c:f>
              <c:strCache>
                <c:ptCount val="1"/>
                <c:pt idx="0">
                  <c:v>MKT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penlokasi'!$F$5</c:f>
              <c:numCache>
                <c:formatCode>General</c:formatCode>
                <c:ptCount val="1"/>
                <c:pt idx="0">
                  <c:v>19.303030303030305</c:v>
                </c:pt>
              </c:numCache>
            </c:numRef>
          </c:val>
        </c:ser>
        <c:ser>
          <c:idx val="5"/>
          <c:order val="5"/>
          <c:tx>
            <c:strRef>
              <c:f>'grafik penlokasi'!$G$3:$G$4</c:f>
              <c:strCache>
                <c:ptCount val="1"/>
                <c:pt idx="0">
                  <c:v>MNY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penlokasi'!$G$5</c:f>
              <c:numCache>
                <c:formatCode>General</c:formatCode>
                <c:ptCount val="1"/>
                <c:pt idx="0">
                  <c:v>2.2727272727272729</c:v>
                </c:pt>
              </c:numCache>
            </c:numRef>
          </c:val>
        </c:ser>
        <c:ser>
          <c:idx val="6"/>
          <c:order val="6"/>
          <c:tx>
            <c:strRef>
              <c:f>'grafik penlokasi'!$H$3:$H$4</c:f>
              <c:strCache>
                <c:ptCount val="1"/>
                <c:pt idx="0">
                  <c:v>NYP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penlokasi'!$H$5</c:f>
              <c:numCache>
                <c:formatCode>General</c:formatCode>
                <c:ptCount val="1"/>
                <c:pt idx="0">
                  <c:v>35.515151515151516</c:v>
                </c:pt>
              </c:numCache>
            </c:numRef>
          </c:val>
        </c:ser>
        <c:ser>
          <c:idx val="7"/>
          <c:order val="7"/>
          <c:tx>
            <c:strRef>
              <c:f>'grafik penlokasi'!$I$3:$I$4</c:f>
              <c:strCache>
                <c:ptCount val="1"/>
                <c:pt idx="0">
                  <c:v>PB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penlokasi'!$I$5</c:f>
              <c:numCache>
                <c:formatCode>General</c:formatCode>
                <c:ptCount val="1"/>
                <c:pt idx="0">
                  <c:v>33.424242424242422</c:v>
                </c:pt>
              </c:numCache>
            </c:numRef>
          </c:val>
        </c:ser>
        <c:ser>
          <c:idx val="8"/>
          <c:order val="8"/>
          <c:tx>
            <c:strRef>
              <c:f>'grafik penlokasi'!$J$3:$J$4</c:f>
              <c:strCache>
                <c:ptCount val="1"/>
                <c:pt idx="0">
                  <c:v>TPI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penlokasi'!$A$5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penlokasi'!$J$5</c:f>
              <c:numCache>
                <c:formatCode>General</c:formatCode>
                <c:ptCount val="1"/>
                <c:pt idx="0">
                  <c:v>9.5757575757575761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92363216"/>
        <c:axId val="-1692362672"/>
      </c:barChart>
      <c:catAx>
        <c:axId val="-169236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362672"/>
        <c:crosses val="autoZero"/>
        <c:auto val="1"/>
        <c:lblAlgn val="ctr"/>
        <c:lblOffset val="100"/>
        <c:noMultiLvlLbl val="0"/>
      </c:catAx>
      <c:valAx>
        <c:axId val="-169236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36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perban pentp!PivotTable8</c:name>
    <c:fmtId val="0"/>
  </c:pivotSource>
  <c:chart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144000" tIns="19050" rIns="38100" bIns="19050" anchor="t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lIns="180000" tIns="0" rIns="36000" bIns="7200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perban pentp'!$B$3</c:f>
              <c:strCache>
                <c:ptCount val="1"/>
                <c:pt idx="0">
                  <c:v>-2018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180000" tIns="0" rIns="36000" bIns="7200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'grafik perban pentp'!$A$4:$A$13</c:f>
              <c:strCache>
                <c:ptCount val="9"/>
                <c:pt idx="0">
                  <c:v>DT</c:v>
                </c:pt>
                <c:pt idx="1">
                  <c:v>MBB</c:v>
                </c:pt>
                <c:pt idx="2">
                  <c:v>MBT</c:v>
                </c:pt>
                <c:pt idx="3">
                  <c:v>MKB</c:v>
                </c:pt>
                <c:pt idx="4">
                  <c:v>MKT</c:v>
                </c:pt>
                <c:pt idx="5">
                  <c:v>MNY</c:v>
                </c:pt>
                <c:pt idx="6">
                  <c:v>NYP</c:v>
                </c:pt>
                <c:pt idx="7">
                  <c:v>PB</c:v>
                </c:pt>
                <c:pt idx="8">
                  <c:v>TPI</c:v>
                </c:pt>
              </c:strCache>
            </c:strRef>
          </c:cat>
          <c:val>
            <c:numRef>
              <c:f>'grafik perban pentp'!$B$4:$B$13</c:f>
              <c:numCache>
                <c:formatCode>General</c:formatCode>
                <c:ptCount val="9"/>
                <c:pt idx="0">
                  <c:v>56.878787878787897</c:v>
                </c:pt>
                <c:pt idx="1">
                  <c:v>32.484848484848499</c:v>
                </c:pt>
                <c:pt idx="2">
                  <c:v>21.575757575757599</c:v>
                </c:pt>
                <c:pt idx="3">
                  <c:v>18.636363636363601</c:v>
                </c:pt>
                <c:pt idx="4">
                  <c:v>21.909090909090899</c:v>
                </c:pt>
                <c:pt idx="5">
                  <c:v>1.48484848484848</c:v>
                </c:pt>
                <c:pt idx="6">
                  <c:v>15.6451612903226</c:v>
                </c:pt>
                <c:pt idx="7">
                  <c:v>43.151515151515099</c:v>
                </c:pt>
                <c:pt idx="8">
                  <c:v>5.1935483870967696</c:v>
                </c:pt>
              </c:numCache>
            </c:numRef>
          </c:val>
        </c:ser>
        <c:ser>
          <c:idx val="1"/>
          <c:order val="1"/>
          <c:tx>
            <c:strRef>
              <c:f>'grafik perban pentp'!$C$3</c:f>
              <c:strCache>
                <c:ptCount val="1"/>
                <c:pt idx="0">
                  <c:v>-2020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144000" tIns="19050" rIns="38100" bIns="1905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'grafik perban pentp'!$A$4:$A$13</c:f>
              <c:strCache>
                <c:ptCount val="9"/>
                <c:pt idx="0">
                  <c:v>DT</c:v>
                </c:pt>
                <c:pt idx="1">
                  <c:v>MBB</c:v>
                </c:pt>
                <c:pt idx="2">
                  <c:v>MBT</c:v>
                </c:pt>
                <c:pt idx="3">
                  <c:v>MKB</c:v>
                </c:pt>
                <c:pt idx="4">
                  <c:v>MKT</c:v>
                </c:pt>
                <c:pt idx="5">
                  <c:v>MNY</c:v>
                </c:pt>
                <c:pt idx="6">
                  <c:v>NYP</c:v>
                </c:pt>
                <c:pt idx="7">
                  <c:v>PB</c:v>
                </c:pt>
                <c:pt idx="8">
                  <c:v>TPI</c:v>
                </c:pt>
              </c:strCache>
            </c:strRef>
          </c:cat>
          <c:val>
            <c:numRef>
              <c:f>'grafik perban pentp'!$C$4:$C$13</c:f>
              <c:numCache>
                <c:formatCode>General</c:formatCode>
                <c:ptCount val="9"/>
                <c:pt idx="0">
                  <c:v>52.242424242424242</c:v>
                </c:pt>
                <c:pt idx="1">
                  <c:v>36.303030303030305</c:v>
                </c:pt>
                <c:pt idx="2">
                  <c:v>41.666666666666664</c:v>
                </c:pt>
                <c:pt idx="3">
                  <c:v>10.515151515151516</c:v>
                </c:pt>
                <c:pt idx="4">
                  <c:v>19.303030303030305</c:v>
                </c:pt>
                <c:pt idx="5">
                  <c:v>2.2727272727272729</c:v>
                </c:pt>
                <c:pt idx="6">
                  <c:v>35.515151515151516</c:v>
                </c:pt>
                <c:pt idx="7">
                  <c:v>33.424242424242422</c:v>
                </c:pt>
                <c:pt idx="8">
                  <c:v>9.5757575757575761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9"/>
        <c:overlap val="-27"/>
        <c:axId val="-1692579296"/>
        <c:axId val="-1692583648"/>
      </c:barChart>
      <c:catAx>
        <c:axId val="-1692579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583648"/>
        <c:crosses val="autoZero"/>
        <c:auto val="1"/>
        <c:lblAlgn val="ctr"/>
        <c:lblOffset val="100"/>
        <c:noMultiLvlLbl val="0"/>
      </c:catAx>
      <c:valAx>
        <c:axId val="-16925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692579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perb total!PivotTable9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perb total'!$A$3</c:f>
              <c:strCache>
                <c:ptCount val="1"/>
                <c:pt idx="0">
                  <c:v>-2018-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'Grafik perb total'!$A$4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perb total'!$A$4</c:f>
              <c:numCache>
                <c:formatCode>General</c:formatCode>
                <c:ptCount val="1"/>
                <c:pt idx="0">
                  <c:v>24.106657977625712</c:v>
                </c:pt>
              </c:numCache>
            </c:numRef>
          </c:val>
        </c:ser>
        <c:ser>
          <c:idx val="1"/>
          <c:order val="1"/>
          <c:tx>
            <c:strRef>
              <c:f>'Grafik perb total'!$B$3</c:f>
              <c:strCache>
                <c:ptCount val="1"/>
                <c:pt idx="0">
                  <c:v>-2020-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'Grafik perb total'!$A$4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'Grafik perb total'!$B$4</c:f>
              <c:numCache>
                <c:formatCode>General</c:formatCode>
                <c:ptCount val="1"/>
                <c:pt idx="0">
                  <c:v>26.757575757575761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2006560"/>
        <c:axId val="-1452012544"/>
      </c:barChart>
      <c:catAx>
        <c:axId val="-145200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2544"/>
        <c:crosses val="autoZero"/>
        <c:auto val="1"/>
        <c:lblAlgn val="ctr"/>
        <c:lblOffset val="100"/>
        <c:noMultiLvlLbl val="0"/>
      </c:catAx>
      <c:valAx>
        <c:axId val="-14520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6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dom spes!PivotTable6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dom spes'!$B$3</c:f>
              <c:strCache>
                <c:ptCount val="1"/>
                <c:pt idx="0">
                  <c:v>-TPI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spes'!$B$4:$B$12</c:f>
              <c:numCache>
                <c:formatCode>General</c:formatCode>
                <c:ptCount val="8"/>
                <c:pt idx="0">
                  <c:v>0</c:v>
                </c:pt>
                <c:pt idx="1">
                  <c:v>15.757575757575758</c:v>
                </c:pt>
                <c:pt idx="2">
                  <c:v>16.666666666666668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16.060606060606062</c:v>
                </c:pt>
              </c:numCache>
            </c:numRef>
          </c:val>
        </c:ser>
        <c:ser>
          <c:idx val="1"/>
          <c:order val="1"/>
          <c:tx>
            <c:strRef>
              <c:f>'grafik dom spes'!$C$3</c:f>
              <c:strCache>
                <c:ptCount val="1"/>
                <c:pt idx="0">
                  <c:v>-PB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spes'!$C$4:$C$12</c:f>
              <c:numCache>
                <c:formatCode>General</c:formatCode>
                <c:ptCount val="8"/>
                <c:pt idx="0">
                  <c:v>43.18181818181818</c:v>
                </c:pt>
                <c:pt idx="1">
                  <c:v>9.6969696969696972</c:v>
                </c:pt>
                <c:pt idx="2">
                  <c:v>9.545454545454545</c:v>
                </c:pt>
                <c:pt idx="3">
                  <c:v>2.9696969696969697</c:v>
                </c:pt>
                <c:pt idx="4">
                  <c:v>3.3333333333333335</c:v>
                </c:pt>
                <c:pt idx="5">
                  <c:v>0</c:v>
                </c:pt>
                <c:pt idx="6">
                  <c:v>0.45454545454545453</c:v>
                </c:pt>
                <c:pt idx="7">
                  <c:v>19.375</c:v>
                </c:pt>
              </c:numCache>
            </c:numRef>
          </c:val>
        </c:ser>
        <c:ser>
          <c:idx val="2"/>
          <c:order val="2"/>
          <c:tx>
            <c:strRef>
              <c:f>'grafik dom spes'!$D$3</c:f>
              <c:strCache>
                <c:ptCount val="1"/>
                <c:pt idx="0">
                  <c:v>-DT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spes'!$D$4:$D$12</c:f>
              <c:numCache>
                <c:formatCode>General</c:formatCode>
                <c:ptCount val="8"/>
                <c:pt idx="0">
                  <c:v>40.757575757575758</c:v>
                </c:pt>
                <c:pt idx="1">
                  <c:v>30.90909090909091</c:v>
                </c:pt>
                <c:pt idx="2">
                  <c:v>0.90909090909090906</c:v>
                </c:pt>
                <c:pt idx="3">
                  <c:v>0.15151515151515152</c:v>
                </c:pt>
                <c:pt idx="4">
                  <c:v>1.1176470588235294</c:v>
                </c:pt>
                <c:pt idx="5">
                  <c:v>0.46875</c:v>
                </c:pt>
                <c:pt idx="6">
                  <c:v>0.78125</c:v>
                </c:pt>
                <c:pt idx="7">
                  <c:v>6.7272727272727275</c:v>
                </c:pt>
              </c:numCache>
            </c:numRef>
          </c:val>
        </c:ser>
        <c:ser>
          <c:idx val="3"/>
          <c:order val="3"/>
          <c:tx>
            <c:strRef>
              <c:f>'grafik dom spes'!$E$3</c:f>
              <c:strCache>
                <c:ptCount val="1"/>
                <c:pt idx="0">
                  <c:v>-MNY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spes'!$E$4:$E$12</c:f>
              <c:numCache>
                <c:formatCode>General</c:formatCode>
                <c:ptCount val="8"/>
                <c:pt idx="0">
                  <c:v>0</c:v>
                </c:pt>
                <c:pt idx="1">
                  <c:v>23.636363636363637</c:v>
                </c:pt>
                <c:pt idx="2">
                  <c:v>0.60606060606060608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0.90909090909090906</c:v>
                </c:pt>
              </c:numCache>
            </c:numRef>
          </c:val>
        </c:ser>
        <c:ser>
          <c:idx val="4"/>
          <c:order val="4"/>
          <c:tx>
            <c:strRef>
              <c:f>'grafik dom spes'!$F$3</c:f>
              <c:strCache>
                <c:ptCount val="1"/>
                <c:pt idx="0">
                  <c:v>-MKT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spes'!$F$4:$F$12</c:f>
              <c:numCache>
                <c:formatCode>General</c:formatCode>
                <c:ptCount val="8"/>
                <c:pt idx="0">
                  <c:v>7.5757575757575761</c:v>
                </c:pt>
                <c:pt idx="1">
                  <c:v>18.181818181818183</c:v>
                </c:pt>
                <c:pt idx="2">
                  <c:v>6.0606060606060606</c:v>
                </c:pt>
                <c:pt idx="3">
                  <c:v>10.454545454545455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19.242424242424242</c:v>
                </c:pt>
              </c:numCache>
            </c:numRef>
          </c:val>
        </c:ser>
        <c:ser>
          <c:idx val="5"/>
          <c:order val="5"/>
          <c:tx>
            <c:strRef>
              <c:f>'grafik dom spes'!$G$3</c:f>
              <c:strCache>
                <c:ptCount val="1"/>
                <c:pt idx="0">
                  <c:v>-MKB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spes'!$G$4:$G$12</c:f>
              <c:numCache>
                <c:formatCode>General</c:formatCode>
                <c:ptCount val="8"/>
                <c:pt idx="0">
                  <c:v>10</c:v>
                </c:pt>
                <c:pt idx="1">
                  <c:v>0</c:v>
                </c:pt>
                <c:pt idx="2">
                  <c:v>3.0303030303030303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71.818181818181813</c:v>
                </c:pt>
              </c:numCache>
            </c:numRef>
          </c:val>
        </c:ser>
        <c:ser>
          <c:idx val="6"/>
          <c:order val="6"/>
          <c:tx>
            <c:strRef>
              <c:f>'grafik dom spes'!$H$3</c:f>
              <c:strCache>
                <c:ptCount val="1"/>
                <c:pt idx="0">
                  <c:v>-MBT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spes'!$H$4:$H$12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73.63636363636364</c:v>
                </c:pt>
                <c:pt idx="3">
                  <c:v>1.5151515151515151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17.575757575757574</c:v>
                </c:pt>
              </c:numCache>
            </c:numRef>
          </c:val>
        </c:ser>
        <c:ser>
          <c:idx val="7"/>
          <c:order val="7"/>
          <c:tx>
            <c:strRef>
              <c:f>'grafik dom spes'!$I$3</c:f>
              <c:strCache>
                <c:ptCount val="1"/>
                <c:pt idx="0">
                  <c:v>-MBB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dom spes'!$A$4:$A$12</c:f>
              <c:strCache>
                <c:ptCount val="8"/>
                <c:pt idx="0">
                  <c:v>Cr</c:v>
                </c:pt>
                <c:pt idx="1">
                  <c:v>Cs</c:v>
                </c:pt>
                <c:pt idx="2">
                  <c:v>Ea</c:v>
                </c:pt>
                <c:pt idx="3">
                  <c:v>Ho</c:v>
                </c:pt>
                <c:pt idx="4">
                  <c:v>Hp</c:v>
                </c:pt>
                <c:pt idx="5">
                  <c:v>Hu</c:v>
                </c:pt>
                <c:pt idx="6">
                  <c:v>Si</c:v>
                </c:pt>
                <c:pt idx="7">
                  <c:v>Th</c:v>
                </c:pt>
              </c:strCache>
            </c:strRef>
          </c:cat>
          <c:val>
            <c:numRef>
              <c:f>'grafik dom spes'!$I$4:$I$12</c:f>
              <c:numCache>
                <c:formatCode>General</c:formatCode>
                <c:ptCount val="8"/>
                <c:pt idx="0">
                  <c:v>20.15625</c:v>
                </c:pt>
                <c:pt idx="1">
                  <c:v>5.6060606060606064</c:v>
                </c:pt>
                <c:pt idx="2">
                  <c:v>14.545454545454545</c:v>
                </c:pt>
                <c:pt idx="3">
                  <c:v>2.4242424242424243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62.424242424242422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2018528"/>
        <c:axId val="-1452007648"/>
      </c:barChart>
      <c:catAx>
        <c:axId val="-14520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7648"/>
        <c:crosses val="autoZero"/>
        <c:auto val="1"/>
        <c:lblAlgn val="ctr"/>
        <c:lblOffset val="100"/>
        <c:noMultiLvlLbl val="0"/>
      </c:catAx>
      <c:valAx>
        <c:axId val="-14520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(copy).xlsx]grafik dom lok!PivotTable7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'grafik dom lok'!$B$3:$B$4</c:f>
              <c:strCache>
                <c:ptCount val="1"/>
                <c:pt idx="0">
                  <c:v>Cr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lok'!$B$5:$B$12</c:f>
              <c:numCache>
                <c:formatCode>General</c:formatCode>
                <c:ptCount val="8"/>
                <c:pt idx="0">
                  <c:v>0</c:v>
                </c:pt>
                <c:pt idx="1">
                  <c:v>43.18181818181818</c:v>
                </c:pt>
                <c:pt idx="2">
                  <c:v>40.757575757575758</c:v>
                </c:pt>
                <c:pt idx="3">
                  <c:v>0</c:v>
                </c:pt>
                <c:pt idx="4">
                  <c:v>7.5757575757575761</c:v>
                </c:pt>
                <c:pt idx="5">
                  <c:v>0</c:v>
                </c:pt>
                <c:pt idx="6">
                  <c:v>10</c:v>
                </c:pt>
                <c:pt idx="7">
                  <c:v>20.15625</c:v>
                </c:pt>
              </c:numCache>
            </c:numRef>
          </c:val>
        </c:ser>
        <c:ser>
          <c:idx val="1"/>
          <c:order val="1"/>
          <c:tx>
            <c:strRef>
              <c:f>'grafik dom lok'!$C$3:$C$4</c:f>
              <c:strCache>
                <c:ptCount val="1"/>
                <c:pt idx="0">
                  <c:v>Cs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lok'!$C$5:$C$12</c:f>
              <c:numCache>
                <c:formatCode>General</c:formatCode>
                <c:ptCount val="8"/>
                <c:pt idx="0">
                  <c:v>15.757575757575758</c:v>
                </c:pt>
                <c:pt idx="1">
                  <c:v>9.6969696969696972</c:v>
                </c:pt>
                <c:pt idx="2">
                  <c:v>30.90909090909091</c:v>
                </c:pt>
                <c:pt idx="3">
                  <c:v>23.636363636363637</c:v>
                </c:pt>
                <c:pt idx="4">
                  <c:v>18.181818181818183</c:v>
                </c:pt>
                <c:pt idx="5">
                  <c:v>0</c:v>
                </c:pt>
                <c:pt idx="6">
                  <c:v>0</c:v>
                </c:pt>
                <c:pt idx="7">
                  <c:v>5.6060606060606064</c:v>
                </c:pt>
              </c:numCache>
            </c:numRef>
          </c:val>
        </c:ser>
        <c:ser>
          <c:idx val="2"/>
          <c:order val="2"/>
          <c:tx>
            <c:strRef>
              <c:f>'grafik dom lok'!$D$3:$D$4</c:f>
              <c:strCache>
                <c:ptCount val="1"/>
                <c:pt idx="0">
                  <c:v>Ea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lok'!$D$5:$D$12</c:f>
              <c:numCache>
                <c:formatCode>General</c:formatCode>
                <c:ptCount val="8"/>
                <c:pt idx="0">
                  <c:v>16.666666666666668</c:v>
                </c:pt>
                <c:pt idx="1">
                  <c:v>9.545454545454545</c:v>
                </c:pt>
                <c:pt idx="2">
                  <c:v>0.90909090909090906</c:v>
                </c:pt>
                <c:pt idx="3">
                  <c:v>0.60606060606060608</c:v>
                </c:pt>
                <c:pt idx="4">
                  <c:v>6.0606060606060606</c:v>
                </c:pt>
                <c:pt idx="5">
                  <c:v>73.63636363636364</c:v>
                </c:pt>
                <c:pt idx="6">
                  <c:v>3.0303030303030303</c:v>
                </c:pt>
                <c:pt idx="7">
                  <c:v>14.545454545454545</c:v>
                </c:pt>
              </c:numCache>
            </c:numRef>
          </c:val>
        </c:ser>
        <c:ser>
          <c:idx val="3"/>
          <c:order val="3"/>
          <c:tx>
            <c:strRef>
              <c:f>'grafik dom lok'!$E$3:$E$4</c:f>
              <c:strCache>
                <c:ptCount val="1"/>
                <c:pt idx="0">
                  <c:v>Ho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lok'!$E$5:$E$12</c:f>
              <c:numCache>
                <c:formatCode>General</c:formatCode>
                <c:ptCount val="8"/>
                <c:pt idx="0">
                  <c:v>0</c:v>
                </c:pt>
                <c:pt idx="1">
                  <c:v>2.9696969696969697</c:v>
                </c:pt>
                <c:pt idx="2">
                  <c:v>0.15151515151515152</c:v>
                </c:pt>
                <c:pt idx="3">
                  <c:v>0</c:v>
                </c:pt>
                <c:pt idx="4">
                  <c:v>10.454545454545455</c:v>
                </c:pt>
                <c:pt idx="5">
                  <c:v>1.5151515151515151</c:v>
                </c:pt>
                <c:pt idx="6">
                  <c:v>0</c:v>
                </c:pt>
                <c:pt idx="7">
                  <c:v>2.4242424242424243</c:v>
                </c:pt>
              </c:numCache>
            </c:numRef>
          </c:val>
        </c:ser>
        <c:ser>
          <c:idx val="4"/>
          <c:order val="4"/>
          <c:tx>
            <c:strRef>
              <c:f>'grafik dom lok'!$F$3:$F$4</c:f>
              <c:strCache>
                <c:ptCount val="1"/>
                <c:pt idx="0">
                  <c:v>Hp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lok'!$F$5:$F$12</c:f>
              <c:numCache>
                <c:formatCode>General</c:formatCode>
                <c:ptCount val="8"/>
                <c:pt idx="0">
                  <c:v>0</c:v>
                </c:pt>
                <c:pt idx="1">
                  <c:v>3.3333333333333335</c:v>
                </c:pt>
                <c:pt idx="2">
                  <c:v>1.1176470588235294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5"/>
          <c:order val="5"/>
          <c:tx>
            <c:strRef>
              <c:f>'grafik dom lok'!$G$3:$G$4</c:f>
              <c:strCache>
                <c:ptCount val="1"/>
                <c:pt idx="0">
                  <c:v>Hu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lok'!$G$5:$G$12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0.46875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6"/>
          <c:order val="6"/>
          <c:tx>
            <c:strRef>
              <c:f>'grafik dom lok'!$H$3:$H$4</c:f>
              <c:strCache>
                <c:ptCount val="1"/>
                <c:pt idx="0">
                  <c:v>Si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lok'!$H$5:$H$12</c:f>
              <c:numCache>
                <c:formatCode>General</c:formatCode>
                <c:ptCount val="8"/>
                <c:pt idx="0">
                  <c:v>0</c:v>
                </c:pt>
                <c:pt idx="1">
                  <c:v>0.45454545454545453</c:v>
                </c:pt>
                <c:pt idx="2">
                  <c:v>0.78125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ser>
          <c:idx val="7"/>
          <c:order val="7"/>
          <c:tx>
            <c:strRef>
              <c:f>'grafik dom lok'!$I$3:$I$4</c:f>
              <c:strCache>
                <c:ptCount val="1"/>
                <c:pt idx="0">
                  <c:v>Th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'grafik dom lok'!$A$5:$A$12</c:f>
              <c:strCache>
                <c:ptCount val="8"/>
                <c:pt idx="0">
                  <c:v>-TPI-</c:v>
                </c:pt>
                <c:pt idx="1">
                  <c:v>-PB-</c:v>
                </c:pt>
                <c:pt idx="2">
                  <c:v>-DT-</c:v>
                </c:pt>
                <c:pt idx="3">
                  <c:v>-MNY-</c:v>
                </c:pt>
                <c:pt idx="4">
                  <c:v>-MKT-</c:v>
                </c:pt>
                <c:pt idx="5">
                  <c:v>-MBT-</c:v>
                </c:pt>
                <c:pt idx="6">
                  <c:v>-MKB-</c:v>
                </c:pt>
                <c:pt idx="7">
                  <c:v>-MBB-</c:v>
                </c:pt>
              </c:strCache>
            </c:strRef>
          </c:cat>
          <c:val>
            <c:numRef>
              <c:f>'grafik dom lok'!$I$5:$I$12</c:f>
              <c:numCache>
                <c:formatCode>General</c:formatCode>
                <c:ptCount val="8"/>
                <c:pt idx="0">
                  <c:v>16.060606060606062</c:v>
                </c:pt>
                <c:pt idx="1">
                  <c:v>19.375</c:v>
                </c:pt>
                <c:pt idx="2">
                  <c:v>6.7272727272727275</c:v>
                </c:pt>
                <c:pt idx="3">
                  <c:v>0.90909090909090906</c:v>
                </c:pt>
                <c:pt idx="4">
                  <c:v>19.242424242424242</c:v>
                </c:pt>
                <c:pt idx="5">
                  <c:v>17.575757575757574</c:v>
                </c:pt>
                <c:pt idx="6">
                  <c:v>71.818181818181813</c:v>
                </c:pt>
                <c:pt idx="7">
                  <c:v>62.424242424242422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2014720"/>
        <c:axId val="-1452007104"/>
      </c:barChart>
      <c:catAx>
        <c:axId val="-1452014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7104"/>
        <c:crosses val="autoZero"/>
        <c:auto val="1"/>
        <c:lblAlgn val="ctr"/>
        <c:lblOffset val="100"/>
        <c:noMultiLvlLbl val="0"/>
      </c:catAx>
      <c:valAx>
        <c:axId val="-145200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4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Pantai Bobby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line 1</c:v>
              </c:pt>
              <c:pt idx="1">
                <c:v>line 2</c:v>
              </c:pt>
              <c:pt idx="2">
                <c:v>line 3</c:v>
              </c:pt>
            </c:strLit>
          </c:cat>
          <c:val>
            <c:numRef>
              <c:f>'PB1'!$Q$5:$Q$7</c:f>
              <c:numCache>
                <c:formatCode>General</c:formatCode>
                <c:ptCount val="3"/>
                <c:pt idx="0">
                  <c:v>16.363636363636363</c:v>
                </c:pt>
                <c:pt idx="1">
                  <c:v>9.454545454545455</c:v>
                </c:pt>
                <c:pt idx="2">
                  <c:v>16.818181818181817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52016352"/>
        <c:axId val="-1452008192"/>
      </c:barChart>
      <c:catAx>
        <c:axId val="-1452016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rata-rata % seagrass tiap line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8192"/>
        <c:crosses val="autoZero"/>
        <c:auto val="0"/>
        <c:lblAlgn val="ctr"/>
        <c:lblOffset val="100"/>
        <c:noMultiLvlLbl val="0"/>
      </c:catAx>
      <c:valAx>
        <c:axId val="-145200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6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Pantai Bobby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'PB1'!$O$27:$O$37</c:f>
              <c:strCache>
                <c:ptCount val="11"/>
                <c:pt idx="0">
                  <c:v>Th</c:v>
                </c:pt>
                <c:pt idx="1">
                  <c:v>Cr</c:v>
                </c:pt>
                <c:pt idx="2">
                  <c:v>Ho</c:v>
                </c:pt>
                <c:pt idx="3">
                  <c:v>Hu</c:v>
                </c:pt>
                <c:pt idx="4">
                  <c:v>Si</c:v>
                </c:pt>
                <c:pt idx="5">
                  <c:v>Ea</c:v>
                </c:pt>
                <c:pt idx="6">
                  <c:v>Cs</c:v>
                </c:pt>
                <c:pt idx="7">
                  <c:v>Hp</c:v>
                </c:pt>
                <c:pt idx="8">
                  <c:v>% seagrass</c:v>
                </c:pt>
                <c:pt idx="9">
                  <c:v>algae</c:v>
                </c:pt>
                <c:pt idx="10">
                  <c:v>Grand Total</c:v>
                </c:pt>
              </c:strCache>
            </c:strRef>
          </c:cat>
          <c:val>
            <c:numRef>
              <c:f>'PB1'!$P$27:$P$37</c:f>
              <c:numCache>
                <c:formatCode>General</c:formatCode>
                <c:ptCount val="11"/>
                <c:pt idx="0">
                  <c:v>16.787878787878789</c:v>
                </c:pt>
                <c:pt idx="1">
                  <c:v>26.818181818181817</c:v>
                </c:pt>
                <c:pt idx="2">
                  <c:v>0.12121212121212122</c:v>
                </c:pt>
                <c:pt idx="3">
                  <c:v>0</c:v>
                </c:pt>
                <c:pt idx="4">
                  <c:v>5.7142857142857141E-2</c:v>
                </c:pt>
                <c:pt idx="5">
                  <c:v>0.90909090909090906</c:v>
                </c:pt>
                <c:pt idx="6">
                  <c:v>0</c:v>
                </c:pt>
                <c:pt idx="7">
                  <c:v>3</c:v>
                </c:pt>
                <c:pt idx="8">
                  <c:v>14.212121212121213</c:v>
                </c:pt>
                <c:pt idx="9">
                  <c:v>0.90909090909090906</c:v>
                </c:pt>
                <c:pt idx="10">
                  <c:v>6.2814718614718617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52005472"/>
        <c:axId val="-1452004928"/>
      </c:barChart>
      <c:catAx>
        <c:axId val="-1452005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300" b="1" i="0" baseline="0">
                    <a:effectLst/>
                  </a:rPr>
                  <a:t>Average (%) of Species </a:t>
                </a:r>
                <a:endParaRPr lang="id-ID" sz="13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4928"/>
        <c:crosses val="autoZero"/>
        <c:auto val="1"/>
        <c:lblAlgn val="ctr"/>
        <c:lblOffset val="100"/>
        <c:noMultiLvlLbl val="0"/>
      </c:catAx>
      <c:valAx>
        <c:axId val="-14520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05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spesies PB1!PivotTable4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spesies PB1'!$B$3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spesies PB1'!$A$4:$A$14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spesies PB1'!$B$4:$B$14</c:f>
              <c:numCache>
                <c:formatCode>General</c:formatCode>
                <c:ptCount val="10"/>
                <c:pt idx="0">
                  <c:v>9.5757575757575761</c:v>
                </c:pt>
                <c:pt idx="1">
                  <c:v>2.7272727272727271</c:v>
                </c:pt>
                <c:pt idx="2">
                  <c:v>0</c:v>
                </c:pt>
                <c:pt idx="3">
                  <c:v>15.757575757575758</c:v>
                </c:pt>
                <c:pt idx="4">
                  <c:v>16.666666666666668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16.060606060606062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452017440"/>
        <c:axId val="-1452012000"/>
      </c:barChart>
      <c:catAx>
        <c:axId val="-145201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2000"/>
        <c:crosses val="autoZero"/>
        <c:auto val="1"/>
        <c:lblAlgn val="ctr"/>
        <c:lblOffset val="100"/>
        <c:noMultiLvlLbl val="0"/>
      </c:catAx>
      <c:valAx>
        <c:axId val="-145201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7440"/>
        <c:crosses val="autoZero"/>
        <c:crossBetween val="between"/>
      </c:valAx>
      <c:spPr>
        <a:noFill/>
        <a:ln>
          <a:solidFill>
            <a:srgbClr val="00B050"/>
          </a:solidFill>
        </a:ln>
        <a:effectLst/>
      </c:spPr>
    </c:plotArea>
    <c:plotVisOnly val="1"/>
    <c:dispBlanksAs val="gap"/>
    <c:showDLblsOverMax val="0"/>
  </c:chart>
  <c:spPr>
    <a:solidFill>
      <a:schemeClr val="accent2">
        <a:lumMod val="40000"/>
        <a:lumOff val="60000"/>
      </a:schemeClr>
    </a:solidFill>
    <a:ln w="9525" cap="flat" cmpd="sng" algn="ctr">
      <a:solidFill>
        <a:srgbClr val="00B050"/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segrass PB1!PivotTable5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segrass PB1'!$B$3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segrass PB1'!$A$4:$A$5</c:f>
              <c:strCache>
                <c:ptCount val="1"/>
                <c:pt idx="0">
                  <c:v>% seagrass</c:v>
                </c:pt>
              </c:strCache>
            </c:strRef>
          </c:cat>
          <c:val>
            <c:numRef>
              <c:f>'% segrass PB1'!$B$4:$B$5</c:f>
              <c:numCache>
                <c:formatCode>General</c:formatCode>
                <c:ptCount val="1"/>
                <c:pt idx="0">
                  <c:v>9.5757575757575761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52015808"/>
        <c:axId val="-1452010912"/>
      </c:barChart>
      <c:catAx>
        <c:axId val="-145201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0912"/>
        <c:crosses val="autoZero"/>
        <c:auto val="1"/>
        <c:lblAlgn val="ctr"/>
        <c:lblOffset val="100"/>
        <c:noMultiLvlLbl val="0"/>
      </c:catAx>
      <c:valAx>
        <c:axId val="-145201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5201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bg1"/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d-ID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Pantai Pancoran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PP!$P$7:$P$9</c:f>
              <c:strCache>
                <c:ptCount val="3"/>
                <c:pt idx="0">
                  <c:v>line 1</c:v>
                </c:pt>
                <c:pt idx="1">
                  <c:v>line 2</c:v>
                </c:pt>
                <c:pt idx="2">
                  <c:v>line 3</c:v>
                </c:pt>
              </c:strCache>
            </c:strRef>
          </c:cat>
          <c:val>
            <c:numRef>
              <c:f>PP!$Q$7:$Q$9</c:f>
              <c:numCache>
                <c:formatCode>General</c:formatCode>
                <c:ptCount val="3"/>
                <c:pt idx="0">
                  <c:v>18.636363636363637</c:v>
                </c:pt>
                <c:pt idx="1">
                  <c:v>8.6363636363636367</c:v>
                </c:pt>
                <c:pt idx="2">
                  <c:v>5.3636363636363633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49566688"/>
        <c:axId val="-1449573760"/>
      </c:barChart>
      <c:catAx>
        <c:axId val="-1449566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d-ID" sz="110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rata-rata</a:t>
                </a:r>
                <a:r>
                  <a:rPr lang="id-ID" sz="1100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% seagrass tiap line</a:t>
                </a:r>
                <a:endParaRPr lang="id-ID" sz="1100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bg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73760"/>
        <c:crosses val="autoZero"/>
        <c:auto val="1"/>
        <c:lblAlgn val="ctr"/>
        <c:lblOffset val="100"/>
        <c:noMultiLvlLbl val="0"/>
      </c:catAx>
      <c:valAx>
        <c:axId val="-144957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66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Pantai Pancoran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PP!$P$26:$P$35</c:f>
              <c:strCache>
                <c:ptCount val="10"/>
                <c:pt idx="0">
                  <c:v>Th</c:v>
                </c:pt>
                <c:pt idx="1">
                  <c:v>Cr</c:v>
                </c:pt>
                <c:pt idx="2">
                  <c:v>Ho</c:v>
                </c:pt>
                <c:pt idx="3">
                  <c:v>Hu</c:v>
                </c:pt>
                <c:pt idx="4">
                  <c:v>Si</c:v>
                </c:pt>
                <c:pt idx="5">
                  <c:v>Ea</c:v>
                </c:pt>
                <c:pt idx="6">
                  <c:v>Cs</c:v>
                </c:pt>
                <c:pt idx="7">
                  <c:v>Hp</c:v>
                </c:pt>
                <c:pt idx="8">
                  <c:v>Alga</c:v>
                </c:pt>
                <c:pt idx="9">
                  <c:v>Grand total</c:v>
                </c:pt>
              </c:strCache>
            </c:strRef>
          </c:cat>
          <c:val>
            <c:numRef>
              <c:f>PP!$Q$26:$Q$35</c:f>
              <c:numCache>
                <c:formatCode>General</c:formatCode>
                <c:ptCount val="10"/>
                <c:pt idx="0">
                  <c:v>6.0294117647058822</c:v>
                </c:pt>
                <c:pt idx="1">
                  <c:v>25.9375</c:v>
                </c:pt>
                <c:pt idx="2">
                  <c:v>0.94117647058823528</c:v>
                </c:pt>
                <c:pt idx="3">
                  <c:v>0</c:v>
                </c:pt>
                <c:pt idx="4">
                  <c:v>0.75757575757575757</c:v>
                </c:pt>
                <c:pt idx="5">
                  <c:v>4.8571428571428568</c:v>
                </c:pt>
                <c:pt idx="6">
                  <c:v>0</c:v>
                </c:pt>
                <c:pt idx="7">
                  <c:v>0.90322580645161288</c:v>
                </c:pt>
                <c:pt idx="8">
                  <c:v>6.8181818181818183</c:v>
                </c:pt>
                <c:pt idx="9">
                  <c:v>5.138246052738463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49574304"/>
        <c:axId val="-1449564512"/>
      </c:barChart>
      <c:catAx>
        <c:axId val="-1449574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Average (%) of Species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64512"/>
        <c:crosses val="autoZero"/>
        <c:auto val="1"/>
        <c:lblAlgn val="ctr"/>
        <c:lblOffset val="100"/>
        <c:noMultiLvlLbl val="0"/>
      </c:catAx>
      <c:valAx>
        <c:axId val="-144956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(copy).xlsx]%PP!PivotTable1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'%PP'!$B$3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'%PP'!$A$4:$A$14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'%PP'!$B$4:$B$14</c:f>
              <c:numCache>
                <c:formatCode>General</c:formatCode>
                <c:ptCount val="10"/>
                <c:pt idx="0">
                  <c:v>33.424242424242422</c:v>
                </c:pt>
                <c:pt idx="1">
                  <c:v>8.4848484848484844</c:v>
                </c:pt>
                <c:pt idx="2">
                  <c:v>43.18181818181818</c:v>
                </c:pt>
                <c:pt idx="3">
                  <c:v>9.6969696969696972</c:v>
                </c:pt>
                <c:pt idx="4">
                  <c:v>9.545454545454545</c:v>
                </c:pt>
                <c:pt idx="5">
                  <c:v>2.9696969696969697</c:v>
                </c:pt>
                <c:pt idx="6">
                  <c:v>3.3333333333333335</c:v>
                </c:pt>
                <c:pt idx="7">
                  <c:v>0</c:v>
                </c:pt>
                <c:pt idx="8">
                  <c:v>0.45454545454545453</c:v>
                </c:pt>
                <c:pt idx="9">
                  <c:v>19.375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9572672"/>
        <c:axId val="-1449566144"/>
      </c:barChart>
      <c:catAx>
        <c:axId val="-144957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66144"/>
        <c:crosses val="autoZero"/>
        <c:auto val="1"/>
        <c:lblAlgn val="ctr"/>
        <c:lblOffset val="100"/>
        <c:noMultiLvlLbl val="0"/>
      </c:catAx>
      <c:valAx>
        <c:axId val="-144956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7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d-ID">
                <a:solidFill>
                  <a:schemeClr val="bg1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Pantai Legon Lele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LL!$N$5:$N$7</c:f>
              <c:strCache>
                <c:ptCount val="3"/>
                <c:pt idx="0">
                  <c:v>line 1 </c:v>
                </c:pt>
                <c:pt idx="1">
                  <c:v>line 2</c:v>
                </c:pt>
                <c:pt idx="2">
                  <c:v>line 3</c:v>
                </c:pt>
              </c:strCache>
            </c:strRef>
          </c:cat>
          <c:val>
            <c:numRef>
              <c:f>LL!$O$5:$O$7</c:f>
              <c:numCache>
                <c:formatCode>General</c:formatCode>
                <c:ptCount val="3"/>
                <c:pt idx="0">
                  <c:v>27</c:v>
                </c:pt>
                <c:pt idx="1">
                  <c:v>11.090909090909092</c:v>
                </c:pt>
                <c:pt idx="2">
                  <c:v>9.2727272727272734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49567776"/>
        <c:axId val="-1449562336"/>
      </c:barChart>
      <c:catAx>
        <c:axId val="-1449567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10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rata-rata</a:t>
                </a:r>
                <a:r>
                  <a:rPr lang="id-ID" sz="1100" baseline="0">
                    <a:solidFill>
                      <a:schemeClr val="bg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% seagrass tiap line</a:t>
                </a:r>
                <a:endParaRPr lang="id-ID" sz="1100">
                  <a:solidFill>
                    <a:schemeClr val="bg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62336"/>
        <c:crosses val="autoZero"/>
        <c:auto val="1"/>
        <c:lblAlgn val="ctr"/>
        <c:lblOffset val="100"/>
        <c:noMultiLvlLbl val="0"/>
      </c:catAx>
      <c:valAx>
        <c:axId val="-14495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67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id-ID" sz="1600">
                <a:latin typeface="Times New Roman" panose="02020603050405020304" pitchFamily="18" charset="0"/>
                <a:cs typeface="Times New Roman" panose="02020603050405020304" pitchFamily="18" charset="0"/>
              </a:rPr>
              <a:t>Pantai</a:t>
            </a:r>
            <a:r>
              <a:rPr lang="id-ID" sz="16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Legon Lele</a:t>
            </a:r>
            <a:endParaRPr lang="id-ID" sz="16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LL!$O$29:$O$38</c:f>
              <c:strCache>
                <c:ptCount val="10"/>
                <c:pt idx="0">
                  <c:v>Th</c:v>
                </c:pt>
                <c:pt idx="1">
                  <c:v>Cr</c:v>
                </c:pt>
                <c:pt idx="2">
                  <c:v>Ho</c:v>
                </c:pt>
                <c:pt idx="3">
                  <c:v>Hu</c:v>
                </c:pt>
                <c:pt idx="4">
                  <c:v>Si</c:v>
                </c:pt>
                <c:pt idx="5">
                  <c:v>Ea</c:v>
                </c:pt>
                <c:pt idx="6">
                  <c:v>Cs</c:v>
                </c:pt>
                <c:pt idx="7">
                  <c:v>Hp</c:v>
                </c:pt>
                <c:pt idx="8">
                  <c:v>Alga</c:v>
                </c:pt>
                <c:pt idx="9">
                  <c:v>Grand total</c:v>
                </c:pt>
              </c:strCache>
            </c:strRef>
          </c:cat>
          <c:val>
            <c:numRef>
              <c:f>LL!$P$29:$P$38</c:f>
              <c:numCache>
                <c:formatCode>General</c:formatCode>
                <c:ptCount val="10"/>
                <c:pt idx="0">
                  <c:v>7.34375</c:v>
                </c:pt>
                <c:pt idx="1">
                  <c:v>22.833333333333332</c:v>
                </c:pt>
                <c:pt idx="2">
                  <c:v>0.77419354838709675</c:v>
                </c:pt>
                <c:pt idx="3">
                  <c:v>0</c:v>
                </c:pt>
                <c:pt idx="4">
                  <c:v>5.8823529411764705E-2</c:v>
                </c:pt>
                <c:pt idx="5">
                  <c:v>11.121212121212121</c:v>
                </c:pt>
                <c:pt idx="6">
                  <c:v>0</c:v>
                </c:pt>
                <c:pt idx="7">
                  <c:v>0.55882352941176472</c:v>
                </c:pt>
                <c:pt idx="8">
                  <c:v>0.34375</c:v>
                </c:pt>
                <c:pt idx="9">
                  <c:v>4.7815428957506754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-1449570496"/>
        <c:axId val="-1449563424"/>
      </c:barChart>
      <c:catAx>
        <c:axId val="-1449570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id-ID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Average</a:t>
                </a:r>
                <a:r>
                  <a:rPr lang="id-ID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% spesies</a:t>
                </a:r>
                <a:endParaRPr lang="id-ID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63424"/>
        <c:crosses val="autoZero"/>
        <c:auto val="1"/>
        <c:lblAlgn val="ctr"/>
        <c:lblOffset val="100"/>
        <c:noMultiLvlLbl val="0"/>
      </c:catAx>
      <c:valAx>
        <c:axId val="-144956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id-ID"/>
          </a:p>
        </c:txPr>
        <c:crossAx val="-14495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LL!PivotTable2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LL'!$B$3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LL'!$A$4:$A$14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LL'!$B$4:$B$14</c:f>
              <c:numCache>
                <c:formatCode>General</c:formatCode>
                <c:ptCount val="10"/>
                <c:pt idx="0">
                  <c:v>35.515151515151516</c:v>
                </c:pt>
                <c:pt idx="1">
                  <c:v>6.25E-2</c:v>
                </c:pt>
                <c:pt idx="2">
                  <c:v>3.0303030303030303</c:v>
                </c:pt>
                <c:pt idx="3">
                  <c:v>0</c:v>
                </c:pt>
                <c:pt idx="4">
                  <c:v>57.121212121212125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9561248"/>
        <c:axId val="-1449568864"/>
      </c:barChart>
      <c:catAx>
        <c:axId val="-144956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68864"/>
        <c:crosses val="autoZero"/>
        <c:auto val="1"/>
        <c:lblAlgn val="ctr"/>
        <c:lblOffset val="100"/>
        <c:noMultiLvlLbl val="0"/>
      </c:catAx>
      <c:valAx>
        <c:axId val="-14495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6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(copy).xlsx]Sheet7!PivotTable4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Sheet7!$A$4:$A$14</c:f>
              <c:strCache>
                <c:ptCount val="10"/>
                <c:pt idx="0">
                  <c:v>algae</c:v>
                </c:pt>
                <c:pt idx="1">
                  <c:v>Cr</c:v>
                </c:pt>
                <c:pt idx="2">
                  <c:v>Cs</c:v>
                </c:pt>
                <c:pt idx="3">
                  <c:v>Ea</c:v>
                </c:pt>
                <c:pt idx="4">
                  <c:v>Ho</c:v>
                </c:pt>
                <c:pt idx="5">
                  <c:v>Hp</c:v>
                </c:pt>
                <c:pt idx="6">
                  <c:v>Hu</c:v>
                </c:pt>
                <c:pt idx="7">
                  <c:v>Seagrass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Sheet7!$B$4:$B$14</c:f>
              <c:numCache>
                <c:formatCode>General</c:formatCode>
                <c:ptCount val="10"/>
                <c:pt idx="0">
                  <c:v>0.84848484848484851</c:v>
                </c:pt>
                <c:pt idx="1">
                  <c:v>40.757575757575758</c:v>
                </c:pt>
                <c:pt idx="2">
                  <c:v>30.90909090909091</c:v>
                </c:pt>
                <c:pt idx="3">
                  <c:v>0.90909090909090906</c:v>
                </c:pt>
                <c:pt idx="4">
                  <c:v>0.15151515151515152</c:v>
                </c:pt>
                <c:pt idx="5">
                  <c:v>1.1176470588235294</c:v>
                </c:pt>
                <c:pt idx="6">
                  <c:v>0.46875</c:v>
                </c:pt>
                <c:pt idx="7">
                  <c:v>52.242424242424242</c:v>
                </c:pt>
                <c:pt idx="8">
                  <c:v>0.78125</c:v>
                </c:pt>
                <c:pt idx="9">
                  <c:v>6.7272727272727275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9569952"/>
        <c:axId val="-1449569408"/>
      </c:barChart>
      <c:catAx>
        <c:axId val="-1449569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69408"/>
        <c:crosses val="autoZero"/>
        <c:auto val="1"/>
        <c:lblAlgn val="ctr"/>
        <c:lblOffset val="100"/>
        <c:noMultiLvlLbl val="0"/>
      </c:catAx>
      <c:valAx>
        <c:axId val="-144956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9569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MNY!PivotTable4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MNY'!$B$3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MNY'!$A$4:$A$14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MNY'!$B$4:$B$14</c:f>
              <c:numCache>
                <c:formatCode>General</c:formatCode>
                <c:ptCount val="10"/>
                <c:pt idx="0">
                  <c:v>2.2727272727272729</c:v>
                </c:pt>
                <c:pt idx="1">
                  <c:v>7.8484848484848486</c:v>
                </c:pt>
                <c:pt idx="2">
                  <c:v>0</c:v>
                </c:pt>
                <c:pt idx="3">
                  <c:v>23.636363636363637</c:v>
                </c:pt>
                <c:pt idx="4">
                  <c:v>0.60606060606060608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0.90909090909090906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877488"/>
        <c:axId val="-1447878576"/>
      </c:barChart>
      <c:catAx>
        <c:axId val="-144787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8576"/>
        <c:crosses val="autoZero"/>
        <c:auto val="1"/>
        <c:lblAlgn val="ctr"/>
        <c:lblOffset val="100"/>
        <c:noMultiLvlLbl val="0"/>
      </c:catAx>
      <c:valAx>
        <c:axId val="-144787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MKT!PivotTable5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MKT'!$B$3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MKT'!$A$4:$A$14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MKT'!$B$4:$B$14</c:f>
              <c:numCache>
                <c:formatCode>General</c:formatCode>
                <c:ptCount val="10"/>
                <c:pt idx="0">
                  <c:v>19.303030303030305</c:v>
                </c:pt>
                <c:pt idx="1">
                  <c:v>10.090909090909092</c:v>
                </c:pt>
                <c:pt idx="2">
                  <c:v>7.5757575757575761</c:v>
                </c:pt>
                <c:pt idx="3">
                  <c:v>18.181818181818183</c:v>
                </c:pt>
                <c:pt idx="4">
                  <c:v>6.0606060606060606</c:v>
                </c:pt>
                <c:pt idx="5">
                  <c:v>10.454545454545455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19.242424242424242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876400"/>
        <c:axId val="-1447874224"/>
      </c:barChart>
      <c:catAx>
        <c:axId val="-144787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4224"/>
        <c:crosses val="autoZero"/>
        <c:auto val="1"/>
        <c:lblAlgn val="ctr"/>
        <c:lblOffset val="100"/>
        <c:noMultiLvlLbl val="0"/>
      </c:catAx>
      <c:valAx>
        <c:axId val="-144787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MKB!PivotTable6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MKB'!$B$3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MKB'!$A$4:$A$14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MKB'!$B$4:$B$14</c:f>
              <c:numCache>
                <c:formatCode>General</c:formatCode>
                <c:ptCount val="10"/>
                <c:pt idx="0">
                  <c:v>10.515151515151516</c:v>
                </c:pt>
                <c:pt idx="1">
                  <c:v>3.2727272727272729</c:v>
                </c:pt>
                <c:pt idx="2">
                  <c:v>10</c:v>
                </c:pt>
                <c:pt idx="3">
                  <c:v>0</c:v>
                </c:pt>
                <c:pt idx="4">
                  <c:v>3.0303030303030303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71.818181818181813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886192"/>
        <c:axId val="-1447881296"/>
      </c:barChart>
      <c:catAx>
        <c:axId val="-144788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81296"/>
        <c:crosses val="autoZero"/>
        <c:auto val="1"/>
        <c:lblAlgn val="ctr"/>
        <c:lblOffset val="100"/>
        <c:noMultiLvlLbl val="0"/>
      </c:catAx>
      <c:valAx>
        <c:axId val="-144788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8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MBT!PivotTable7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MBT'!$B$3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MBT'!$A$4:$A$14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MBT'!$B$4:$B$14</c:f>
              <c:numCache>
                <c:formatCode>General</c:formatCode>
                <c:ptCount val="10"/>
                <c:pt idx="0">
                  <c:v>41.666666666666664</c:v>
                </c:pt>
                <c:pt idx="1">
                  <c:v>1.5151515151515151</c:v>
                </c:pt>
                <c:pt idx="2">
                  <c:v>0</c:v>
                </c:pt>
                <c:pt idx="3">
                  <c:v>0</c:v>
                </c:pt>
                <c:pt idx="4">
                  <c:v>73.63636363636364</c:v>
                </c:pt>
                <c:pt idx="5">
                  <c:v>1.5151515151515151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17.575757575757574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874768"/>
        <c:axId val="-1447884560"/>
      </c:barChart>
      <c:catAx>
        <c:axId val="-144787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84560"/>
        <c:crosses val="autoZero"/>
        <c:auto val="1"/>
        <c:lblAlgn val="ctr"/>
        <c:lblOffset val="100"/>
        <c:noMultiLvlLbl val="0"/>
      </c:catAx>
      <c:valAx>
        <c:axId val="-144788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seat segrass monit 2020 (copy).xlsx]% MBB!PivotTable8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MBB'!$B$3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'% MBB'!$A$4:$A$14</c:f>
              <c:strCache>
                <c:ptCount val="10"/>
                <c:pt idx="0">
                  <c:v>% seagrass</c:v>
                </c:pt>
                <c:pt idx="1">
                  <c:v>algae</c:v>
                </c:pt>
                <c:pt idx="2">
                  <c:v>Cr</c:v>
                </c:pt>
                <c:pt idx="3">
                  <c:v>Cs</c:v>
                </c:pt>
                <c:pt idx="4">
                  <c:v>Ea</c:v>
                </c:pt>
                <c:pt idx="5">
                  <c:v>Ho</c:v>
                </c:pt>
                <c:pt idx="6">
                  <c:v>Hp</c:v>
                </c:pt>
                <c:pt idx="7">
                  <c:v>Hu</c:v>
                </c:pt>
                <c:pt idx="8">
                  <c:v>Si</c:v>
                </c:pt>
                <c:pt idx="9">
                  <c:v>Th</c:v>
                </c:pt>
              </c:strCache>
            </c:strRef>
          </c:cat>
          <c:val>
            <c:numRef>
              <c:f>'% MBB'!$B$4:$B$14</c:f>
              <c:numCache>
                <c:formatCode>General</c:formatCode>
                <c:ptCount val="10"/>
                <c:pt idx="0">
                  <c:v>36.303030303030305</c:v>
                </c:pt>
                <c:pt idx="1">
                  <c:v>0</c:v>
                </c:pt>
                <c:pt idx="2">
                  <c:v>20.15625</c:v>
                </c:pt>
                <c:pt idx="3">
                  <c:v>5.6060606060606064</c:v>
                </c:pt>
                <c:pt idx="4">
                  <c:v>14.545454545454545</c:v>
                </c:pt>
                <c:pt idx="5">
                  <c:v>2.4242424242424243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62.424242424242422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47884016"/>
        <c:axId val="-1447879120"/>
      </c:barChart>
      <c:catAx>
        <c:axId val="-144788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79120"/>
        <c:crosses val="autoZero"/>
        <c:auto val="1"/>
        <c:lblAlgn val="ctr"/>
        <c:lblOffset val="100"/>
        <c:noMultiLvlLbl val="0"/>
      </c:catAx>
      <c:valAx>
        <c:axId val="-144787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44788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555625</xdr:colOff>
      <xdr:row>6</xdr:row>
      <xdr:rowOff>85725</xdr:rowOff>
    </xdr:from>
    <xdr:to>
      <xdr:col>8</xdr:col>
      <xdr:colOff>415925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6</xdr:row>
      <xdr:rowOff>123825</xdr:rowOff>
    </xdr:from>
    <xdr:to>
      <xdr:col>9</xdr:col>
      <xdr:colOff>73025</xdr:colOff>
      <xdr:row>21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212725</xdr:colOff>
      <xdr:row>3</xdr:row>
      <xdr:rowOff>133350</xdr:rowOff>
    </xdr:from>
    <xdr:to>
      <xdr:col>10</xdr:col>
      <xdr:colOff>447675</xdr:colOff>
      <xdr:row>18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4</xdr:row>
      <xdr:rowOff>104775</xdr:rowOff>
    </xdr:from>
    <xdr:to>
      <xdr:col>8</xdr:col>
      <xdr:colOff>466725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222250</xdr:colOff>
      <xdr:row>2</xdr:row>
      <xdr:rowOff>0</xdr:rowOff>
    </xdr:from>
    <xdr:to>
      <xdr:col>16</xdr:col>
      <xdr:colOff>317500</xdr:colOff>
      <xdr:row>18</xdr:row>
      <xdr:rowOff>9526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260350</xdr:colOff>
      <xdr:row>12</xdr:row>
      <xdr:rowOff>19050</xdr:rowOff>
    </xdr:from>
    <xdr:to>
      <xdr:col>16</xdr:col>
      <xdr:colOff>209551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452438</xdr:colOff>
      <xdr:row>8</xdr:row>
      <xdr:rowOff>130968</xdr:rowOff>
    </xdr:from>
    <xdr:to>
      <xdr:col>22</xdr:col>
      <xdr:colOff>309563</xdr:colOff>
      <xdr:row>23</xdr:row>
      <xdr:rowOff>169069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214312</xdr:colOff>
      <xdr:row>25</xdr:row>
      <xdr:rowOff>188119</xdr:rowOff>
    </xdr:from>
    <xdr:to>
      <xdr:col>25</xdr:col>
      <xdr:colOff>23812</xdr:colOff>
      <xdr:row>42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</xdr:row>
      <xdr:rowOff>3175</xdr:rowOff>
    </xdr:from>
    <xdr:to>
      <xdr:col>11</xdr:col>
      <xdr:colOff>3175</xdr:colOff>
      <xdr:row>18</xdr:row>
      <xdr:rowOff>174625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4</xdr:row>
      <xdr:rowOff>88900</xdr:rowOff>
    </xdr:from>
    <xdr:to>
      <xdr:col>10</xdr:col>
      <xdr:colOff>466725</xdr:colOff>
      <xdr:row>19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196452</xdr:colOff>
      <xdr:row>5</xdr:row>
      <xdr:rowOff>176213</xdr:rowOff>
    </xdr:from>
    <xdr:to>
      <xdr:col>26</xdr:col>
      <xdr:colOff>89295</xdr:colOff>
      <xdr:row>20</xdr:row>
      <xdr:rowOff>61913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440531</xdr:colOff>
      <xdr:row>24</xdr:row>
      <xdr:rowOff>140493</xdr:rowOff>
    </xdr:from>
    <xdr:to>
      <xdr:col>27</xdr:col>
      <xdr:colOff>214313</xdr:colOff>
      <xdr:row>42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104775</xdr:rowOff>
    </xdr:from>
    <xdr:to>
      <xdr:col>10</xdr:col>
      <xdr:colOff>361950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498361</xdr:colOff>
      <xdr:row>10</xdr:row>
      <xdr:rowOff>45243</xdr:rowOff>
    </xdr:from>
    <xdr:to>
      <xdr:col>22</xdr:col>
      <xdr:colOff>122463</xdr:colOff>
      <xdr:row>25</xdr:row>
      <xdr:rowOff>136070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1032442</xdr:colOff>
      <xdr:row>39</xdr:row>
      <xdr:rowOff>7824</xdr:rowOff>
    </xdr:from>
    <xdr:to>
      <xdr:col>23</xdr:col>
      <xdr:colOff>394607</xdr:colOff>
      <xdr:row>57</xdr:row>
      <xdr:rowOff>27214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104775</xdr:rowOff>
    </xdr:from>
    <xdr:to>
      <xdr:col>10</xdr:col>
      <xdr:colOff>361950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0</xdr:row>
      <xdr:rowOff>0</xdr:rowOff>
    </xdr:from>
    <xdr:to>
      <xdr:col>14</xdr:col>
      <xdr:colOff>342900</xdr:colOff>
      <xdr:row>14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4</xdr:row>
      <xdr:rowOff>104775</xdr:rowOff>
    </xdr:from>
    <xdr:to>
      <xdr:col>8</xdr:col>
      <xdr:colOff>447675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4</xdr:row>
      <xdr:rowOff>104775</xdr:rowOff>
    </xdr:from>
    <xdr:to>
      <xdr:col>8</xdr:col>
      <xdr:colOff>225425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593725</xdr:colOff>
      <xdr:row>4</xdr:row>
      <xdr:rowOff>104775</xdr:rowOff>
    </xdr:from>
    <xdr:to>
      <xdr:col>8</xdr:col>
      <xdr:colOff>447675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15875</xdr:colOff>
      <xdr:row>1</xdr:row>
      <xdr:rowOff>98425</xdr:rowOff>
    </xdr:from>
    <xdr:to>
      <xdr:col>9</xdr:col>
      <xdr:colOff>320675</xdr:colOff>
      <xdr:row>16</xdr:row>
      <xdr:rowOff>79375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2</xdr:row>
      <xdr:rowOff>9525</xdr:rowOff>
    </xdr:from>
    <xdr:to>
      <xdr:col>10</xdr:col>
      <xdr:colOff>454025</xdr:colOff>
      <xdr:row>16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inkPad E470" refreshedDate="43947.490022337966" createdVersion="5" refreshedVersion="5" minRefreshableVersion="3" recordCount="330">
  <cacheSource type="worksheet">
    <worksheetSource ref="A4:N334" sheet="MBB"/>
  </cacheSource>
  <cacheFields count="14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tring="0" containsBlank="1" containsNumber="1" containsInteger="1" minValue="0" maxValue="100"/>
    </cacheField>
    <cacheField name="Canophy Height(CM)" numFmtId="0">
      <sharedItems containsSemiMixedTypes="0" containsString="0" containsNumber="1" containsInteger="1" minValue="0" maxValue="70"/>
    </cacheField>
    <cacheField name="Pengamat" numFmtId="0">
      <sharedItems/>
    </cacheField>
    <cacheField name="Ke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inkPad E470" refreshedDate="43947.490022453705" createdVersion="5" refreshedVersion="5" minRefreshableVersion="3" recordCount="330">
  <cacheSource type="worksheet">
    <worksheetSource ref="A4:M334" sheet="MBT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tring="0" containsBlank="1" containsNumber="1" containsInteger="1" minValue="0" maxValue="100"/>
    </cacheField>
    <cacheField name="Canophy Height(CM)" numFmtId="0">
      <sharedItems containsSemiMixedTypes="0" containsString="0" containsNumber="1" containsInteger="1" minValue="0" maxValue="80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ThinkPad E470" refreshedDate="43947.490022916667" createdVersion="5" refreshedVersion="5" minRefreshableVersion="3" recordCount="330">
  <cacheSource type="worksheet">
    <worksheetSource ref="A4:M334" sheet="MKB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emiMixedTypes="0" containsString="0" containsNumber="1" containsInteger="1" minValue="0" maxValue="100"/>
    </cacheField>
    <cacheField name="Canophy Height(CM)" numFmtId="0">
      <sharedItems containsSemiMixedTypes="0" containsString="0" containsNumber="1" containsInteger="1" minValue="0" maxValue="40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ThinkPad E470" refreshedDate="43947.490023032406" createdVersion="5" refreshedVersion="5" minRefreshableVersion="3" recordCount="330">
  <cacheSource type="worksheet">
    <worksheetSource ref="A4:M334" sheet="MKT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emiMixedTypes="0" containsString="0" containsNumber="1" containsInteger="1" minValue="0" maxValue="100"/>
    </cacheField>
    <cacheField name="Canophy Height(CM)" numFmtId="0">
      <sharedItems containsSemiMixedTypes="0" containsString="0" containsNumber="1" containsInteger="1" minValue="0" maxValue="75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hinkPad E470" refreshedDate="43947.490023379629" createdVersion="5" refreshedVersion="5" minRefreshableVersion="3" recordCount="330">
  <cacheSource type="worksheet">
    <worksheetSource ref="A4:M334" sheet="MNY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emiMixedTypes="0" containsString="0" containsNumber="1" containsInteger="1" minValue="0" maxValue="100"/>
    </cacheField>
    <cacheField name="Canophy Height(CM)" numFmtId="0">
      <sharedItems containsSemiMixedTypes="0" containsString="0" containsNumber="1" containsInteger="1" minValue="0" maxValue="17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ThinkPad E470" refreshedDate="43947.490023726852" createdVersion="5" refreshedVersion="5" minRefreshableVersion="3" recordCount="330">
  <cacheSource type="worksheet">
    <worksheetSource ref="C4:M334" sheet="PP"/>
  </cacheSource>
  <cacheFields count="11">
    <cacheField name="GPS" numFmtId="0">
      <sharedItems containsBlank="1"/>
    </cacheField>
    <cacheField name="No site" numFmtId="0">
      <sharedItems containsString="0" containsBlank="1" containsNumber="1" containsInteger="1" minValue="3" maxValue="3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MixedTypes="1" containsNumber="1" containsInteger="1" minValue="0" maxValue="100"/>
    </cacheField>
    <cacheField name="Canophy Height(CM)" numFmtId="0">
      <sharedItems containsSemiMixedTypes="0" containsString="0" containsNumber="1" containsInteger="1" minValue="0" maxValue="45"/>
    </cacheField>
    <cacheField name="Pengama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ThinkPad E470" refreshedDate="43947.490023958337" createdVersion="5" refreshedVersion="5" minRefreshableVersion="3" recordCount="330">
  <cacheSource type="worksheet">
    <worksheetSource ref="A1:M331" sheet="PB1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1" maxValue="1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emiMixedTypes="0" containsString="0" containsNumber="1" containsInteger="1" minValue="0" maxValue="100"/>
    </cacheField>
    <cacheField name="Canophy Height(CM)" numFmtId="0">
      <sharedItems containsSemiMixedTypes="0" containsString="0" containsNumber="1" containsInteger="1" minValue="0" maxValue="50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r:id="rId1" refreshedBy="ThinkPad E470" refreshedDate="43948.24175833333" createdVersion="5" refreshedVersion="5" minRefreshableVersion="3" recordCount="330">
  <cacheSource type="worksheet">
    <worksheetSource ref="A4:M334" sheet="LL"/>
  </cacheSource>
  <cacheFields count="13">
    <cacheField name="Tanggal" numFmtId="0">
      <sharedItems containsNonDate="0" containsString="0" containsBlank="1"/>
    </cacheField>
    <cacheField name="Waktu" numFmtId="164">
      <sharedItems containsSemiMixedTypes="0" containsNonDate="0" containsDate="1" containsString="0" minDate="1899-12-30T10:00:00" maxDate="1899-12-30T10:00:00"/>
    </cacheField>
    <cacheField name="GPS" numFmtId="0">
      <sharedItems containsBlank="1"/>
    </cacheField>
    <cacheField name="No site" numFmtId="0">
      <sharedItems containsString="0" containsBlank="1" containsNumber="1" containsInteger="1" minValue="4" maxValue="4"/>
    </cacheField>
    <cacheField name="name of site" numFmtId="0">
      <sharedItems containsBlank="1"/>
    </cacheField>
    <cacheField name="open close" numFmtId="0">
      <sharedItems containsBlank="1"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tring="0" containsBlank="1" containsNumber="1" containsInteger="1" minValue="1" maxValue="11"/>
    </cacheField>
    <cacheField name="Sediment" numFmtId="0">
      <sharedItems containsBlank="1"/>
    </cacheField>
    <cacheField name="Spesies" numFmtId="0">
      <sharedItems count="10">
        <s v="Th"/>
        <s v="Cr"/>
        <s v="Ho"/>
        <s v="Hu"/>
        <s v="Si"/>
        <s v="Ea"/>
        <s v="Cs"/>
        <s v="Hp"/>
        <s v="% seagrass"/>
        <s v="algae"/>
      </sharedItems>
    </cacheField>
    <cacheField name="% Spesies" numFmtId="0">
      <sharedItems containsString="0" containsBlank="1" containsNumber="1" containsInteger="1" minValue="0" maxValue="100" count="20">
        <n v="0"/>
        <n v="100"/>
        <n v="5"/>
        <m/>
        <n v="60"/>
        <n v="20"/>
        <n v="70"/>
        <n v="30"/>
        <n v="85"/>
        <n v="1"/>
        <n v="90"/>
        <n v="40"/>
        <n v="80"/>
        <n v="45"/>
        <n v="50"/>
        <n v="10"/>
        <n v="98"/>
        <n v="99"/>
        <n v="15"/>
        <n v="25"/>
      </sharedItems>
    </cacheField>
    <cacheField name="Canophy Height(CM)" numFmtId="0">
      <sharedItems containsSemiMixedTypes="0" containsString="0" containsNumber="1" containsInteger="1" minValue="0" maxValue="100"/>
    </cacheField>
    <cacheField name="Pengama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r:id="rId1" refreshedBy="ThinkPad E470" refreshedDate="43948.323300462966" createdVersion="5" refreshedVersion="5" minRefreshableVersion="3" recordCount="330">
  <cacheSource type="worksheet">
    <worksheetSource ref="A6:M336" sheet="DT"/>
  </cacheSource>
  <cacheFields count="13">
    <cacheField name="Tanggal" numFmtId="0">
      <sharedItems containsNonDate="0" containsString="0" containsBlank="1"/>
    </cacheField>
    <cacheField name="Waktu" numFmtId="0">
      <sharedItems containsNonDate="0" containsDate="1" containsString="0" containsBlank="1" minDate="1905-07-12T00:00:00" maxDate="1905-07-13T00:00:00"/>
    </cacheField>
    <cacheField name="GPS" numFmtId="0">
      <sharedItems containsBlank="1"/>
    </cacheField>
    <cacheField name="No site" numFmtId="0">
      <sharedItems containsString="0" containsBlank="1" containsNumber="1" containsInteger="1" minValue="0" maxValue="2"/>
    </cacheField>
    <cacheField name="name of site" numFmtId="0">
      <sharedItems/>
    </cacheField>
    <cacheField name="open close" numFmtId="0">
      <sharedItems/>
    </cacheField>
    <cacheField name="Transek" numFmtId="0">
      <sharedItems containsString="0" containsBlank="1" containsNumber="1" containsInteger="1" minValue="1" maxValue="3"/>
    </cacheField>
    <cacheField name="Quadrat" numFmtId="0">
      <sharedItems containsSemiMixedTypes="0" containsString="0" containsNumber="1" containsInteger="1" minValue="1" maxValue="11"/>
    </cacheField>
    <cacheField name="Sediment" numFmtId="0">
      <sharedItems/>
    </cacheField>
    <cacheField name="Spesies" numFmtId="0">
      <sharedItems count="10">
        <s v="Th"/>
        <s v="Cr"/>
        <s v="Hp"/>
        <s v="Ho"/>
        <s v="Hu"/>
        <s v="Si"/>
        <s v="Ea"/>
        <s v="Cs"/>
        <s v="Seagrass"/>
        <s v="algae"/>
      </sharedItems>
    </cacheField>
    <cacheField name="% Spesies" numFmtId="0">
      <sharedItems containsString="0" containsBlank="1" containsNumber="1" containsInteger="1" minValue="0" maxValue="100" count="21">
        <n v="0"/>
        <n v="100"/>
        <n v="85"/>
        <n v="70"/>
        <n v="20"/>
        <n v="80"/>
        <n v="90"/>
        <n v="1"/>
        <n v="10"/>
        <n v="15"/>
        <n v="5"/>
        <n v="7"/>
        <n v="3"/>
        <n v="30"/>
        <n v="50"/>
        <n v="40"/>
        <n v="25"/>
        <n v="60"/>
        <n v="75"/>
        <n v="55"/>
        <m/>
      </sharedItems>
    </cacheField>
    <cacheField name="Canophy Height(CM)" numFmtId="0">
      <sharedItems containsString="0" containsBlank="1" containsNumber="1" containsInteger="1" minValue="0" maxValue="60"/>
    </cacheField>
    <cacheField name="Pengama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r:id="rId1" refreshedBy="ThinkPad E470" refreshedDate="43948.409431134256" createdVersion="5" refreshedVersion="5" minRefreshableVersion="3" recordCount="8">
  <cacheSource type="worksheet">
    <worksheetSource ref="A2:I10" sheet="% spesies ALL"/>
  </cacheSource>
  <cacheFields count="9">
    <cacheField name="SPESIES" numFmtId="0">
      <sharedItems count="8">
        <s v="Th"/>
        <s v="Cr"/>
        <s v="Ho"/>
        <s v="Hu"/>
        <s v="Si"/>
        <s v="Ea"/>
        <s v="Cs"/>
        <s v="Hp"/>
      </sharedItems>
    </cacheField>
    <cacheField name="TPI" numFmtId="4">
      <sharedItems containsSemiMixedTypes="0" containsString="0" containsNumber="1" minValue="0" maxValue="16.666666666666668"/>
    </cacheField>
    <cacheField name="PB" numFmtId="4">
      <sharedItems containsSemiMixedTypes="0" containsString="0" containsNumber="1" minValue="0" maxValue="43.18181818181818"/>
    </cacheField>
    <cacheField name="DT" numFmtId="4">
      <sharedItems containsSemiMixedTypes="0" containsString="0" containsNumber="1" minValue="0.15151515151515152" maxValue="40.757575757575758"/>
    </cacheField>
    <cacheField name="MNY" numFmtId="4">
      <sharedItems containsSemiMixedTypes="0" containsString="0" containsNumber="1" minValue="0" maxValue="23.636363636363637"/>
    </cacheField>
    <cacheField name="MKT" numFmtId="4">
      <sharedItems containsSemiMixedTypes="0" containsString="0" containsNumber="1" minValue="0" maxValue="19.242424242424242"/>
    </cacheField>
    <cacheField name="MKB" numFmtId="4">
      <sharedItems containsSemiMixedTypes="0" containsString="0" containsNumber="1" minValue="0" maxValue="71.818181818181813"/>
    </cacheField>
    <cacheField name="MBT" numFmtId="4">
      <sharedItems containsSemiMixedTypes="0" containsString="0" containsNumber="1" minValue="0" maxValue="73.63636363636364"/>
    </cacheField>
    <cacheField name="MBB" numFmtId="4">
      <sharedItems containsSemiMixedTypes="0" containsString="0" containsNumber="1" minValue="0" maxValue="62.4242424242424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r:id="rId1" refreshedBy="ThinkPad E470" refreshedDate="43948.424615393516" createdVersion="5" refreshedVersion="5" minRefreshableVersion="3" recordCount="9">
  <cacheSource type="worksheet">
    <worksheetSource ref="A2:C11" sheet="% SEAGRASS ALL"/>
  </cacheSource>
  <cacheFields count="3">
    <cacheField name="LOKASI" numFmtId="0">
      <sharedItems count="9">
        <s v="TPI"/>
        <s v="PB"/>
        <s v="NYP"/>
        <s v="DT"/>
        <s v="MNY"/>
        <s v="MKT"/>
        <s v="MKB"/>
        <s v="MBT"/>
        <s v="MBB"/>
      </sharedItems>
    </cacheField>
    <cacheField name="2020" numFmtId="4">
      <sharedItems containsSemiMixedTypes="0" containsString="0" containsNumber="1" minValue="2.2727272727272729" maxValue="52.242424242424242"/>
    </cacheField>
    <cacheField name="2018" numFmtId="166">
      <sharedItems containsSemiMixedTypes="0" containsString="0" containsNumber="1" minValue="1.48484848484848" maxValue="56.878787878787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r:id="rId1" refreshedBy="ThinkPad E470" refreshedDate="43948.429260416669" createdVersion="5" refreshedVersion="5" minRefreshableVersion="3" recordCount="10">
  <cacheSource type="worksheet">
    <worksheetSource ref="A2:C12" sheet="% SEAGRASS ALL"/>
  </cacheSource>
  <cacheFields count="3">
    <cacheField name="LOKASI" numFmtId="0">
      <sharedItems count="10">
        <s v="TPI"/>
        <s v="PB"/>
        <s v="NYP"/>
        <s v="DT"/>
        <s v="MNY"/>
        <s v="MKT"/>
        <s v="MKB"/>
        <s v="MBT"/>
        <s v="MBB"/>
        <s v="average"/>
      </sharedItems>
    </cacheField>
    <cacheField name="2020" numFmtId="4">
      <sharedItems containsSemiMixedTypes="0" containsString="0" containsNumber="1" minValue="2.2727272727272729" maxValue="52.242424242424242"/>
    </cacheField>
    <cacheField name="2018" numFmtId="0">
      <sharedItems containsSemiMixedTypes="0" containsString="0" containsNumber="1" minValue="1.48484848484848" maxValue="56.8787878787878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r:id="rId1" refreshedBy="ThinkPad E470" refreshedDate="43948.448654861109" createdVersion="5" refreshedVersion="5" minRefreshableVersion="3" recordCount="8">
  <cacheSource type="worksheet">
    <worksheetSource ref="A12:B20" sheet="% spesies ALL"/>
  </cacheSource>
  <cacheFields count="2">
    <cacheField name="SPESIES" numFmtId="0">
      <sharedItems count="8">
        <s v="Th"/>
        <s v="Cr"/>
        <s v="Ho"/>
        <s v="Hu"/>
        <s v="Si"/>
        <s v="Ea"/>
        <s v="Cs"/>
        <s v="Hp"/>
      </sharedItems>
    </cacheField>
    <cacheField name="AVERAGE" numFmtId="4">
      <sharedItems containsSemiMixedTypes="0" containsString="0" containsNumber="1" minValue="5.859375E-2" maxValue="26.76657196969696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r:id="rId1" refreshedBy="ThinkPad E470" refreshedDate="43948.464230439815" createdVersion="5" refreshedVersion="5" minRefreshableVersion="3" recordCount="9">
  <cacheSource type="worksheet">
    <worksheetSource ref="A2:B11" sheet="% SEAGRASS ALL"/>
  </cacheSource>
  <cacheFields count="2">
    <cacheField name="LOKASI" numFmtId="0">
      <sharedItems count="9">
        <s v="TPI"/>
        <s v="PB"/>
        <s v="NYP"/>
        <s v="DT"/>
        <s v="MNY"/>
        <s v="MKT"/>
        <s v="MKB"/>
        <s v="MBT"/>
        <s v="MBB"/>
      </sharedItems>
    </cacheField>
    <cacheField name="2020" numFmtId="4">
      <sharedItems containsSemiMixedTypes="0" containsString="0" containsNumber="1" minValue="2.2727272727272729" maxValue="52.2424242424242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8913/110.4265"/>
    <n v="1"/>
    <s v="MBB"/>
    <s v="Pemanfaatan"/>
    <n v="1"/>
    <n v="1"/>
    <s v="P,PK"/>
    <x v="0"/>
    <n v="0"/>
    <n v="0"/>
    <s v="zaenul"/>
    <s v="SPONGE"/>
  </r>
  <r>
    <m/>
    <m/>
    <s v="-5.8913/110.4265"/>
    <n v="1"/>
    <s v="MBB"/>
    <s v="Pemanfaatan"/>
    <n v="1"/>
    <n v="1"/>
    <s v="P,PK"/>
    <x v="1"/>
    <m/>
    <n v="0"/>
    <s v="zaenul"/>
    <m/>
  </r>
  <r>
    <m/>
    <m/>
    <s v="-5.8913/110.4265"/>
    <n v="1"/>
    <s v="MBB"/>
    <s v="Pemanfaatan"/>
    <n v="1"/>
    <n v="1"/>
    <s v="P,PK"/>
    <x v="2"/>
    <n v="0"/>
    <n v="0"/>
    <s v="zaenul"/>
    <m/>
  </r>
  <r>
    <m/>
    <m/>
    <s v="-5.8913/110.4265"/>
    <n v="1"/>
    <s v="MBB"/>
    <s v="Pemanfaatan"/>
    <n v="1"/>
    <n v="1"/>
    <s v="P,PK"/>
    <x v="3"/>
    <n v="0"/>
    <n v="0"/>
    <s v="zaenul"/>
    <m/>
  </r>
  <r>
    <m/>
    <m/>
    <s v="-5.8913/110.4265"/>
    <n v="1"/>
    <s v="MBB"/>
    <s v="Pemanfaatan"/>
    <n v="1"/>
    <n v="1"/>
    <s v="P,PK"/>
    <x v="4"/>
    <n v="0"/>
    <n v="0"/>
    <s v="zaenul"/>
    <m/>
  </r>
  <r>
    <m/>
    <m/>
    <s v="-5.8913/110.4265"/>
    <n v="1"/>
    <s v="MBB"/>
    <s v="Pemanfaatan"/>
    <n v="1"/>
    <n v="1"/>
    <s v="P,PK"/>
    <x v="5"/>
    <n v="0"/>
    <n v="0"/>
    <s v="zaenul"/>
    <m/>
  </r>
  <r>
    <m/>
    <m/>
    <s v="-5.8913/110.4265"/>
    <n v="1"/>
    <s v="MBB"/>
    <s v="Pemanfaatan"/>
    <n v="1"/>
    <n v="1"/>
    <s v="P,PK"/>
    <x v="6"/>
    <n v="100"/>
    <n v="0"/>
    <s v="zaenul"/>
    <m/>
  </r>
  <r>
    <m/>
    <m/>
    <s v="-5.8913/110.4265"/>
    <n v="1"/>
    <s v="MBB"/>
    <s v="Pemanfaatan"/>
    <n v="1"/>
    <n v="1"/>
    <s v="P,PK"/>
    <x v="7"/>
    <n v="0"/>
    <n v="0"/>
    <s v="zaenul"/>
    <m/>
  </r>
  <r>
    <m/>
    <m/>
    <s v="-5.8913/110.4265"/>
    <n v="1"/>
    <s v="MBB"/>
    <s v="Pemanfaatan"/>
    <n v="1"/>
    <n v="1"/>
    <s v="P,PK"/>
    <x v="8"/>
    <n v="1"/>
    <n v="7"/>
    <s v="zaenul"/>
    <m/>
  </r>
  <r>
    <m/>
    <m/>
    <s v="-5.8913/110.4265"/>
    <n v="1"/>
    <s v="MBB"/>
    <s v="Pemanfaatan"/>
    <n v="1"/>
    <n v="1"/>
    <s v="P,PK"/>
    <x v="9"/>
    <n v="0"/>
    <n v="0"/>
    <s v="zaenul"/>
    <m/>
  </r>
  <r>
    <m/>
    <m/>
    <s v="-5.8913/110.4265"/>
    <n v="1"/>
    <s v="MBB"/>
    <s v="Pemanfaatan"/>
    <n v="1"/>
    <n v="2"/>
    <s v="PK,P"/>
    <x v="0"/>
    <n v="100"/>
    <n v="0"/>
    <s v="zaenul"/>
    <s v="SPONGE"/>
  </r>
  <r>
    <m/>
    <m/>
    <s v="-5.8913/110.4265"/>
    <n v="1"/>
    <s v="MBB"/>
    <s v="Pemanfaatan"/>
    <n v="1"/>
    <n v="2"/>
    <s v="PK,P"/>
    <x v="1"/>
    <n v="0"/>
    <n v="0"/>
    <s v="zaenul"/>
    <m/>
  </r>
  <r>
    <m/>
    <m/>
    <s v="-5.8913/110.4265"/>
    <n v="1"/>
    <s v="MBB"/>
    <s v="Pemanfaatan"/>
    <n v="1"/>
    <n v="2"/>
    <s v="PK,P"/>
    <x v="2"/>
    <n v="0"/>
    <n v="0"/>
    <s v="zaenul"/>
    <m/>
  </r>
  <r>
    <m/>
    <m/>
    <s v="-5.8913/110.4265"/>
    <n v="1"/>
    <s v="MBB"/>
    <s v="Pemanfaatan"/>
    <n v="1"/>
    <n v="2"/>
    <s v="PK,P"/>
    <x v="3"/>
    <n v="0"/>
    <n v="0"/>
    <s v="zaenul"/>
    <m/>
  </r>
  <r>
    <m/>
    <m/>
    <s v="-5.8913/110.4265"/>
    <n v="1"/>
    <s v="MBB"/>
    <s v="Pemanfaatan"/>
    <n v="1"/>
    <n v="2"/>
    <s v="PK,P"/>
    <x v="4"/>
    <n v="0"/>
    <n v="0"/>
    <s v="zaenul"/>
    <m/>
  </r>
  <r>
    <m/>
    <m/>
    <s v="-5.8913/110.4265"/>
    <n v="1"/>
    <s v="MBB"/>
    <s v="Pemanfaatan"/>
    <n v="1"/>
    <n v="2"/>
    <s v="PK,P"/>
    <x v="5"/>
    <n v="0"/>
    <n v="0"/>
    <s v="zaenul"/>
    <m/>
  </r>
  <r>
    <m/>
    <m/>
    <s v="-5.8913/110.4265"/>
    <n v="1"/>
    <s v="MBB"/>
    <s v="Pemanfaatan"/>
    <n v="1"/>
    <n v="2"/>
    <s v="PK,P"/>
    <x v="6"/>
    <n v="0"/>
    <n v="0"/>
    <s v="zaenul"/>
    <m/>
  </r>
  <r>
    <m/>
    <m/>
    <s v="-5.8913/110.4265"/>
    <n v="1"/>
    <s v="MBB"/>
    <s v="Pemanfaatan"/>
    <n v="1"/>
    <n v="2"/>
    <s v="PK,P"/>
    <x v="7"/>
    <n v="0"/>
    <n v="0"/>
    <s v="zaenul"/>
    <m/>
  </r>
  <r>
    <m/>
    <m/>
    <m/>
    <m/>
    <m/>
    <m/>
    <m/>
    <m/>
    <m/>
    <x v="8"/>
    <n v="1"/>
    <n v="4"/>
    <s v="zaenul"/>
    <m/>
  </r>
  <r>
    <m/>
    <m/>
    <s v="-5.8913/110.4265"/>
    <n v="1"/>
    <s v="MBB"/>
    <s v="Pemanfaatan"/>
    <n v="1"/>
    <n v="2"/>
    <s v="PK,P"/>
    <x v="9"/>
    <n v="0"/>
    <n v="0"/>
    <s v="zaenul"/>
    <m/>
  </r>
  <r>
    <m/>
    <m/>
    <s v="-5.8913/110.4265"/>
    <n v="1"/>
    <s v="MBB"/>
    <s v="Pemanfaatan"/>
    <n v="1"/>
    <n v="3"/>
    <s v="PK,P"/>
    <x v="0"/>
    <n v="100"/>
    <n v="0"/>
    <s v="zaenul"/>
    <m/>
  </r>
  <r>
    <m/>
    <m/>
    <s v="-5.8913/110.4265"/>
    <n v="1"/>
    <s v="MBB"/>
    <s v="Pemanfaatan"/>
    <n v="1"/>
    <n v="3"/>
    <s v="PK,P"/>
    <x v="1"/>
    <n v="0"/>
    <n v="0"/>
    <s v="zaenul"/>
    <m/>
  </r>
  <r>
    <m/>
    <m/>
    <s v="-5.8913/110.4265"/>
    <n v="1"/>
    <s v="MBB"/>
    <s v="Pemanfaatan"/>
    <n v="1"/>
    <n v="3"/>
    <s v="PK,P"/>
    <x v="2"/>
    <n v="0"/>
    <n v="0"/>
    <s v="zaenul"/>
    <m/>
  </r>
  <r>
    <m/>
    <m/>
    <s v="-5.8913/110.4265"/>
    <n v="1"/>
    <s v="MBB"/>
    <s v="Pemanfaatan"/>
    <n v="1"/>
    <n v="3"/>
    <s v="PK,P"/>
    <x v="3"/>
    <n v="0"/>
    <n v="0"/>
    <s v="zaenul"/>
    <m/>
  </r>
  <r>
    <m/>
    <m/>
    <s v="-5.8913/110.4265"/>
    <n v="1"/>
    <s v="MBB"/>
    <s v="Pemanfaatan"/>
    <n v="1"/>
    <n v="3"/>
    <s v="PK,P"/>
    <x v="4"/>
    <n v="0"/>
    <n v="0"/>
    <s v="zaenul"/>
    <m/>
  </r>
  <r>
    <m/>
    <m/>
    <s v="-5.8913/110.4265"/>
    <n v="1"/>
    <s v="MBB"/>
    <s v="Pemanfaatan"/>
    <n v="1"/>
    <n v="3"/>
    <s v="PK,P"/>
    <x v="5"/>
    <n v="0"/>
    <n v="0"/>
    <s v="zaenul"/>
    <m/>
  </r>
  <r>
    <m/>
    <m/>
    <s v="-5.8913/110.4265"/>
    <n v="1"/>
    <s v="MBB"/>
    <s v="Pemanfaatan"/>
    <n v="1"/>
    <n v="3"/>
    <s v="PK,P"/>
    <x v="6"/>
    <n v="0"/>
    <n v="0"/>
    <s v="zaenul"/>
    <m/>
  </r>
  <r>
    <m/>
    <m/>
    <s v="-5.8913/110.4265"/>
    <n v="1"/>
    <s v="MBB"/>
    <s v="Pemanfaatan"/>
    <n v="1"/>
    <n v="3"/>
    <s v="PK,P"/>
    <x v="7"/>
    <n v="0"/>
    <n v="0"/>
    <s v="zaenul"/>
    <m/>
  </r>
  <r>
    <m/>
    <m/>
    <s v="-5.8913/110.4265"/>
    <n v="1"/>
    <s v="MBB"/>
    <s v="Pemanfaatan"/>
    <n v="1"/>
    <n v="3"/>
    <s v="PK,P"/>
    <x v="8"/>
    <n v="5"/>
    <n v="10"/>
    <s v="zaenul"/>
    <m/>
  </r>
  <r>
    <m/>
    <m/>
    <s v="-5.8913/110.4265"/>
    <n v="1"/>
    <s v="MBB"/>
    <s v="Pemanfaatan"/>
    <n v="1"/>
    <n v="3"/>
    <s v="PK,P"/>
    <x v="9"/>
    <n v="0"/>
    <n v="0"/>
    <s v="zaenul"/>
    <m/>
  </r>
  <r>
    <m/>
    <m/>
    <s v="-5.8913/110.4265"/>
    <n v="1"/>
    <s v="MBB"/>
    <s v="Pemanfaatan"/>
    <n v="1"/>
    <n v="4"/>
    <s v="P,PK"/>
    <x v="0"/>
    <n v="100"/>
    <n v="0"/>
    <s v="zaenul"/>
    <m/>
  </r>
  <r>
    <m/>
    <m/>
    <s v="-5.8913/110.4265"/>
    <n v="1"/>
    <s v="MBB"/>
    <s v="Pemanfaatan"/>
    <n v="1"/>
    <n v="4"/>
    <s v="P,PK"/>
    <x v="1"/>
    <n v="0"/>
    <n v="0"/>
    <s v="zaenul"/>
    <m/>
  </r>
  <r>
    <m/>
    <m/>
    <s v="-5.8913/110.4265"/>
    <n v="1"/>
    <s v="MBB"/>
    <s v="Pemanfaatan"/>
    <n v="1"/>
    <n v="4"/>
    <s v="P,PK"/>
    <x v="2"/>
    <n v="0"/>
    <n v="0"/>
    <s v="zaenul"/>
    <m/>
  </r>
  <r>
    <m/>
    <m/>
    <s v="-5.8913/110.4265"/>
    <n v="1"/>
    <s v="MBB"/>
    <s v="Pemanfaatan"/>
    <n v="1"/>
    <n v="4"/>
    <s v="P,PK"/>
    <x v="3"/>
    <n v="0"/>
    <n v="0"/>
    <s v="zaenul"/>
    <m/>
  </r>
  <r>
    <m/>
    <m/>
    <s v="-5.8913/110.4265"/>
    <n v="1"/>
    <s v="MBB"/>
    <s v="Pemanfaatan"/>
    <n v="1"/>
    <n v="4"/>
    <s v="P,PK"/>
    <x v="4"/>
    <n v="0"/>
    <n v="0"/>
    <s v="zaenul"/>
    <m/>
  </r>
  <r>
    <m/>
    <m/>
    <s v="-5.8913/110.4265"/>
    <n v="1"/>
    <s v="MBB"/>
    <s v="Pemanfaatan"/>
    <n v="1"/>
    <n v="4"/>
    <s v="P,PK"/>
    <x v="5"/>
    <n v="0"/>
    <n v="0"/>
    <s v="zaenul"/>
    <m/>
  </r>
  <r>
    <m/>
    <m/>
    <s v="-5.8913/110.4265"/>
    <n v="1"/>
    <s v="MBB"/>
    <s v="Pemanfaatan"/>
    <n v="1"/>
    <n v="4"/>
    <s v="P,PK"/>
    <x v="6"/>
    <n v="0"/>
    <n v="0"/>
    <s v="zaenul"/>
    <m/>
  </r>
  <r>
    <m/>
    <m/>
    <s v="-5.8913/110.4265"/>
    <n v="1"/>
    <s v="MBB"/>
    <s v="Pemanfaatan"/>
    <n v="1"/>
    <n v="4"/>
    <s v="P,PK"/>
    <x v="7"/>
    <n v="0"/>
    <n v="0"/>
    <s v="zaenul"/>
    <m/>
  </r>
  <r>
    <m/>
    <m/>
    <m/>
    <m/>
    <m/>
    <m/>
    <m/>
    <m/>
    <m/>
    <x v="8"/>
    <n v="40"/>
    <n v="9"/>
    <s v="zaenul"/>
    <m/>
  </r>
  <r>
    <m/>
    <m/>
    <s v="-5.8913/110.4265"/>
    <n v="1"/>
    <s v="MBB"/>
    <s v="Pemanfaatan"/>
    <n v="1"/>
    <n v="4"/>
    <s v="P,PK"/>
    <x v="9"/>
    <n v="0"/>
    <n v="0"/>
    <s v="zaenul"/>
    <m/>
  </r>
  <r>
    <m/>
    <m/>
    <s v="-5.8913/110.4265"/>
    <n v="1"/>
    <s v="MBB"/>
    <s v="Pemanfaatan"/>
    <n v="1"/>
    <n v="5"/>
    <s v="P,PK"/>
    <x v="0"/>
    <n v="100"/>
    <n v="0"/>
    <s v="zaenul"/>
    <m/>
  </r>
  <r>
    <m/>
    <m/>
    <s v="-5.8913/110.4265"/>
    <n v="1"/>
    <s v="MBB"/>
    <s v="Pemanfaatan"/>
    <n v="1"/>
    <n v="5"/>
    <s v="P,PK"/>
    <x v="1"/>
    <n v="0"/>
    <n v="0"/>
    <s v="zaenul"/>
    <m/>
  </r>
  <r>
    <m/>
    <m/>
    <s v="-5.8913/110.4265"/>
    <n v="1"/>
    <s v="MBB"/>
    <s v="Pemanfaatan"/>
    <n v="1"/>
    <n v="5"/>
    <s v="P,PK"/>
    <x v="2"/>
    <n v="0"/>
    <n v="0"/>
    <s v="zaenul"/>
    <m/>
  </r>
  <r>
    <m/>
    <m/>
    <s v="-5.8913/110.4265"/>
    <n v="1"/>
    <s v="MBB"/>
    <s v="Pemanfaatan"/>
    <n v="1"/>
    <n v="5"/>
    <s v="P,PK"/>
    <x v="3"/>
    <n v="0"/>
    <n v="0"/>
    <s v="zaenul"/>
    <m/>
  </r>
  <r>
    <m/>
    <m/>
    <s v="-5.8913/110.4265"/>
    <n v="1"/>
    <s v="MBB"/>
    <s v="Pemanfaatan"/>
    <n v="1"/>
    <n v="5"/>
    <s v="P,PK"/>
    <x v="4"/>
    <n v="0"/>
    <n v="0"/>
    <s v="zaenul"/>
    <m/>
  </r>
  <r>
    <m/>
    <m/>
    <s v="-5.8913/110.4265"/>
    <n v="1"/>
    <s v="MBB"/>
    <s v="Pemanfaatan"/>
    <n v="1"/>
    <n v="5"/>
    <s v="P,PK"/>
    <x v="5"/>
    <n v="0"/>
    <n v="0"/>
    <s v="zaenul"/>
    <m/>
  </r>
  <r>
    <m/>
    <m/>
    <s v="-5.8913/110.4265"/>
    <n v="1"/>
    <s v="MBB"/>
    <s v="Pemanfaatan"/>
    <n v="1"/>
    <n v="5"/>
    <s v="P,PK"/>
    <x v="6"/>
    <n v="0"/>
    <n v="0"/>
    <s v="zaenul"/>
    <m/>
  </r>
  <r>
    <m/>
    <m/>
    <s v="-5.8913/110.4265"/>
    <n v="1"/>
    <s v="MBB"/>
    <s v="Pemanfaatan"/>
    <n v="1"/>
    <n v="5"/>
    <s v="P,PK"/>
    <x v="7"/>
    <n v="0"/>
    <n v="0"/>
    <s v="zaenul"/>
    <m/>
  </r>
  <r>
    <m/>
    <m/>
    <m/>
    <m/>
    <m/>
    <m/>
    <m/>
    <m/>
    <s v="P,PK"/>
    <x v="8"/>
    <n v="3"/>
    <n v="8"/>
    <s v="zaenul"/>
    <m/>
  </r>
  <r>
    <m/>
    <m/>
    <s v="-5.8913/110.4265"/>
    <n v="1"/>
    <s v="MBB"/>
    <s v="Pemanfaatan"/>
    <n v="1"/>
    <n v="5"/>
    <s v="P,PK"/>
    <x v="9"/>
    <n v="0"/>
    <n v="0"/>
    <s v="zaenul"/>
    <m/>
  </r>
  <r>
    <m/>
    <m/>
    <s v="-5.8913/110.4265"/>
    <n v="1"/>
    <s v="MBB"/>
    <s v="Pemanfaatan"/>
    <n v="1"/>
    <n v="6"/>
    <s v="P"/>
    <x v="0"/>
    <n v="100"/>
    <n v="0"/>
    <s v="zaenul"/>
    <m/>
  </r>
  <r>
    <m/>
    <m/>
    <s v="-5.8913/110.4265"/>
    <n v="1"/>
    <s v="MBB"/>
    <s v="Pemanfaatan"/>
    <n v="1"/>
    <n v="6"/>
    <s v="P"/>
    <x v="1"/>
    <n v="0"/>
    <n v="0"/>
    <s v="zaenul"/>
    <m/>
  </r>
  <r>
    <m/>
    <m/>
    <s v="-5.8913/110.4265"/>
    <n v="1"/>
    <s v="MBB"/>
    <s v="Pemanfaatan"/>
    <n v="1"/>
    <n v="6"/>
    <s v="P"/>
    <x v="2"/>
    <n v="0"/>
    <n v="0"/>
    <s v="zaenul"/>
    <m/>
  </r>
  <r>
    <m/>
    <m/>
    <s v="-5.8913/110.4265"/>
    <n v="1"/>
    <s v="MBB"/>
    <s v="Pemanfaatan"/>
    <n v="1"/>
    <n v="6"/>
    <s v="P"/>
    <x v="3"/>
    <n v="0"/>
    <n v="0"/>
    <s v="zaenul"/>
    <m/>
  </r>
  <r>
    <m/>
    <m/>
    <s v="-5.8913/110.4265"/>
    <n v="1"/>
    <s v="MBB"/>
    <s v="Pemanfaatan"/>
    <n v="1"/>
    <n v="6"/>
    <s v="P"/>
    <x v="4"/>
    <n v="0"/>
    <n v="0"/>
    <s v="zaenul"/>
    <m/>
  </r>
  <r>
    <m/>
    <m/>
    <s v="-5.8913/110.4265"/>
    <n v="1"/>
    <s v="MBB"/>
    <s v="Pemanfaatan"/>
    <n v="1"/>
    <n v="6"/>
    <s v="P"/>
    <x v="5"/>
    <n v="0"/>
    <n v="0"/>
    <s v="zaenul"/>
    <m/>
  </r>
  <r>
    <m/>
    <m/>
    <s v="-5.8913/110.4265"/>
    <n v="1"/>
    <s v="MBB"/>
    <s v="Pemanfaatan"/>
    <n v="1"/>
    <n v="6"/>
    <s v="P"/>
    <x v="6"/>
    <n v="0"/>
    <n v="0"/>
    <s v="zaenul"/>
    <m/>
  </r>
  <r>
    <m/>
    <m/>
    <s v="-5.8913/110.4265"/>
    <n v="1"/>
    <s v="MBB"/>
    <s v="Pemanfaatan"/>
    <n v="1"/>
    <n v="6"/>
    <s v="P"/>
    <x v="7"/>
    <n v="0"/>
    <n v="0"/>
    <s v="zaenul"/>
    <m/>
  </r>
  <r>
    <m/>
    <m/>
    <m/>
    <m/>
    <m/>
    <m/>
    <m/>
    <m/>
    <m/>
    <x v="8"/>
    <n v="15"/>
    <n v="7"/>
    <s v="zaenul"/>
    <m/>
  </r>
  <r>
    <m/>
    <m/>
    <s v="-5.8913/110.4265"/>
    <n v="1"/>
    <s v="MBB"/>
    <s v="Pemanfaatan"/>
    <n v="1"/>
    <n v="6"/>
    <s v="P"/>
    <x v="9"/>
    <n v="0"/>
    <n v="0"/>
    <s v="zaenul"/>
    <m/>
  </r>
  <r>
    <m/>
    <m/>
    <s v="-5.8913/110.4265"/>
    <n v="1"/>
    <s v="MBB"/>
    <s v="Pemanfaatan"/>
    <n v="1"/>
    <n v="7"/>
    <s v="P,PK"/>
    <x v="0"/>
    <n v="100"/>
    <n v="0"/>
    <s v="zaenul"/>
    <m/>
  </r>
  <r>
    <m/>
    <m/>
    <s v="-5.8913/110.4265"/>
    <n v="1"/>
    <s v="MBB"/>
    <s v="Pemanfaatan"/>
    <n v="1"/>
    <n v="7"/>
    <s v="P,PK"/>
    <x v="1"/>
    <n v="0"/>
    <n v="0"/>
    <s v="zaenul"/>
    <m/>
  </r>
  <r>
    <m/>
    <m/>
    <s v="-5.8913/110.4265"/>
    <n v="1"/>
    <s v="MBB"/>
    <s v="Pemanfaatan"/>
    <n v="1"/>
    <n v="7"/>
    <s v="P,PK"/>
    <x v="2"/>
    <n v="0"/>
    <n v="0"/>
    <s v="zaenul"/>
    <m/>
  </r>
  <r>
    <m/>
    <m/>
    <s v="-5.8913/110.4265"/>
    <n v="1"/>
    <s v="MBB"/>
    <s v="Pemanfaatan"/>
    <n v="1"/>
    <n v="7"/>
    <s v="P,PK"/>
    <x v="3"/>
    <n v="0"/>
    <n v="0"/>
    <s v="zaenul"/>
    <m/>
  </r>
  <r>
    <m/>
    <m/>
    <s v="-5.8913/110.4265"/>
    <n v="1"/>
    <s v="MBB"/>
    <s v="Pemanfaatan"/>
    <n v="1"/>
    <n v="7"/>
    <s v="P,PK"/>
    <x v="4"/>
    <n v="0"/>
    <n v="0"/>
    <s v="zaenul"/>
    <m/>
  </r>
  <r>
    <m/>
    <m/>
    <s v="-5.8913/110.4265"/>
    <n v="1"/>
    <s v="MBB"/>
    <s v="Pemanfaatan"/>
    <n v="1"/>
    <n v="7"/>
    <s v="P,PK"/>
    <x v="5"/>
    <n v="0"/>
    <n v="0"/>
    <s v="zaenul"/>
    <m/>
  </r>
  <r>
    <m/>
    <m/>
    <s v="-5.8913/110.4265"/>
    <n v="1"/>
    <s v="MBB"/>
    <s v="Pemanfaatan"/>
    <n v="1"/>
    <n v="7"/>
    <s v="P,PK"/>
    <x v="6"/>
    <n v="0"/>
    <n v="0"/>
    <s v="zaenul"/>
    <m/>
  </r>
  <r>
    <m/>
    <m/>
    <s v="-5.8913/110.4265"/>
    <n v="1"/>
    <s v="MBB"/>
    <s v="Pemanfaatan"/>
    <n v="1"/>
    <n v="7"/>
    <s v="P,PK"/>
    <x v="7"/>
    <n v="0"/>
    <n v="0"/>
    <s v="zaenul"/>
    <m/>
  </r>
  <r>
    <m/>
    <m/>
    <m/>
    <m/>
    <m/>
    <m/>
    <m/>
    <m/>
    <m/>
    <x v="8"/>
    <n v="5"/>
    <n v="4"/>
    <s v="zaenul"/>
    <m/>
  </r>
  <r>
    <m/>
    <m/>
    <s v="-5.8913/110.4265"/>
    <n v="1"/>
    <s v="MBB"/>
    <s v="Pemanfaatan"/>
    <n v="1"/>
    <n v="7"/>
    <s v="P,PK"/>
    <x v="9"/>
    <n v="0"/>
    <n v="0"/>
    <s v="zaenul"/>
    <m/>
  </r>
  <r>
    <m/>
    <m/>
    <s v="-5.8913/110.4265"/>
    <n v="1"/>
    <s v="MBB"/>
    <s v="Pemanfaatan"/>
    <n v="1"/>
    <n v="8"/>
    <s v="P,PK"/>
    <x v="0"/>
    <n v="100"/>
    <n v="0"/>
    <s v="zaenul"/>
    <m/>
  </r>
  <r>
    <m/>
    <m/>
    <s v="-5.8913/110.4265"/>
    <n v="1"/>
    <s v="MBB"/>
    <s v="Pemanfaatan"/>
    <n v="1"/>
    <n v="8"/>
    <s v="P,PK"/>
    <x v="1"/>
    <n v="0"/>
    <n v="0"/>
    <s v="zaenul"/>
    <m/>
  </r>
  <r>
    <m/>
    <m/>
    <s v="-5.8913/110.4265"/>
    <n v="1"/>
    <s v="MBB"/>
    <s v="Pemanfaatan"/>
    <n v="1"/>
    <n v="8"/>
    <s v="P,PK"/>
    <x v="2"/>
    <n v="0"/>
    <n v="0"/>
    <s v="zaenul"/>
    <m/>
  </r>
  <r>
    <m/>
    <m/>
    <s v="-5.8913/110.4265"/>
    <n v="1"/>
    <s v="MBB"/>
    <s v="Pemanfaatan"/>
    <n v="1"/>
    <n v="8"/>
    <s v="P,PK"/>
    <x v="3"/>
    <n v="0"/>
    <n v="0"/>
    <s v="zaenul"/>
    <m/>
  </r>
  <r>
    <m/>
    <m/>
    <s v="-5.8913/110.4265"/>
    <n v="1"/>
    <s v="MBB"/>
    <s v="Pemanfaatan"/>
    <n v="1"/>
    <n v="8"/>
    <s v="P,PK"/>
    <x v="4"/>
    <n v="0"/>
    <n v="0"/>
    <s v="zaenul"/>
    <m/>
  </r>
  <r>
    <m/>
    <m/>
    <s v="-5.8913/110.4265"/>
    <n v="1"/>
    <s v="MBB"/>
    <s v="Pemanfaatan"/>
    <n v="1"/>
    <n v="8"/>
    <s v="P,PK"/>
    <x v="5"/>
    <n v="0"/>
    <n v="0"/>
    <s v="zaenul"/>
    <m/>
  </r>
  <r>
    <m/>
    <m/>
    <s v="-5.8913/110.4265"/>
    <n v="1"/>
    <s v="MBB"/>
    <s v="Pemanfaatan"/>
    <n v="1"/>
    <n v="8"/>
    <s v="P,PK"/>
    <x v="6"/>
    <n v="0"/>
    <n v="0"/>
    <s v="zaenul"/>
    <m/>
  </r>
  <r>
    <m/>
    <m/>
    <s v="-5.8913/110.4265"/>
    <n v="1"/>
    <s v="MBB"/>
    <s v="Pemanfaatan"/>
    <n v="1"/>
    <n v="8"/>
    <s v="P,PK"/>
    <x v="7"/>
    <n v="0"/>
    <n v="0"/>
    <s v="zaenul"/>
    <m/>
  </r>
  <r>
    <m/>
    <m/>
    <m/>
    <m/>
    <m/>
    <m/>
    <m/>
    <m/>
    <m/>
    <x v="8"/>
    <n v="3"/>
    <n v="4"/>
    <s v="zaenul"/>
    <m/>
  </r>
  <r>
    <m/>
    <m/>
    <s v="-5.8913/110.4265"/>
    <n v="1"/>
    <s v="MBB"/>
    <s v="Pemanfaatan"/>
    <n v="1"/>
    <n v="8"/>
    <s v="P,PK"/>
    <x v="9"/>
    <n v="0"/>
    <n v="0"/>
    <s v="zaenul"/>
    <m/>
  </r>
  <r>
    <m/>
    <m/>
    <s v="-5.8913/110.4265"/>
    <n v="1"/>
    <s v="MBB"/>
    <s v="Pemanfaatan"/>
    <n v="1"/>
    <n v="9"/>
    <s v="P,PK"/>
    <x v="0"/>
    <n v="100"/>
    <n v="0"/>
    <s v="zaenul"/>
    <m/>
  </r>
  <r>
    <m/>
    <m/>
    <s v="-5.8913/110.4265"/>
    <n v="1"/>
    <s v="MBB"/>
    <s v="Pemanfaatan"/>
    <n v="1"/>
    <n v="9"/>
    <s v="P,PK"/>
    <x v="1"/>
    <n v="0"/>
    <n v="0"/>
    <s v="zaenul"/>
    <m/>
  </r>
  <r>
    <m/>
    <m/>
    <s v="-5.8913/110.4265"/>
    <n v="1"/>
    <s v="MBB"/>
    <s v="Pemanfaatan"/>
    <n v="1"/>
    <n v="9"/>
    <s v="P,PK"/>
    <x v="2"/>
    <n v="0"/>
    <n v="0"/>
    <s v="zaenul"/>
    <m/>
  </r>
  <r>
    <m/>
    <m/>
    <s v="-5.8913/110.4265"/>
    <n v="1"/>
    <s v="MBB"/>
    <s v="Pemanfaatan"/>
    <n v="1"/>
    <n v="9"/>
    <s v="P,PK"/>
    <x v="3"/>
    <n v="0"/>
    <n v="0"/>
    <s v="zaenul"/>
    <m/>
  </r>
  <r>
    <m/>
    <m/>
    <s v="-5.8913/110.4265"/>
    <n v="1"/>
    <s v="MBB"/>
    <s v="Pemanfaatan"/>
    <n v="1"/>
    <n v="9"/>
    <s v="P,PK"/>
    <x v="4"/>
    <n v="0"/>
    <n v="0"/>
    <s v="zaenul"/>
    <m/>
  </r>
  <r>
    <m/>
    <m/>
    <s v="-5.8913/110.4265"/>
    <n v="1"/>
    <s v="MBB"/>
    <s v="Pemanfaatan"/>
    <n v="1"/>
    <n v="9"/>
    <s v="P,PK"/>
    <x v="5"/>
    <n v="0"/>
    <n v="0"/>
    <s v="zaenul"/>
    <m/>
  </r>
  <r>
    <m/>
    <m/>
    <s v="-5.8913/110.4265"/>
    <n v="1"/>
    <s v="MBB"/>
    <s v="Pemanfaatan"/>
    <n v="1"/>
    <n v="9"/>
    <s v="P,PK"/>
    <x v="6"/>
    <n v="0"/>
    <n v="0"/>
    <s v="zaenul"/>
    <m/>
  </r>
  <r>
    <m/>
    <m/>
    <s v="-5.8913/110.4265"/>
    <n v="1"/>
    <s v="MBB"/>
    <s v="Pemanfaatan"/>
    <n v="1"/>
    <n v="9"/>
    <s v="P,PK"/>
    <x v="7"/>
    <n v="0"/>
    <n v="0"/>
    <s v="zaenul"/>
    <m/>
  </r>
  <r>
    <m/>
    <m/>
    <m/>
    <m/>
    <m/>
    <m/>
    <m/>
    <m/>
    <m/>
    <x v="8"/>
    <n v="10"/>
    <n v="8"/>
    <s v="zaenul"/>
    <m/>
  </r>
  <r>
    <m/>
    <m/>
    <s v="-5.8913/110.4265"/>
    <n v="1"/>
    <s v="MBB"/>
    <s v="Pemanfaatan"/>
    <n v="1"/>
    <n v="9"/>
    <s v="P,PK"/>
    <x v="9"/>
    <n v="0"/>
    <n v="0"/>
    <s v="zaenul"/>
    <m/>
  </r>
  <r>
    <m/>
    <m/>
    <s v="-5.8913/110.4265"/>
    <n v="1"/>
    <s v="MBB"/>
    <s v="Pemanfaatan"/>
    <n v="1"/>
    <n v="10"/>
    <s v="P,TK"/>
    <x v="0"/>
    <n v="100"/>
    <n v="0"/>
    <s v="zaenul"/>
    <m/>
  </r>
  <r>
    <m/>
    <m/>
    <s v="-5.8913/110.4265"/>
    <n v="1"/>
    <s v="MBB"/>
    <s v="Pemanfaatan"/>
    <n v="1"/>
    <n v="10"/>
    <s v="P,TK"/>
    <x v="1"/>
    <n v="0"/>
    <n v="0"/>
    <s v="zaenul"/>
    <m/>
  </r>
  <r>
    <m/>
    <m/>
    <s v="-5.8913/110.4265"/>
    <n v="1"/>
    <s v="MBB"/>
    <s v="Pemanfaatan"/>
    <n v="1"/>
    <n v="10"/>
    <s v="P,TK"/>
    <x v="2"/>
    <n v="0"/>
    <n v="0"/>
    <s v="zaenul"/>
    <m/>
  </r>
  <r>
    <m/>
    <m/>
    <s v="-5.8913/110.4265"/>
    <n v="1"/>
    <s v="MBB"/>
    <s v="Pemanfaatan"/>
    <n v="1"/>
    <n v="10"/>
    <s v="P,TK"/>
    <x v="3"/>
    <n v="0"/>
    <n v="0"/>
    <s v="zaenul"/>
    <m/>
  </r>
  <r>
    <m/>
    <m/>
    <s v="-5.8913/110.4265"/>
    <n v="1"/>
    <s v="MBB"/>
    <s v="Pemanfaatan"/>
    <n v="1"/>
    <n v="10"/>
    <s v="P,TK"/>
    <x v="4"/>
    <n v="0"/>
    <n v="0"/>
    <s v="zaenul"/>
    <m/>
  </r>
  <r>
    <m/>
    <m/>
    <s v="-5.8913/110.4265"/>
    <n v="1"/>
    <s v="MBB"/>
    <s v="Pemanfaatan"/>
    <n v="1"/>
    <n v="10"/>
    <s v="P,TK"/>
    <x v="5"/>
    <n v="0"/>
    <n v="0"/>
    <s v="zaenul"/>
    <m/>
  </r>
  <r>
    <m/>
    <m/>
    <s v="-5.8913/110.4265"/>
    <n v="1"/>
    <s v="MBB"/>
    <s v="Pemanfaatan"/>
    <n v="1"/>
    <n v="10"/>
    <s v="P,TK"/>
    <x v="6"/>
    <n v="0"/>
    <n v="0"/>
    <s v="zaenul"/>
    <m/>
  </r>
  <r>
    <m/>
    <m/>
    <s v="-5.8913/110.4265"/>
    <n v="1"/>
    <s v="MBB"/>
    <s v="Pemanfaatan"/>
    <n v="1"/>
    <n v="10"/>
    <s v="P,TK"/>
    <x v="7"/>
    <n v="0"/>
    <n v="0"/>
    <s v="zaenul"/>
    <m/>
  </r>
  <r>
    <m/>
    <m/>
    <m/>
    <m/>
    <m/>
    <m/>
    <m/>
    <m/>
    <m/>
    <x v="8"/>
    <n v="60"/>
    <n v="13"/>
    <s v="zaenul"/>
    <m/>
  </r>
  <r>
    <m/>
    <m/>
    <s v="-5.8913/110.4265"/>
    <n v="1"/>
    <s v="MBB"/>
    <s v="Pemanfaatan"/>
    <n v="1"/>
    <n v="10"/>
    <s v="P,TK"/>
    <x v="9"/>
    <n v="0"/>
    <n v="0"/>
    <s v="zaenul"/>
    <m/>
  </r>
  <r>
    <m/>
    <m/>
    <s v="-5.8913/110.4265"/>
    <n v="1"/>
    <s v="MBB"/>
    <s v="Pemanfaatan"/>
    <n v="1"/>
    <n v="11"/>
    <s v="PK,P"/>
    <x v="0"/>
    <n v="100"/>
    <n v="0"/>
    <s v="zaenul"/>
    <m/>
  </r>
  <r>
    <m/>
    <m/>
    <s v="-5.8913/110.4265"/>
    <n v="1"/>
    <s v="MBB"/>
    <s v="Pemanfaatan"/>
    <n v="1"/>
    <n v="11"/>
    <s v="PK,P"/>
    <x v="1"/>
    <n v="0"/>
    <n v="0"/>
    <s v="zaenul"/>
    <m/>
  </r>
  <r>
    <m/>
    <m/>
    <s v="-5.8913/110.4265"/>
    <n v="1"/>
    <s v="MBB"/>
    <s v="Pemanfaatan"/>
    <n v="1"/>
    <n v="11"/>
    <s v="PK,P"/>
    <x v="2"/>
    <n v="0"/>
    <n v="0"/>
    <s v="zaenul"/>
    <m/>
  </r>
  <r>
    <m/>
    <m/>
    <s v="-5.8913/110.4265"/>
    <n v="1"/>
    <s v="MBB"/>
    <s v="Pemanfaatan"/>
    <n v="1"/>
    <n v="11"/>
    <s v="PK,P"/>
    <x v="3"/>
    <n v="0"/>
    <n v="0"/>
    <s v="zaenul"/>
    <m/>
  </r>
  <r>
    <m/>
    <m/>
    <s v="-5.8913/110.4265"/>
    <n v="1"/>
    <s v="MBB"/>
    <s v="Pemanfaatan"/>
    <n v="1"/>
    <n v="11"/>
    <s v="PK,P"/>
    <x v="4"/>
    <n v="0"/>
    <n v="0"/>
    <s v="zaenul"/>
    <m/>
  </r>
  <r>
    <m/>
    <m/>
    <s v="-5.8913/110.4265"/>
    <n v="1"/>
    <s v="MBB"/>
    <s v="Pemanfaatan"/>
    <n v="1"/>
    <n v="11"/>
    <s v="PK,P"/>
    <x v="5"/>
    <n v="0"/>
    <n v="0"/>
    <s v="zaenul"/>
    <m/>
  </r>
  <r>
    <m/>
    <m/>
    <s v="-5.8913/110.4265"/>
    <n v="1"/>
    <s v="MBB"/>
    <s v="Pemanfaatan"/>
    <n v="1"/>
    <n v="11"/>
    <s v="PK,P"/>
    <x v="6"/>
    <n v="0"/>
    <n v="0"/>
    <s v="zaenul"/>
    <m/>
  </r>
  <r>
    <m/>
    <m/>
    <s v="-5.8913/110.4265"/>
    <n v="1"/>
    <s v="MBB"/>
    <s v="Pemanfaatan"/>
    <n v="1"/>
    <n v="11"/>
    <s v="PK,P"/>
    <x v="7"/>
    <n v="0"/>
    <n v="0"/>
    <s v="zaenul"/>
    <m/>
  </r>
  <r>
    <m/>
    <m/>
    <m/>
    <m/>
    <m/>
    <m/>
    <m/>
    <m/>
    <m/>
    <x v="8"/>
    <n v="20"/>
    <n v="8"/>
    <s v="zaenul"/>
    <m/>
  </r>
  <r>
    <m/>
    <m/>
    <s v="-5.8913/110.4265"/>
    <n v="1"/>
    <s v="MBB"/>
    <s v="Pemanfaatan"/>
    <n v="1"/>
    <n v="11"/>
    <s v="PK,P"/>
    <x v="9"/>
    <n v="0"/>
    <n v="0"/>
    <s v="zaenul"/>
    <m/>
  </r>
  <r>
    <m/>
    <m/>
    <s v="-5.8913/110.4265"/>
    <n v="1"/>
    <s v="MBB"/>
    <s v="Pemanfaatan"/>
    <n v="3"/>
    <n v="1"/>
    <s v="P,L,PK"/>
    <x v="0"/>
    <n v="40"/>
    <n v="0"/>
    <s v="zaenul"/>
    <m/>
  </r>
  <r>
    <m/>
    <m/>
    <s v="-5.8913/110.4265"/>
    <n v="1"/>
    <s v="MBB"/>
    <s v="Pemanfaatan"/>
    <n v="3"/>
    <n v="1"/>
    <s v="P,L,PK"/>
    <x v="1"/>
    <n v="60"/>
    <n v="0"/>
    <s v="zaenul"/>
    <m/>
  </r>
  <r>
    <m/>
    <m/>
    <s v="-5.8913/110.4265"/>
    <n v="1"/>
    <s v="MBB"/>
    <s v="Pemanfaatan"/>
    <n v="3"/>
    <n v="1"/>
    <s v="P,L,PK"/>
    <x v="2"/>
    <n v="0"/>
    <n v="0"/>
    <s v="zaenul"/>
    <m/>
  </r>
  <r>
    <m/>
    <m/>
    <s v="-5.8913/110.4265"/>
    <n v="1"/>
    <s v="MBB"/>
    <s v="Pemanfaatan"/>
    <n v="3"/>
    <n v="1"/>
    <s v="P,L,PK"/>
    <x v="3"/>
    <n v="0"/>
    <n v="0"/>
    <s v="zaenul"/>
    <m/>
  </r>
  <r>
    <m/>
    <m/>
    <s v="-5.8913/110.4265"/>
    <n v="1"/>
    <s v="MBB"/>
    <s v="Pemanfaatan"/>
    <n v="3"/>
    <n v="1"/>
    <s v="P,L,PK"/>
    <x v="4"/>
    <n v="0"/>
    <n v="0"/>
    <s v="zaenul"/>
    <m/>
  </r>
  <r>
    <m/>
    <m/>
    <s v="-5.8913/110.4265"/>
    <n v="1"/>
    <s v="MBB"/>
    <s v="Pemanfaatan"/>
    <n v="3"/>
    <n v="1"/>
    <s v="P,L,PK"/>
    <x v="5"/>
    <n v="0"/>
    <n v="0"/>
    <s v="zaenul"/>
    <m/>
  </r>
  <r>
    <m/>
    <m/>
    <s v="-5.8913/110.4265"/>
    <n v="1"/>
    <s v="MBB"/>
    <s v="Pemanfaatan"/>
    <n v="3"/>
    <n v="1"/>
    <s v="P,L,PK"/>
    <x v="6"/>
    <n v="0"/>
    <n v="0"/>
    <s v="zaenul"/>
    <m/>
  </r>
  <r>
    <m/>
    <m/>
    <s v="-5.8913/110.4265"/>
    <n v="1"/>
    <s v="MBB"/>
    <s v="Pemanfaatan"/>
    <n v="3"/>
    <n v="1"/>
    <s v="P,L,PK"/>
    <x v="7"/>
    <n v="0"/>
    <n v="0"/>
    <s v="zaenul"/>
    <m/>
  </r>
  <r>
    <m/>
    <m/>
    <m/>
    <m/>
    <m/>
    <m/>
    <n v="3"/>
    <m/>
    <m/>
    <x v="8"/>
    <n v="85"/>
    <n v="12"/>
    <s v="zaenul"/>
    <m/>
  </r>
  <r>
    <m/>
    <m/>
    <s v="-5.8913/110.4265"/>
    <n v="1"/>
    <s v="MBB"/>
    <s v="Pemanfaatan"/>
    <n v="3"/>
    <n v="1"/>
    <s v="P,L,PK"/>
    <x v="9"/>
    <n v="0"/>
    <n v="0"/>
    <s v="zaenul"/>
    <m/>
  </r>
  <r>
    <m/>
    <m/>
    <s v="-5.8913/110.4265"/>
    <n v="1"/>
    <s v="MBB"/>
    <s v="Pemanfaatan"/>
    <n v="3"/>
    <n v="2"/>
    <s v="P"/>
    <x v="0"/>
    <n v="50"/>
    <n v="0"/>
    <s v="zaenul"/>
    <m/>
  </r>
  <r>
    <m/>
    <m/>
    <s v="-5.8913/110.4265"/>
    <n v="1"/>
    <s v="MBB"/>
    <s v="Pemanfaatan"/>
    <n v="3"/>
    <n v="2"/>
    <s v="P"/>
    <x v="1"/>
    <n v="50"/>
    <n v="0"/>
    <s v="zaenul"/>
    <m/>
  </r>
  <r>
    <m/>
    <m/>
    <s v="-5.8913/110.4265"/>
    <n v="1"/>
    <s v="MBB"/>
    <s v="Pemanfaatan"/>
    <n v="3"/>
    <n v="2"/>
    <s v="P"/>
    <x v="2"/>
    <n v="0"/>
    <n v="0"/>
    <s v="zaenul"/>
    <m/>
  </r>
  <r>
    <m/>
    <m/>
    <s v="-5.8913/110.4265"/>
    <n v="1"/>
    <s v="MBB"/>
    <s v="Pemanfaatan"/>
    <n v="3"/>
    <n v="2"/>
    <s v="P"/>
    <x v="3"/>
    <n v="0"/>
    <n v="0"/>
    <s v="zaenul"/>
    <m/>
  </r>
  <r>
    <m/>
    <m/>
    <s v="-5.8913/110.4265"/>
    <n v="1"/>
    <s v="MBB"/>
    <s v="Pemanfaatan"/>
    <n v="3"/>
    <n v="2"/>
    <s v="P"/>
    <x v="4"/>
    <n v="0"/>
    <n v="0"/>
    <s v="zaenul"/>
    <m/>
  </r>
  <r>
    <m/>
    <m/>
    <s v="-5.8913/110.4265"/>
    <n v="1"/>
    <s v="MBB"/>
    <s v="Pemanfaatan"/>
    <n v="3"/>
    <n v="2"/>
    <s v="P"/>
    <x v="5"/>
    <n v="0"/>
    <n v="0"/>
    <s v="zaenul"/>
    <m/>
  </r>
  <r>
    <m/>
    <m/>
    <s v="-5.8913/110.4265"/>
    <n v="1"/>
    <s v="MBB"/>
    <s v="Pemanfaatan"/>
    <n v="3"/>
    <n v="2"/>
    <s v="P"/>
    <x v="6"/>
    <n v="0"/>
    <n v="0"/>
    <s v="zaenul"/>
    <m/>
  </r>
  <r>
    <m/>
    <m/>
    <s v="-5.8913/110.4265"/>
    <n v="1"/>
    <s v="MBB"/>
    <s v="Pemanfaatan"/>
    <n v="3"/>
    <n v="2"/>
    <s v="P"/>
    <x v="7"/>
    <n v="0"/>
    <n v="0"/>
    <s v="zaenul"/>
    <m/>
  </r>
  <r>
    <m/>
    <m/>
    <m/>
    <m/>
    <m/>
    <m/>
    <n v="3"/>
    <m/>
    <m/>
    <x v="8"/>
    <n v="20"/>
    <n v="17"/>
    <s v="zaenul"/>
    <m/>
  </r>
  <r>
    <m/>
    <m/>
    <s v="-5.8913/110.4265"/>
    <n v="1"/>
    <s v="MBB"/>
    <s v="Pemanfaatan"/>
    <n v="3"/>
    <n v="2"/>
    <s v="P"/>
    <x v="9"/>
    <n v="0"/>
    <n v="0"/>
    <s v="zaenul"/>
    <m/>
  </r>
  <r>
    <m/>
    <m/>
    <s v="-5.8913/110.4265"/>
    <n v="1"/>
    <s v="MBB"/>
    <s v="Pemanfaatan"/>
    <n v="3"/>
    <n v="3"/>
    <s v="P"/>
    <x v="0"/>
    <n v="0"/>
    <n v="0"/>
    <s v="zaenul"/>
    <m/>
  </r>
  <r>
    <m/>
    <m/>
    <s v="-5.8913/110.4265"/>
    <n v="1"/>
    <s v="MBB"/>
    <s v="Pemanfaatan"/>
    <n v="3"/>
    <n v="3"/>
    <s v="P"/>
    <x v="1"/>
    <n v="30"/>
    <n v="0"/>
    <s v="zaenul"/>
    <m/>
  </r>
  <r>
    <m/>
    <m/>
    <s v="-5.8913/110.4265"/>
    <n v="1"/>
    <s v="MBB"/>
    <s v="Pemanfaatan"/>
    <n v="3"/>
    <n v="3"/>
    <s v="P"/>
    <x v="2"/>
    <n v="0"/>
    <n v="0"/>
    <s v="zaenul"/>
    <m/>
  </r>
  <r>
    <m/>
    <m/>
    <s v="-5.8913/110.4265"/>
    <n v="1"/>
    <s v="MBB"/>
    <s v="Pemanfaatan"/>
    <n v="3"/>
    <n v="3"/>
    <s v="P"/>
    <x v="3"/>
    <n v="0"/>
    <n v="0"/>
    <s v="zaenul"/>
    <m/>
  </r>
  <r>
    <m/>
    <m/>
    <s v="-5.8913/110.4265"/>
    <n v="1"/>
    <s v="MBB"/>
    <s v="Pemanfaatan"/>
    <n v="3"/>
    <n v="3"/>
    <s v="P"/>
    <x v="4"/>
    <n v="0"/>
    <n v="0"/>
    <s v="zaenul"/>
    <m/>
  </r>
  <r>
    <m/>
    <m/>
    <s v="-5.8913/110.4265"/>
    <n v="1"/>
    <s v="MBB"/>
    <s v="Pemanfaatan"/>
    <n v="3"/>
    <n v="3"/>
    <s v="P"/>
    <x v="5"/>
    <n v="70"/>
    <n v="0"/>
    <s v="zaenul"/>
    <m/>
  </r>
  <r>
    <m/>
    <m/>
    <s v="-5.8913/110.4265"/>
    <n v="1"/>
    <s v="MBB"/>
    <s v="Pemanfaatan"/>
    <n v="3"/>
    <n v="3"/>
    <s v="P"/>
    <x v="6"/>
    <n v="0"/>
    <n v="0"/>
    <s v="zaenul"/>
    <m/>
  </r>
  <r>
    <m/>
    <m/>
    <s v="-5.8913/110.4265"/>
    <n v="1"/>
    <s v="MBB"/>
    <s v="Pemanfaatan"/>
    <n v="3"/>
    <n v="3"/>
    <s v="P"/>
    <x v="7"/>
    <n v="0"/>
    <n v="0"/>
    <s v="zaenul"/>
    <m/>
  </r>
  <r>
    <m/>
    <m/>
    <m/>
    <m/>
    <m/>
    <m/>
    <n v="3"/>
    <m/>
    <m/>
    <x v="8"/>
    <n v="70"/>
    <n v="70"/>
    <s v="zaenul"/>
    <m/>
  </r>
  <r>
    <m/>
    <m/>
    <s v="-5.8913/110.4265"/>
    <n v="1"/>
    <s v="MBB"/>
    <s v="Pemanfaatan"/>
    <n v="3"/>
    <n v="3"/>
    <s v="P"/>
    <x v="9"/>
    <n v="0"/>
    <n v="0"/>
    <s v="zaenul"/>
    <m/>
  </r>
  <r>
    <m/>
    <m/>
    <s v="-5.8913/110.4265"/>
    <n v="1"/>
    <s v="MBB"/>
    <s v="Pemanfaatan"/>
    <n v="3"/>
    <n v="4"/>
    <s v="P"/>
    <x v="0"/>
    <n v="30"/>
    <n v="0"/>
    <s v="zaenul"/>
    <m/>
  </r>
  <r>
    <m/>
    <m/>
    <s v="-5.8913/110.4265"/>
    <n v="1"/>
    <s v="MBB"/>
    <s v="Pemanfaatan"/>
    <n v="3"/>
    <n v="4"/>
    <s v="P"/>
    <x v="1"/>
    <n v="40"/>
    <n v="0"/>
    <s v="zaenul"/>
    <m/>
  </r>
  <r>
    <m/>
    <m/>
    <s v="-5.8913/110.4265"/>
    <n v="1"/>
    <s v="MBB"/>
    <s v="Pemanfaatan"/>
    <n v="3"/>
    <n v="4"/>
    <s v="P"/>
    <x v="2"/>
    <n v="0"/>
    <n v="0"/>
    <s v="zaenul"/>
    <m/>
  </r>
  <r>
    <m/>
    <m/>
    <s v="-5.8913/110.4265"/>
    <n v="1"/>
    <s v="MBB"/>
    <s v="Pemanfaatan"/>
    <n v="3"/>
    <n v="4"/>
    <s v="P"/>
    <x v="3"/>
    <n v="0"/>
    <n v="0"/>
    <s v="zaenul"/>
    <m/>
  </r>
  <r>
    <m/>
    <m/>
    <s v="-5.8913/110.4265"/>
    <n v="1"/>
    <s v="MBB"/>
    <s v="Pemanfaatan"/>
    <n v="3"/>
    <n v="4"/>
    <s v="P"/>
    <x v="4"/>
    <n v="0"/>
    <n v="0"/>
    <s v="zaenul"/>
    <m/>
  </r>
  <r>
    <m/>
    <m/>
    <s v="-5.8913/110.4265"/>
    <n v="1"/>
    <s v="MBB"/>
    <s v="Pemanfaatan"/>
    <n v="3"/>
    <n v="4"/>
    <s v="P"/>
    <x v="5"/>
    <n v="30"/>
    <n v="0"/>
    <s v="zaenul"/>
    <m/>
  </r>
  <r>
    <m/>
    <m/>
    <s v="-5.8913/110.4265"/>
    <n v="1"/>
    <s v="MBB"/>
    <s v="Pemanfaatan"/>
    <n v="3"/>
    <n v="4"/>
    <s v="P"/>
    <x v="6"/>
    <n v="0"/>
    <n v="0"/>
    <s v="zaenul"/>
    <m/>
  </r>
  <r>
    <m/>
    <m/>
    <s v="-5.8913/110.4265"/>
    <n v="1"/>
    <s v="MBB"/>
    <s v="Pemanfaatan"/>
    <n v="3"/>
    <n v="4"/>
    <s v="P"/>
    <x v="7"/>
    <n v="0"/>
    <n v="0"/>
    <s v="zaenul"/>
    <m/>
  </r>
  <r>
    <m/>
    <m/>
    <m/>
    <m/>
    <m/>
    <m/>
    <n v="3"/>
    <m/>
    <m/>
    <x v="8"/>
    <n v="80"/>
    <n v="20"/>
    <s v="zaenul"/>
    <m/>
  </r>
  <r>
    <m/>
    <m/>
    <s v="-5.8913/110.4265"/>
    <n v="1"/>
    <s v="MBB"/>
    <s v="Pemanfaatan"/>
    <n v="3"/>
    <n v="4"/>
    <s v="P"/>
    <x v="9"/>
    <n v="0"/>
    <n v="0"/>
    <s v="zaenul"/>
    <m/>
  </r>
  <r>
    <m/>
    <m/>
    <s v="-5.8913/110.4265"/>
    <n v="1"/>
    <s v="MBB"/>
    <s v="Pemanfaatan"/>
    <n v="3"/>
    <n v="5"/>
    <s v="P"/>
    <x v="0"/>
    <n v="45"/>
    <n v="0"/>
    <s v="zaenul"/>
    <m/>
  </r>
  <r>
    <m/>
    <m/>
    <s v="-5.8913/110.4265"/>
    <n v="1"/>
    <s v="MBB"/>
    <s v="Pemanfaatan"/>
    <n v="3"/>
    <n v="5"/>
    <s v="P"/>
    <x v="1"/>
    <n v="45"/>
    <n v="0"/>
    <s v="zaenul"/>
    <m/>
  </r>
  <r>
    <m/>
    <m/>
    <s v="-5.8913/110.4265"/>
    <n v="1"/>
    <s v="MBB"/>
    <s v="Pemanfaatan"/>
    <n v="3"/>
    <n v="5"/>
    <s v="P"/>
    <x v="2"/>
    <n v="0"/>
    <n v="0"/>
    <s v="zaenul"/>
    <m/>
  </r>
  <r>
    <m/>
    <m/>
    <s v="-5.8913/110.4265"/>
    <n v="1"/>
    <s v="MBB"/>
    <s v="Pemanfaatan"/>
    <n v="3"/>
    <n v="5"/>
    <s v="P"/>
    <x v="3"/>
    <n v="0"/>
    <n v="0"/>
    <s v="zaenul"/>
    <m/>
  </r>
  <r>
    <m/>
    <m/>
    <s v="-5.8913/110.4265"/>
    <n v="1"/>
    <s v="MBB"/>
    <s v="Pemanfaatan"/>
    <n v="3"/>
    <n v="5"/>
    <s v="P"/>
    <x v="4"/>
    <n v="0"/>
    <n v="0"/>
    <s v="zaenul"/>
    <m/>
  </r>
  <r>
    <m/>
    <m/>
    <s v="-5.8913/110.4265"/>
    <n v="1"/>
    <s v="MBB"/>
    <s v="Pemanfaatan"/>
    <n v="3"/>
    <n v="5"/>
    <s v="P"/>
    <x v="5"/>
    <n v="10"/>
    <n v="0"/>
    <s v="zaenul"/>
    <m/>
  </r>
  <r>
    <m/>
    <m/>
    <s v="-5.8913/110.4265"/>
    <n v="1"/>
    <s v="MBB"/>
    <s v="Pemanfaatan"/>
    <n v="3"/>
    <n v="5"/>
    <s v="P"/>
    <x v="6"/>
    <n v="0"/>
    <n v="0"/>
    <s v="zaenul"/>
    <m/>
  </r>
  <r>
    <m/>
    <m/>
    <s v="-5.8913/110.4265"/>
    <n v="1"/>
    <s v="MBB"/>
    <s v="Pemanfaatan"/>
    <n v="3"/>
    <n v="5"/>
    <s v="P"/>
    <x v="7"/>
    <n v="0"/>
    <n v="0"/>
    <s v="zaenul"/>
    <m/>
  </r>
  <r>
    <m/>
    <m/>
    <m/>
    <m/>
    <m/>
    <m/>
    <n v="3"/>
    <m/>
    <m/>
    <x v="8"/>
    <n v="30"/>
    <n v="18"/>
    <s v="zaenul"/>
    <m/>
  </r>
  <r>
    <m/>
    <m/>
    <s v="-5.8913/110.4265"/>
    <n v="1"/>
    <s v="MBB"/>
    <s v="Pemanfaatan"/>
    <n v="3"/>
    <n v="5"/>
    <s v="P"/>
    <x v="9"/>
    <n v="0"/>
    <n v="0"/>
    <s v="zaenul"/>
    <m/>
  </r>
  <r>
    <m/>
    <m/>
    <s v="-5.8913/110.4265"/>
    <n v="1"/>
    <s v="MBB"/>
    <s v="Pemanfaatan"/>
    <n v="3"/>
    <n v="6"/>
    <s v="P"/>
    <x v="0"/>
    <n v="10"/>
    <n v="0"/>
    <s v="zaenul"/>
    <m/>
  </r>
  <r>
    <m/>
    <m/>
    <s v="-5.8913/110.4265"/>
    <n v="1"/>
    <s v="MBB"/>
    <s v="Pemanfaatan"/>
    <n v="3"/>
    <n v="6"/>
    <s v="P"/>
    <x v="1"/>
    <n v="80"/>
    <n v="0"/>
    <s v="zaenul"/>
    <m/>
  </r>
  <r>
    <m/>
    <m/>
    <s v="-5.8913/110.4265"/>
    <n v="1"/>
    <s v="MBB"/>
    <s v="Pemanfaatan"/>
    <n v="3"/>
    <n v="6"/>
    <s v="P"/>
    <x v="2"/>
    <n v="0"/>
    <n v="0"/>
    <s v="zaenul"/>
    <m/>
  </r>
  <r>
    <m/>
    <m/>
    <s v="-5.8913/110.4265"/>
    <n v="1"/>
    <s v="MBB"/>
    <s v="Pemanfaatan"/>
    <n v="3"/>
    <n v="6"/>
    <s v="P"/>
    <x v="3"/>
    <n v="0"/>
    <n v="0"/>
    <s v="zaenul"/>
    <m/>
  </r>
  <r>
    <m/>
    <m/>
    <s v="-5.8913/110.4265"/>
    <n v="1"/>
    <s v="MBB"/>
    <s v="Pemanfaatan"/>
    <n v="3"/>
    <n v="6"/>
    <s v="P"/>
    <x v="4"/>
    <n v="0"/>
    <n v="0"/>
    <s v="zaenul"/>
    <m/>
  </r>
  <r>
    <m/>
    <m/>
    <s v="-5.8913/110.4265"/>
    <n v="1"/>
    <s v="MBB"/>
    <s v="Pemanfaatan"/>
    <n v="3"/>
    <n v="6"/>
    <s v="P"/>
    <x v="5"/>
    <n v="10"/>
    <n v="0"/>
    <s v="zaenul"/>
    <m/>
  </r>
  <r>
    <m/>
    <m/>
    <s v="-5.8913/110.4265"/>
    <n v="1"/>
    <s v="MBB"/>
    <s v="Pemanfaatan"/>
    <n v="3"/>
    <n v="6"/>
    <s v="P"/>
    <x v="6"/>
    <n v="0"/>
    <n v="0"/>
    <s v="zaenul"/>
    <m/>
  </r>
  <r>
    <m/>
    <m/>
    <s v="-5.8913/110.4265"/>
    <n v="1"/>
    <s v="MBB"/>
    <s v="Pemanfaatan"/>
    <n v="3"/>
    <n v="6"/>
    <s v="P"/>
    <x v="7"/>
    <n v="0"/>
    <n v="0"/>
    <s v="zaenul"/>
    <m/>
  </r>
  <r>
    <m/>
    <m/>
    <m/>
    <m/>
    <m/>
    <m/>
    <n v="3"/>
    <m/>
    <m/>
    <x v="8"/>
    <n v="90"/>
    <n v="15"/>
    <s v="zaenul"/>
    <m/>
  </r>
  <r>
    <m/>
    <m/>
    <s v="-5.8913/110.4265"/>
    <n v="1"/>
    <s v="MBB"/>
    <s v="Pemanfaatan"/>
    <n v="3"/>
    <n v="6"/>
    <s v="P"/>
    <x v="9"/>
    <n v="0"/>
    <n v="0"/>
    <s v="zaenul"/>
    <m/>
  </r>
  <r>
    <m/>
    <m/>
    <s v="-5.8913/110.4265"/>
    <n v="1"/>
    <s v="MBB"/>
    <s v="Pemanfaatan"/>
    <n v="3"/>
    <n v="7"/>
    <s v="P"/>
    <x v="0"/>
    <n v="20"/>
    <n v="0"/>
    <s v="zaenul"/>
    <m/>
  </r>
  <r>
    <m/>
    <m/>
    <s v="-5.8913/110.4265"/>
    <n v="1"/>
    <s v="MBB"/>
    <s v="Pemanfaatan"/>
    <n v="3"/>
    <n v="7"/>
    <s v="P"/>
    <x v="1"/>
    <n v="80"/>
    <n v="0"/>
    <s v="zaenul"/>
    <m/>
  </r>
  <r>
    <m/>
    <m/>
    <s v="-5.8913/110.4265"/>
    <n v="1"/>
    <s v="MBB"/>
    <s v="Pemanfaatan"/>
    <n v="3"/>
    <n v="7"/>
    <s v="P"/>
    <x v="2"/>
    <n v="0"/>
    <n v="0"/>
    <s v="zaenul"/>
    <m/>
  </r>
  <r>
    <m/>
    <m/>
    <s v="-5.8913/110.4265"/>
    <n v="1"/>
    <s v="MBB"/>
    <s v="Pemanfaatan"/>
    <n v="3"/>
    <n v="7"/>
    <s v="P"/>
    <x v="3"/>
    <n v="0"/>
    <n v="0"/>
    <s v="zaenul"/>
    <m/>
  </r>
  <r>
    <m/>
    <m/>
    <s v="-5.8913/110.4265"/>
    <n v="1"/>
    <s v="MBB"/>
    <s v="Pemanfaatan"/>
    <n v="3"/>
    <n v="7"/>
    <s v="P"/>
    <x v="4"/>
    <n v="0"/>
    <n v="0"/>
    <s v="zaenul"/>
    <m/>
  </r>
  <r>
    <m/>
    <m/>
    <s v="-5.8913/110.4265"/>
    <n v="1"/>
    <s v="MBB"/>
    <s v="Pemanfaatan"/>
    <n v="3"/>
    <n v="7"/>
    <s v="P"/>
    <x v="5"/>
    <n v="0"/>
    <n v="0"/>
    <s v="zaenul"/>
    <m/>
  </r>
  <r>
    <m/>
    <m/>
    <s v="-5.8913/110.4265"/>
    <n v="1"/>
    <s v="MBB"/>
    <s v="Pemanfaatan"/>
    <n v="3"/>
    <n v="7"/>
    <s v="P"/>
    <x v="6"/>
    <n v="0"/>
    <n v="0"/>
    <s v="zaenul"/>
    <m/>
  </r>
  <r>
    <m/>
    <m/>
    <s v="-5.8913/110.4265"/>
    <n v="1"/>
    <s v="MBB"/>
    <s v="Pemanfaatan"/>
    <n v="3"/>
    <n v="7"/>
    <s v="P"/>
    <x v="7"/>
    <n v="0"/>
    <n v="0"/>
    <s v="zaenul"/>
    <m/>
  </r>
  <r>
    <m/>
    <m/>
    <m/>
    <m/>
    <m/>
    <m/>
    <n v="3"/>
    <m/>
    <s v="P"/>
    <x v="8"/>
    <n v="70"/>
    <n v="12"/>
    <s v="zaenul"/>
    <m/>
  </r>
  <r>
    <m/>
    <m/>
    <s v="-5.8913/110.4265"/>
    <n v="1"/>
    <s v="MBB"/>
    <s v="Pemanfaatan"/>
    <n v="3"/>
    <n v="7"/>
    <s v="P"/>
    <x v="9"/>
    <n v="0"/>
    <n v="0"/>
    <s v="zaenul"/>
    <m/>
  </r>
  <r>
    <m/>
    <m/>
    <s v="-5.8913/110.4265"/>
    <n v="1"/>
    <s v="MBB"/>
    <s v="Pemanfaatan"/>
    <n v="3"/>
    <n v="8"/>
    <s v="P"/>
    <x v="0"/>
    <n v="70"/>
    <n v="0"/>
    <s v="zaenul"/>
    <m/>
  </r>
  <r>
    <m/>
    <m/>
    <s v="-5.8913/110.4265"/>
    <n v="1"/>
    <s v="MBB"/>
    <s v="Pemanfaatan"/>
    <n v="3"/>
    <n v="8"/>
    <s v="P"/>
    <x v="1"/>
    <n v="30"/>
    <n v="0"/>
    <s v="zaenul"/>
    <m/>
  </r>
  <r>
    <m/>
    <m/>
    <s v="-5.8913/110.4265"/>
    <n v="1"/>
    <s v="MBB"/>
    <s v="Pemanfaatan"/>
    <n v="3"/>
    <n v="8"/>
    <s v="P"/>
    <x v="2"/>
    <n v="0"/>
    <n v="0"/>
    <s v="zaenul"/>
    <m/>
  </r>
  <r>
    <m/>
    <m/>
    <s v="-5.8913/110.4265"/>
    <n v="1"/>
    <s v="MBB"/>
    <s v="Pemanfaatan"/>
    <n v="3"/>
    <n v="8"/>
    <s v="P"/>
    <x v="3"/>
    <n v="0"/>
    <n v="0"/>
    <s v="zaenul"/>
    <m/>
  </r>
  <r>
    <m/>
    <m/>
    <s v="-5.8913/110.4265"/>
    <n v="1"/>
    <s v="MBB"/>
    <s v="Pemanfaatan"/>
    <n v="3"/>
    <n v="8"/>
    <s v="P"/>
    <x v="4"/>
    <n v="0"/>
    <n v="0"/>
    <s v="zaenul"/>
    <m/>
  </r>
  <r>
    <m/>
    <m/>
    <s v="-5.8913/110.4265"/>
    <n v="1"/>
    <s v="MBB"/>
    <s v="Pemanfaatan"/>
    <n v="3"/>
    <n v="8"/>
    <s v="P"/>
    <x v="5"/>
    <n v="100"/>
    <n v="0"/>
    <s v="zaenul"/>
    <m/>
  </r>
  <r>
    <m/>
    <m/>
    <s v="-5.8913/110.4265"/>
    <n v="1"/>
    <s v="MBB"/>
    <s v="Pemanfaatan"/>
    <n v="3"/>
    <n v="8"/>
    <s v="P"/>
    <x v="6"/>
    <n v="0"/>
    <n v="0"/>
    <s v="zaenul"/>
    <m/>
  </r>
  <r>
    <m/>
    <m/>
    <s v="-5.8913/110.4265"/>
    <n v="1"/>
    <s v="MBB"/>
    <s v="Pemanfaatan"/>
    <n v="3"/>
    <n v="8"/>
    <s v="P"/>
    <x v="7"/>
    <n v="0"/>
    <n v="0"/>
    <s v="zaenul"/>
    <m/>
  </r>
  <r>
    <m/>
    <m/>
    <m/>
    <m/>
    <m/>
    <m/>
    <n v="3"/>
    <m/>
    <m/>
    <x v="8"/>
    <n v="40"/>
    <n v="13"/>
    <s v="zaenul"/>
    <m/>
  </r>
  <r>
    <m/>
    <m/>
    <s v="-5.8913/110.4265"/>
    <n v="1"/>
    <s v="MBB"/>
    <s v="Pemanfaatan"/>
    <n v="3"/>
    <n v="8"/>
    <s v="P"/>
    <x v="9"/>
    <n v="0"/>
    <n v="0"/>
    <s v="zaenul"/>
    <m/>
  </r>
  <r>
    <m/>
    <m/>
    <s v="-5.8913/110.4265"/>
    <n v="1"/>
    <s v="MBB"/>
    <s v="Pemanfaatan"/>
    <n v="3"/>
    <n v="9"/>
    <s v="P"/>
    <x v="0"/>
    <n v="5"/>
    <n v="0"/>
    <s v="zaenul"/>
    <m/>
  </r>
  <r>
    <m/>
    <m/>
    <s v="-5.8913/110.4265"/>
    <n v="1"/>
    <s v="MBB"/>
    <s v="Pemanfaatan"/>
    <n v="3"/>
    <n v="9"/>
    <s v="P"/>
    <x v="1"/>
    <n v="90"/>
    <n v="0"/>
    <s v="zaenul"/>
    <m/>
  </r>
  <r>
    <m/>
    <m/>
    <s v="-5.8913/110.4265"/>
    <n v="1"/>
    <s v="MBB"/>
    <s v="Pemanfaatan"/>
    <n v="3"/>
    <n v="9"/>
    <s v="P"/>
    <x v="2"/>
    <n v="0"/>
    <n v="0"/>
    <s v="zaenul"/>
    <m/>
  </r>
  <r>
    <m/>
    <m/>
    <s v="-5.8913/110.4265"/>
    <n v="1"/>
    <s v="MBB"/>
    <s v="Pemanfaatan"/>
    <n v="3"/>
    <n v="9"/>
    <s v="P"/>
    <x v="3"/>
    <n v="0"/>
    <n v="0"/>
    <s v="zaenul"/>
    <m/>
  </r>
  <r>
    <m/>
    <m/>
    <s v="-5.8913/110.4265"/>
    <n v="1"/>
    <s v="MBB"/>
    <s v="Pemanfaatan"/>
    <n v="3"/>
    <n v="9"/>
    <s v="P"/>
    <x v="4"/>
    <n v="0"/>
    <n v="0"/>
    <s v="zaenul"/>
    <m/>
  </r>
  <r>
    <m/>
    <m/>
    <s v="-5.8913/110.4265"/>
    <n v="1"/>
    <s v="MBB"/>
    <s v="Pemanfaatan"/>
    <n v="3"/>
    <n v="9"/>
    <s v="P"/>
    <x v="5"/>
    <n v="5"/>
    <n v="0"/>
    <s v="zaenul"/>
    <m/>
  </r>
  <r>
    <m/>
    <m/>
    <s v="-5.8913/110.4265"/>
    <n v="1"/>
    <s v="MBB"/>
    <s v="Pemanfaatan"/>
    <n v="3"/>
    <n v="9"/>
    <s v="P"/>
    <x v="6"/>
    <n v="0"/>
    <n v="0"/>
    <s v="zaenul"/>
    <m/>
  </r>
  <r>
    <m/>
    <m/>
    <s v="-5.8913/110.4265"/>
    <n v="1"/>
    <s v="MBB"/>
    <s v="Pemanfaatan"/>
    <n v="3"/>
    <n v="9"/>
    <s v="P"/>
    <x v="7"/>
    <n v="0"/>
    <n v="0"/>
    <s v="zaenul"/>
    <m/>
  </r>
  <r>
    <m/>
    <m/>
    <m/>
    <m/>
    <m/>
    <m/>
    <n v="3"/>
    <m/>
    <m/>
    <x v="8"/>
    <n v="80"/>
    <n v="18"/>
    <s v="zaenul"/>
    <m/>
  </r>
  <r>
    <m/>
    <m/>
    <s v="-5.8913/110.4265"/>
    <n v="1"/>
    <s v="MBB"/>
    <s v="Pemanfaatan"/>
    <n v="3"/>
    <n v="9"/>
    <s v="P"/>
    <x v="9"/>
    <n v="0"/>
    <n v="0"/>
    <s v="zaenul"/>
    <m/>
  </r>
  <r>
    <m/>
    <m/>
    <s v="-5.8913/110.4265"/>
    <n v="1"/>
    <s v="MBB"/>
    <s v="Pemanfaatan"/>
    <n v="3"/>
    <n v="10"/>
    <s v="P,PK"/>
    <x v="0"/>
    <n v="10"/>
    <n v="0"/>
    <s v="zaenul"/>
    <m/>
  </r>
  <r>
    <m/>
    <m/>
    <s v="-5.8913/110.4265"/>
    <n v="1"/>
    <s v="MBB"/>
    <s v="Pemanfaatan"/>
    <n v="3"/>
    <n v="10"/>
    <s v="P,PK"/>
    <x v="1"/>
    <n v="70"/>
    <n v="0"/>
    <s v="zaenul"/>
    <m/>
  </r>
  <r>
    <m/>
    <m/>
    <s v="-5.8913/110.4265"/>
    <n v="1"/>
    <s v="MBB"/>
    <s v="Pemanfaatan"/>
    <n v="3"/>
    <n v="10"/>
    <s v="P,PK"/>
    <x v="2"/>
    <n v="0"/>
    <n v="0"/>
    <s v="zaenul"/>
    <m/>
  </r>
  <r>
    <m/>
    <m/>
    <s v="-5.8913/110.4265"/>
    <n v="1"/>
    <s v="MBB"/>
    <s v="Pemanfaatan"/>
    <n v="3"/>
    <n v="10"/>
    <s v="P,PK"/>
    <x v="3"/>
    <n v="0"/>
    <n v="0"/>
    <s v="zaenul"/>
    <m/>
  </r>
  <r>
    <m/>
    <m/>
    <s v="-5.8913/110.4265"/>
    <n v="1"/>
    <s v="MBB"/>
    <s v="Pemanfaatan"/>
    <n v="3"/>
    <n v="10"/>
    <s v="P,PK"/>
    <x v="4"/>
    <n v="0"/>
    <n v="0"/>
    <s v="zaenul"/>
    <m/>
  </r>
  <r>
    <m/>
    <m/>
    <s v="-5.8913/110.4265"/>
    <n v="1"/>
    <s v="MBB"/>
    <s v="Pemanfaatan"/>
    <n v="3"/>
    <n v="10"/>
    <s v="P,PK"/>
    <x v="5"/>
    <n v="20"/>
    <n v="0"/>
    <s v="zaenul"/>
    <m/>
  </r>
  <r>
    <m/>
    <m/>
    <s v="-5.8913/110.4265"/>
    <n v="1"/>
    <s v="MBB"/>
    <s v="Pemanfaatan"/>
    <n v="3"/>
    <n v="10"/>
    <s v="P,PK"/>
    <x v="6"/>
    <n v="0"/>
    <n v="0"/>
    <s v="zaenul"/>
    <m/>
  </r>
  <r>
    <m/>
    <m/>
    <s v="-5.8913/110.4265"/>
    <n v="1"/>
    <s v="MBB"/>
    <s v="Pemanfaatan"/>
    <n v="3"/>
    <n v="10"/>
    <s v="P,PK"/>
    <x v="7"/>
    <n v="0"/>
    <n v="0"/>
    <s v="zaenul"/>
    <m/>
  </r>
  <r>
    <m/>
    <m/>
    <m/>
    <m/>
    <m/>
    <m/>
    <n v="3"/>
    <m/>
    <m/>
    <x v="8"/>
    <n v="80"/>
    <n v="15"/>
    <s v="zaenul"/>
    <m/>
  </r>
  <r>
    <m/>
    <m/>
    <s v="-5.8913/110.4265"/>
    <n v="1"/>
    <s v="MBB"/>
    <s v="Pemanfaatan"/>
    <n v="3"/>
    <n v="10"/>
    <s v="P,PK"/>
    <x v="9"/>
    <n v="0"/>
    <n v="0"/>
    <s v="zaenul"/>
    <m/>
  </r>
  <r>
    <m/>
    <m/>
    <s v="-5.8913/110.4265"/>
    <n v="1"/>
    <s v="MBB"/>
    <s v="Pemanfaatan"/>
    <n v="3"/>
    <n v="11"/>
    <s v="P,PK"/>
    <x v="0"/>
    <n v="40"/>
    <n v="0"/>
    <s v="zaenul"/>
    <m/>
  </r>
  <r>
    <m/>
    <m/>
    <s v="-5.8913/110.4265"/>
    <n v="1"/>
    <s v="MBB"/>
    <s v="Pemanfaatan"/>
    <n v="3"/>
    <n v="11"/>
    <s v="P,PK"/>
    <x v="1"/>
    <n v="60"/>
    <n v="0"/>
    <s v="zaenul"/>
    <m/>
  </r>
  <r>
    <m/>
    <m/>
    <s v="-5.8913/110.4265"/>
    <n v="1"/>
    <s v="MBB"/>
    <s v="Pemanfaatan"/>
    <n v="3"/>
    <n v="11"/>
    <s v="P,PK"/>
    <x v="2"/>
    <n v="0"/>
    <n v="0"/>
    <s v="zaenul"/>
    <m/>
  </r>
  <r>
    <m/>
    <m/>
    <s v="-5.8913/110.4265"/>
    <n v="1"/>
    <s v="MBB"/>
    <s v="Pemanfaatan"/>
    <n v="3"/>
    <n v="11"/>
    <s v="P,PK"/>
    <x v="3"/>
    <n v="0"/>
    <n v="0"/>
    <s v="zaenul"/>
    <m/>
  </r>
  <r>
    <m/>
    <m/>
    <s v="-5.8913/110.4265"/>
    <n v="1"/>
    <s v="MBB"/>
    <s v="Pemanfaatan"/>
    <n v="3"/>
    <n v="11"/>
    <s v="P,PK"/>
    <x v="4"/>
    <n v="0"/>
    <n v="0"/>
    <s v="zaenul"/>
    <m/>
  </r>
  <r>
    <m/>
    <m/>
    <s v="-5.8913/110.4265"/>
    <n v="1"/>
    <s v="MBB"/>
    <s v="Pemanfaatan"/>
    <n v="3"/>
    <n v="11"/>
    <s v="P,PK"/>
    <x v="5"/>
    <n v="0"/>
    <n v="0"/>
    <s v="zaenul"/>
    <m/>
  </r>
  <r>
    <m/>
    <m/>
    <s v="-5.8913/110.4265"/>
    <n v="1"/>
    <s v="MBB"/>
    <s v="Pemanfaatan"/>
    <n v="3"/>
    <n v="11"/>
    <s v="P,PK"/>
    <x v="6"/>
    <n v="0"/>
    <n v="0"/>
    <s v="zaenul"/>
    <m/>
  </r>
  <r>
    <m/>
    <m/>
    <s v="-5.8913/110.4265"/>
    <n v="1"/>
    <s v="MBB"/>
    <s v="Pemanfaatan"/>
    <n v="3"/>
    <n v="11"/>
    <s v="P,PK"/>
    <x v="7"/>
    <n v="0"/>
    <n v="0"/>
    <s v="zaenul"/>
    <m/>
  </r>
  <r>
    <m/>
    <m/>
    <m/>
    <m/>
    <m/>
    <m/>
    <n v="3"/>
    <m/>
    <m/>
    <x v="8"/>
    <n v="30"/>
    <n v="17"/>
    <s v="zaenul"/>
    <m/>
  </r>
  <r>
    <m/>
    <m/>
    <s v="-5.8913/110.4265"/>
    <n v="1"/>
    <s v="MBB"/>
    <s v="Pemanfaatan"/>
    <n v="3"/>
    <n v="11"/>
    <s v="P,PK"/>
    <x v="9"/>
    <n v="0"/>
    <n v="0"/>
    <s v="zaenul"/>
    <s v="SPONGE"/>
  </r>
  <r>
    <m/>
    <m/>
    <s v="-5.8913/110.4265"/>
    <n v="1"/>
    <s v="MBB"/>
    <s v="Pemanfaatan"/>
    <n v="2"/>
    <n v="1"/>
    <s v="P,PK"/>
    <x v="0"/>
    <n v="100"/>
    <n v="0"/>
    <s v="sobirin"/>
    <m/>
  </r>
  <r>
    <m/>
    <m/>
    <s v="-5.8913/110.4265"/>
    <n v="1"/>
    <s v="MBB"/>
    <s v="Pemanfaatan"/>
    <n v="2"/>
    <n v="1"/>
    <s v="P,PK"/>
    <x v="1"/>
    <n v="0"/>
    <n v="0"/>
    <s v="sobirin"/>
    <m/>
  </r>
  <r>
    <m/>
    <m/>
    <s v="-5.8913/110.4265"/>
    <n v="1"/>
    <s v="MBB"/>
    <s v="Pemanfaatan"/>
    <n v="2"/>
    <n v="1"/>
    <s v="P,PK"/>
    <x v="2"/>
    <n v="0"/>
    <n v="0"/>
    <s v="sobirin"/>
    <m/>
  </r>
  <r>
    <m/>
    <m/>
    <s v="-5.8913/110.4265"/>
    <n v="1"/>
    <s v="MBB"/>
    <s v="Pemanfaatan"/>
    <n v="2"/>
    <n v="1"/>
    <s v="P,PK"/>
    <x v="3"/>
    <n v="0"/>
    <n v="0"/>
    <s v="sobirin"/>
    <m/>
  </r>
  <r>
    <m/>
    <m/>
    <s v="-5.8913/110.4265"/>
    <n v="1"/>
    <s v="MBB"/>
    <s v="Pemanfaatan"/>
    <n v="2"/>
    <n v="1"/>
    <s v="P,PK"/>
    <x v="4"/>
    <n v="0"/>
    <n v="0"/>
    <s v="sobirin"/>
    <m/>
  </r>
  <r>
    <m/>
    <m/>
    <s v="-5.8913/110.4265"/>
    <n v="1"/>
    <s v="MBB"/>
    <s v="Pemanfaatan"/>
    <n v="2"/>
    <n v="1"/>
    <s v="P,PK"/>
    <x v="5"/>
    <n v="0"/>
    <n v="0"/>
    <s v="sobirin"/>
    <m/>
  </r>
  <r>
    <m/>
    <m/>
    <s v="-5.8913/110.4265"/>
    <n v="1"/>
    <s v="MBB"/>
    <s v="Pemanfaatan"/>
    <n v="2"/>
    <n v="1"/>
    <s v="P,PK"/>
    <x v="6"/>
    <n v="0"/>
    <n v="0"/>
    <s v="sobirin"/>
    <m/>
  </r>
  <r>
    <m/>
    <m/>
    <s v="-5.8913/110.4265"/>
    <n v="1"/>
    <s v="MBB"/>
    <s v="Pemanfaatan"/>
    <n v="2"/>
    <n v="1"/>
    <s v="P,PK"/>
    <x v="7"/>
    <n v="0"/>
    <n v="0"/>
    <s v="sobirin"/>
    <m/>
  </r>
  <r>
    <m/>
    <m/>
    <m/>
    <m/>
    <m/>
    <m/>
    <n v="2"/>
    <m/>
    <m/>
    <x v="8"/>
    <n v="10"/>
    <n v="5"/>
    <s v="sobirin"/>
    <m/>
  </r>
  <r>
    <m/>
    <m/>
    <s v="-5.8913/110.4265"/>
    <n v="1"/>
    <s v="MBB"/>
    <s v="Pemanfaatan"/>
    <n v="2"/>
    <n v="1"/>
    <s v="P,PK"/>
    <x v="9"/>
    <n v="0"/>
    <n v="0"/>
    <s v="sobirin"/>
    <m/>
  </r>
  <r>
    <m/>
    <m/>
    <s v="-5.8913/110.4265"/>
    <n v="1"/>
    <s v="MBB"/>
    <s v="Pemanfaatan"/>
    <n v="2"/>
    <n v="2"/>
    <s v="P,PK"/>
    <x v="0"/>
    <n v="100"/>
    <n v="0"/>
    <s v="sobirin"/>
    <m/>
  </r>
  <r>
    <m/>
    <m/>
    <s v="-5.8913/110.4265"/>
    <n v="1"/>
    <s v="MBB"/>
    <s v="Pemanfaatan"/>
    <n v="2"/>
    <n v="2"/>
    <s v="P,PK"/>
    <x v="1"/>
    <n v="0"/>
    <n v="0"/>
    <s v="sobirin"/>
    <m/>
  </r>
  <r>
    <m/>
    <m/>
    <s v="-5.8913/110.4265"/>
    <n v="1"/>
    <s v="MBB"/>
    <s v="Pemanfaatan"/>
    <n v="2"/>
    <n v="2"/>
    <s v="P,PK"/>
    <x v="2"/>
    <n v="0"/>
    <n v="0"/>
    <s v="sobirin"/>
    <m/>
  </r>
  <r>
    <m/>
    <m/>
    <s v="-5.8913/110.4265"/>
    <n v="1"/>
    <s v="MBB"/>
    <s v="Pemanfaatan"/>
    <n v="2"/>
    <n v="2"/>
    <s v="P,PK"/>
    <x v="3"/>
    <n v="0"/>
    <n v="0"/>
    <s v="sobirin"/>
    <m/>
  </r>
  <r>
    <m/>
    <m/>
    <s v="-5.8913/110.4265"/>
    <n v="1"/>
    <s v="MBB"/>
    <s v="Pemanfaatan"/>
    <n v="2"/>
    <n v="2"/>
    <s v="P,PK"/>
    <x v="4"/>
    <n v="0"/>
    <n v="0"/>
    <s v="sobirin"/>
    <m/>
  </r>
  <r>
    <m/>
    <m/>
    <s v="-5.8913/110.4265"/>
    <n v="1"/>
    <s v="MBB"/>
    <s v="Pemanfaatan"/>
    <n v="2"/>
    <n v="2"/>
    <s v="P,PK"/>
    <x v="5"/>
    <n v="0"/>
    <n v="0"/>
    <s v="sobirin"/>
    <m/>
  </r>
  <r>
    <m/>
    <m/>
    <s v="-5.8913/110.4265"/>
    <n v="1"/>
    <s v="MBB"/>
    <s v="Pemanfaatan"/>
    <n v="2"/>
    <n v="2"/>
    <s v="P,PK"/>
    <x v="6"/>
    <n v="0"/>
    <n v="0"/>
    <s v="sobirin"/>
    <m/>
  </r>
  <r>
    <m/>
    <m/>
    <s v="-5.8913/110.4265"/>
    <n v="1"/>
    <s v="MBB"/>
    <s v="Pemanfaatan"/>
    <n v="2"/>
    <n v="2"/>
    <s v="P,PK"/>
    <x v="7"/>
    <n v="0"/>
    <n v="0"/>
    <s v="sobirin"/>
    <m/>
  </r>
  <r>
    <m/>
    <m/>
    <m/>
    <m/>
    <m/>
    <m/>
    <n v="2"/>
    <m/>
    <m/>
    <x v="8"/>
    <n v="20"/>
    <n v="7"/>
    <s v="sobirin"/>
    <m/>
  </r>
  <r>
    <m/>
    <m/>
    <s v="-5.8913/110.4265"/>
    <n v="1"/>
    <s v="MBB"/>
    <s v="Pemanfaatan"/>
    <n v="2"/>
    <n v="2"/>
    <s v="P,PK"/>
    <x v="9"/>
    <n v="0"/>
    <n v="0"/>
    <s v="sobirin"/>
    <m/>
  </r>
  <r>
    <m/>
    <m/>
    <s v="-5.8913/110.4265"/>
    <n v="1"/>
    <s v="MBB"/>
    <s v="Pemanfaatan"/>
    <n v="2"/>
    <n v="3"/>
    <s v="P,PK"/>
    <x v="0"/>
    <n v="100"/>
    <n v="0"/>
    <s v="sobirin"/>
    <s v="ada teripang"/>
  </r>
  <r>
    <m/>
    <m/>
    <s v="-5.8913/110.4265"/>
    <n v="1"/>
    <s v="MBB"/>
    <s v="Pemanfaatan"/>
    <n v="2"/>
    <n v="3"/>
    <s v="P,PK"/>
    <x v="1"/>
    <n v="0"/>
    <n v="0"/>
    <s v="sobirin"/>
    <m/>
  </r>
  <r>
    <m/>
    <m/>
    <s v="-5.8913/110.4265"/>
    <n v="1"/>
    <s v="MBB"/>
    <s v="Pemanfaatan"/>
    <n v="2"/>
    <n v="3"/>
    <s v="P,PK"/>
    <x v="2"/>
    <n v="0"/>
    <n v="0"/>
    <s v="sobirin"/>
    <m/>
  </r>
  <r>
    <m/>
    <m/>
    <s v="-5.8913/110.4265"/>
    <n v="1"/>
    <s v="MBB"/>
    <s v="Pemanfaatan"/>
    <n v="2"/>
    <n v="3"/>
    <s v="P,PK"/>
    <x v="3"/>
    <n v="0"/>
    <n v="0"/>
    <s v="sobirin"/>
    <m/>
  </r>
  <r>
    <m/>
    <m/>
    <s v="-5.8913/110.4265"/>
    <n v="1"/>
    <s v="MBB"/>
    <s v="Pemanfaatan"/>
    <n v="2"/>
    <n v="3"/>
    <s v="P,PK"/>
    <x v="4"/>
    <n v="0"/>
    <n v="0"/>
    <s v="sobirin"/>
    <m/>
  </r>
  <r>
    <m/>
    <m/>
    <s v="-5.8913/110.4265"/>
    <n v="1"/>
    <s v="MBB"/>
    <s v="Pemanfaatan"/>
    <n v="2"/>
    <n v="3"/>
    <s v="P,PK"/>
    <x v="5"/>
    <n v="0"/>
    <n v="0"/>
    <s v="sobirin"/>
    <m/>
  </r>
  <r>
    <m/>
    <m/>
    <s v="-5.8913/110.4265"/>
    <n v="1"/>
    <s v="MBB"/>
    <s v="Pemanfaatan"/>
    <n v="2"/>
    <n v="3"/>
    <s v="P,PK"/>
    <x v="6"/>
    <n v="0"/>
    <n v="0"/>
    <s v="sobirin"/>
    <m/>
  </r>
  <r>
    <m/>
    <m/>
    <s v="-5.8913/110.4265"/>
    <n v="1"/>
    <s v="MBB"/>
    <s v="Pemanfaatan"/>
    <n v="2"/>
    <n v="3"/>
    <s v="P,PK"/>
    <x v="7"/>
    <n v="0"/>
    <n v="0"/>
    <s v="sobirin"/>
    <m/>
  </r>
  <r>
    <m/>
    <m/>
    <m/>
    <m/>
    <m/>
    <m/>
    <n v="2"/>
    <m/>
    <m/>
    <x v="8"/>
    <n v="15"/>
    <n v="10"/>
    <s v="sobirin"/>
    <m/>
  </r>
  <r>
    <m/>
    <m/>
    <s v="-5.8913/110.4265"/>
    <n v="1"/>
    <s v="MBB"/>
    <s v="Pemanfaatan"/>
    <n v="2"/>
    <n v="3"/>
    <s v="P,PK"/>
    <x v="9"/>
    <n v="0"/>
    <n v="0"/>
    <s v="sobirin"/>
    <m/>
  </r>
  <r>
    <m/>
    <m/>
    <s v="-5.8913/110.4265"/>
    <n v="1"/>
    <s v="MBB"/>
    <s v="Pemanfaatan"/>
    <n v="2"/>
    <n v="4"/>
    <s v="P,PK"/>
    <x v="0"/>
    <n v="90"/>
    <n v="0"/>
    <s v="sobirin"/>
    <m/>
  </r>
  <r>
    <m/>
    <m/>
    <s v="-5.8913/110.4265"/>
    <n v="1"/>
    <s v="MBB"/>
    <s v="Pemanfaatan"/>
    <n v="2"/>
    <n v="4"/>
    <s v="P,PK"/>
    <x v="1"/>
    <n v="0"/>
    <n v="0"/>
    <s v="sobirin"/>
    <m/>
  </r>
  <r>
    <m/>
    <m/>
    <s v="-5.8913/110.4265"/>
    <n v="1"/>
    <s v="MBB"/>
    <s v="Pemanfaatan"/>
    <n v="2"/>
    <n v="4"/>
    <s v="P,PK"/>
    <x v="2"/>
    <n v="0"/>
    <n v="0"/>
    <s v="sobirin"/>
    <m/>
  </r>
  <r>
    <m/>
    <m/>
    <s v="-5.8913/110.4265"/>
    <n v="1"/>
    <s v="MBB"/>
    <s v="Pemanfaatan"/>
    <n v="2"/>
    <n v="4"/>
    <s v="P,PK"/>
    <x v="3"/>
    <n v="0"/>
    <n v="0"/>
    <s v="sobirin"/>
    <m/>
  </r>
  <r>
    <m/>
    <m/>
    <s v="-5.8913/110.4265"/>
    <n v="1"/>
    <s v="MBB"/>
    <s v="Pemanfaatan"/>
    <n v="2"/>
    <n v="4"/>
    <s v="P,PK"/>
    <x v="4"/>
    <n v="0"/>
    <n v="0"/>
    <s v="sobirin"/>
    <m/>
  </r>
  <r>
    <m/>
    <m/>
    <s v="-5.8913/110.4265"/>
    <n v="1"/>
    <s v="MBB"/>
    <s v="Pemanfaatan"/>
    <n v="2"/>
    <n v="4"/>
    <s v="P,PK"/>
    <x v="5"/>
    <n v="10"/>
    <n v="0"/>
    <s v="sobirin"/>
    <m/>
  </r>
  <r>
    <m/>
    <m/>
    <s v="-5.8913/110.4265"/>
    <n v="1"/>
    <s v="MBB"/>
    <s v="Pemanfaatan"/>
    <n v="2"/>
    <n v="4"/>
    <s v="P,PK"/>
    <x v="6"/>
    <n v="0"/>
    <n v="0"/>
    <s v="sobirin"/>
    <m/>
  </r>
  <r>
    <m/>
    <m/>
    <s v="-5.8913/110.4265"/>
    <n v="1"/>
    <s v="MBB"/>
    <s v="Pemanfaatan"/>
    <n v="2"/>
    <n v="4"/>
    <s v="P,PK"/>
    <x v="7"/>
    <n v="0"/>
    <n v="0"/>
    <s v="sobirin"/>
    <m/>
  </r>
  <r>
    <m/>
    <m/>
    <m/>
    <m/>
    <m/>
    <m/>
    <n v="2"/>
    <m/>
    <m/>
    <x v="8"/>
    <n v="30"/>
    <n v="30"/>
    <s v="sobirin"/>
    <m/>
  </r>
  <r>
    <m/>
    <m/>
    <s v="-5.8913/110.4265"/>
    <n v="1"/>
    <s v="MBB"/>
    <s v="Pemanfaatan"/>
    <n v="2"/>
    <n v="4"/>
    <s v="P,PK"/>
    <x v="9"/>
    <n v="0"/>
    <n v="0"/>
    <s v="sobirin"/>
    <m/>
  </r>
  <r>
    <m/>
    <m/>
    <s v="-5.8913/110.4265"/>
    <n v="1"/>
    <s v="MBB"/>
    <s v="Pemanfaatan"/>
    <n v="2"/>
    <n v="5"/>
    <s v="P,PK"/>
    <x v="0"/>
    <n v="70"/>
    <n v="0"/>
    <s v="sobirin"/>
    <m/>
  </r>
  <r>
    <m/>
    <m/>
    <s v="-5.8913/110.4265"/>
    <n v="1"/>
    <s v="MBB"/>
    <s v="Pemanfaatan"/>
    <n v="2"/>
    <n v="5"/>
    <s v="P,PK"/>
    <x v="1"/>
    <n v="0"/>
    <n v="0"/>
    <s v="sobirin"/>
    <m/>
  </r>
  <r>
    <m/>
    <m/>
    <s v="-5.8913/110.4265"/>
    <n v="1"/>
    <s v="MBB"/>
    <s v="Pemanfaatan"/>
    <n v="2"/>
    <n v="5"/>
    <s v="P,PK"/>
    <x v="2"/>
    <n v="0"/>
    <n v="0"/>
    <s v="sobirin"/>
    <m/>
  </r>
  <r>
    <m/>
    <m/>
    <s v="-5.8913/110.4265"/>
    <n v="1"/>
    <s v="MBB"/>
    <s v="Pemanfaatan"/>
    <n v="2"/>
    <n v="5"/>
    <s v="P,PK"/>
    <x v="3"/>
    <n v="0"/>
    <n v="0"/>
    <s v="sobirin"/>
    <m/>
  </r>
  <r>
    <m/>
    <m/>
    <s v="-5.8913/110.4265"/>
    <n v="1"/>
    <s v="MBB"/>
    <s v="Pemanfaatan"/>
    <n v="2"/>
    <n v="5"/>
    <s v="P,PK"/>
    <x v="4"/>
    <n v="0"/>
    <n v="0"/>
    <s v="sobirin"/>
    <m/>
  </r>
  <r>
    <m/>
    <m/>
    <s v="-5.8913/110.4265"/>
    <n v="1"/>
    <s v="MBB"/>
    <s v="Pemanfaatan"/>
    <n v="2"/>
    <n v="5"/>
    <s v="P,PK"/>
    <x v="5"/>
    <n v="30"/>
    <n v="0"/>
    <s v="sobirin"/>
    <m/>
  </r>
  <r>
    <m/>
    <m/>
    <s v="-5.8913/110.4265"/>
    <n v="1"/>
    <s v="MBB"/>
    <s v="Pemanfaatan"/>
    <n v="2"/>
    <n v="5"/>
    <s v="P,PK"/>
    <x v="6"/>
    <n v="0"/>
    <n v="0"/>
    <s v="sobirin"/>
    <m/>
  </r>
  <r>
    <m/>
    <m/>
    <s v="-5.8913/110.4265"/>
    <n v="1"/>
    <s v="MBB"/>
    <s v="Pemanfaatan"/>
    <n v="2"/>
    <n v="5"/>
    <s v="P,PK"/>
    <x v="7"/>
    <n v="0"/>
    <n v="0"/>
    <s v="sobirin"/>
    <m/>
  </r>
  <r>
    <m/>
    <m/>
    <m/>
    <m/>
    <m/>
    <m/>
    <n v="2"/>
    <m/>
    <m/>
    <x v="8"/>
    <n v="40"/>
    <n v="30"/>
    <s v="sobirin"/>
    <m/>
  </r>
  <r>
    <m/>
    <m/>
    <s v="-5.8913/110.4265"/>
    <n v="1"/>
    <s v="MBB"/>
    <s v="Pemanfaatan"/>
    <n v="2"/>
    <n v="5"/>
    <s v="P,PK"/>
    <x v="9"/>
    <n v="0"/>
    <n v="0"/>
    <s v="sobirin"/>
    <m/>
  </r>
  <r>
    <m/>
    <m/>
    <s v="-5.8913/110.4265"/>
    <n v="1"/>
    <s v="MBB"/>
    <s v="Pemanfaatan"/>
    <n v="2"/>
    <n v="6"/>
    <s v="P,PK"/>
    <x v="0"/>
    <n v="80"/>
    <n v="0"/>
    <s v="sobirin"/>
    <m/>
  </r>
  <r>
    <m/>
    <m/>
    <s v="-5.8913/110.4265"/>
    <n v="1"/>
    <s v="MBB"/>
    <s v="Pemanfaatan"/>
    <n v="2"/>
    <n v="6"/>
    <s v="P,PK"/>
    <x v="1"/>
    <n v="0"/>
    <n v="0"/>
    <s v="sobirin"/>
    <m/>
  </r>
  <r>
    <m/>
    <m/>
    <s v="-5.8913/110.4265"/>
    <n v="1"/>
    <s v="MBB"/>
    <s v="Pemanfaatan"/>
    <n v="2"/>
    <n v="6"/>
    <s v="P,PK"/>
    <x v="2"/>
    <n v="0"/>
    <n v="0"/>
    <s v="sobirin"/>
    <m/>
  </r>
  <r>
    <m/>
    <m/>
    <s v="-5.8913/110.4265"/>
    <n v="1"/>
    <s v="MBB"/>
    <s v="Pemanfaatan"/>
    <n v="2"/>
    <n v="6"/>
    <s v="P,PK"/>
    <x v="3"/>
    <n v="0"/>
    <n v="0"/>
    <s v="sobirin"/>
    <m/>
  </r>
  <r>
    <m/>
    <m/>
    <s v="-5.8913/110.4265"/>
    <n v="1"/>
    <s v="MBB"/>
    <s v="Pemanfaatan"/>
    <n v="2"/>
    <n v="6"/>
    <s v="P,PK"/>
    <x v="4"/>
    <n v="0"/>
    <n v="0"/>
    <s v="sobirin"/>
    <m/>
  </r>
  <r>
    <m/>
    <m/>
    <s v="-5.8913/110.4265"/>
    <n v="1"/>
    <s v="MBB"/>
    <s v="Pemanfaatan"/>
    <n v="2"/>
    <n v="6"/>
    <s v="P,PK"/>
    <x v="5"/>
    <n v="20"/>
    <n v="0"/>
    <s v="sobirin"/>
    <m/>
  </r>
  <r>
    <m/>
    <m/>
    <s v="-5.8913/110.4265"/>
    <n v="1"/>
    <s v="MBB"/>
    <s v="Pemanfaatan"/>
    <n v="2"/>
    <n v="6"/>
    <s v="P,PK"/>
    <x v="6"/>
    <n v="0"/>
    <n v="0"/>
    <s v="sobirin"/>
    <m/>
  </r>
  <r>
    <m/>
    <m/>
    <s v="-5.8913/110.4265"/>
    <n v="1"/>
    <s v="MBB"/>
    <s v="Pemanfaatan"/>
    <n v="2"/>
    <n v="6"/>
    <s v="P,PK"/>
    <x v="7"/>
    <n v="0"/>
    <n v="0"/>
    <s v="sobirin"/>
    <m/>
  </r>
  <r>
    <m/>
    <m/>
    <m/>
    <m/>
    <m/>
    <m/>
    <n v="2"/>
    <m/>
    <m/>
    <x v="8"/>
    <n v="20"/>
    <n v="40"/>
    <s v="sobirin"/>
    <m/>
  </r>
  <r>
    <m/>
    <m/>
    <s v="-5.8913/110.4265"/>
    <n v="1"/>
    <s v="MBB"/>
    <s v="Pemanfaatan"/>
    <n v="2"/>
    <n v="6"/>
    <s v="P,PK"/>
    <x v="9"/>
    <n v="0"/>
    <n v="0"/>
    <s v="sobirin"/>
    <m/>
  </r>
  <r>
    <m/>
    <m/>
    <s v="-5.8913/110.4265"/>
    <n v="1"/>
    <s v="MBB"/>
    <s v="Pemanfaatan"/>
    <n v="2"/>
    <n v="7"/>
    <s v="P,PK"/>
    <x v="0"/>
    <n v="70"/>
    <n v="0"/>
    <s v="sobirin"/>
    <m/>
  </r>
  <r>
    <m/>
    <m/>
    <s v="-5.8913/110.4265"/>
    <n v="1"/>
    <s v="MBB"/>
    <s v="Pemanfaatan"/>
    <n v="2"/>
    <n v="7"/>
    <s v="P,PK"/>
    <x v="1"/>
    <n v="0"/>
    <n v="0"/>
    <s v="sobirin"/>
    <m/>
  </r>
  <r>
    <m/>
    <m/>
    <s v="-5.8913/110.4265"/>
    <n v="1"/>
    <s v="MBB"/>
    <s v="Pemanfaatan"/>
    <n v="2"/>
    <n v="7"/>
    <s v="P,PK"/>
    <x v="2"/>
    <n v="0"/>
    <n v="0"/>
    <s v="sobirin"/>
    <m/>
  </r>
  <r>
    <m/>
    <m/>
    <s v="-5.8913/110.4265"/>
    <n v="1"/>
    <s v="MBB"/>
    <s v="Pemanfaatan"/>
    <n v="2"/>
    <n v="7"/>
    <s v="P,PK"/>
    <x v="3"/>
    <n v="0"/>
    <n v="0"/>
    <s v="sobirin"/>
    <m/>
  </r>
  <r>
    <m/>
    <m/>
    <s v="-5.8913/110.4265"/>
    <n v="1"/>
    <s v="MBB"/>
    <s v="Pemanfaatan"/>
    <n v="2"/>
    <n v="7"/>
    <s v="P,PK"/>
    <x v="4"/>
    <n v="0"/>
    <n v="0"/>
    <s v="sobirin"/>
    <m/>
  </r>
  <r>
    <m/>
    <m/>
    <s v="-5.8913/110.4265"/>
    <n v="1"/>
    <s v="MBB"/>
    <s v="Pemanfaatan"/>
    <n v="2"/>
    <n v="7"/>
    <s v="P,PK"/>
    <x v="5"/>
    <n v="30"/>
    <n v="0"/>
    <s v="sobirin"/>
    <m/>
  </r>
  <r>
    <m/>
    <m/>
    <s v="-5.8913/110.4265"/>
    <n v="1"/>
    <s v="MBB"/>
    <s v="Pemanfaatan"/>
    <n v="2"/>
    <n v="7"/>
    <s v="P,PK"/>
    <x v="6"/>
    <n v="0"/>
    <n v="0"/>
    <s v="sobirin"/>
    <m/>
  </r>
  <r>
    <m/>
    <m/>
    <s v="-5.8913/110.4265"/>
    <n v="1"/>
    <s v="MBB"/>
    <s v="Pemanfaatan"/>
    <n v="2"/>
    <n v="7"/>
    <s v="P,PK"/>
    <x v="7"/>
    <n v="0"/>
    <n v="0"/>
    <s v="sobirin"/>
    <m/>
  </r>
  <r>
    <m/>
    <m/>
    <m/>
    <m/>
    <m/>
    <m/>
    <n v="2"/>
    <m/>
    <m/>
    <x v="8"/>
    <n v="55"/>
    <n v="50"/>
    <s v="sobirin"/>
    <m/>
  </r>
  <r>
    <m/>
    <m/>
    <s v="-5.8913/110.4265"/>
    <n v="1"/>
    <s v="MBB"/>
    <s v="Pemanfaatan"/>
    <n v="2"/>
    <n v="7"/>
    <s v="P,PK"/>
    <x v="9"/>
    <n v="0"/>
    <n v="0"/>
    <s v="sobirin"/>
    <m/>
  </r>
  <r>
    <m/>
    <m/>
    <s v="-5.8913/110.4265"/>
    <n v="1"/>
    <s v="MBB"/>
    <s v="Pemanfaatan"/>
    <n v="2"/>
    <n v="8"/>
    <s v="P"/>
    <x v="0"/>
    <n v="70"/>
    <n v="0"/>
    <s v="sobirin"/>
    <m/>
  </r>
  <r>
    <m/>
    <m/>
    <s v="-5.8913/110.4265"/>
    <n v="1"/>
    <s v="MBB"/>
    <s v="Pemanfaatan"/>
    <n v="2"/>
    <n v="8"/>
    <s v="P"/>
    <x v="1"/>
    <n v="0"/>
    <n v="0"/>
    <s v="sobirin"/>
    <m/>
  </r>
  <r>
    <m/>
    <m/>
    <s v="-5.8913/110.4265"/>
    <n v="1"/>
    <s v="MBB"/>
    <s v="Pemanfaatan"/>
    <n v="2"/>
    <n v="8"/>
    <s v="P"/>
    <x v="2"/>
    <n v="30"/>
    <n v="0"/>
    <s v="sobirin"/>
    <m/>
  </r>
  <r>
    <m/>
    <m/>
    <s v="-5.8913/110.4265"/>
    <n v="1"/>
    <s v="MBB"/>
    <s v="Pemanfaatan"/>
    <n v="2"/>
    <n v="8"/>
    <s v="P"/>
    <x v="3"/>
    <n v="0"/>
    <n v="0"/>
    <s v="sobirin"/>
    <m/>
  </r>
  <r>
    <m/>
    <m/>
    <s v="-5.8913/110.4265"/>
    <n v="1"/>
    <s v="MBB"/>
    <s v="Pemanfaatan"/>
    <n v="2"/>
    <n v="8"/>
    <s v="P"/>
    <x v="4"/>
    <n v="0"/>
    <n v="0"/>
    <s v="sobirin"/>
    <m/>
  </r>
  <r>
    <m/>
    <m/>
    <s v="-5.8913/110.4265"/>
    <n v="1"/>
    <s v="MBB"/>
    <s v="Pemanfaatan"/>
    <n v="2"/>
    <n v="8"/>
    <s v="P"/>
    <x v="5"/>
    <n v="0"/>
    <n v="0"/>
    <s v="sobirin"/>
    <m/>
  </r>
  <r>
    <m/>
    <m/>
    <s v="-5.8913/110.4265"/>
    <n v="1"/>
    <s v="MBB"/>
    <s v="Pemanfaatan"/>
    <n v="2"/>
    <n v="8"/>
    <s v="P"/>
    <x v="6"/>
    <n v="0"/>
    <n v="0"/>
    <s v="sobirin"/>
    <m/>
  </r>
  <r>
    <m/>
    <m/>
    <s v="-5.8913/110.4265"/>
    <n v="1"/>
    <s v="MBB"/>
    <s v="Pemanfaatan"/>
    <n v="2"/>
    <n v="8"/>
    <s v="P"/>
    <x v="7"/>
    <n v="0"/>
    <n v="0"/>
    <s v="sobirin"/>
    <m/>
  </r>
  <r>
    <m/>
    <m/>
    <m/>
    <m/>
    <m/>
    <m/>
    <n v="2"/>
    <m/>
    <m/>
    <x v="8"/>
    <n v="30"/>
    <n v="10"/>
    <s v="sobirin"/>
    <m/>
  </r>
  <r>
    <m/>
    <m/>
    <s v="-5.8913/110.4265"/>
    <n v="1"/>
    <s v="MBB"/>
    <s v="Pemanfaatan"/>
    <n v="2"/>
    <n v="8"/>
    <s v="P"/>
    <x v="9"/>
    <n v="0"/>
    <n v="0"/>
    <s v="sobirin"/>
    <m/>
  </r>
  <r>
    <m/>
    <m/>
    <s v="-5.8913/110.4265"/>
    <n v="1"/>
    <s v="MBB"/>
    <s v="Pemanfaatan"/>
    <n v="2"/>
    <n v="9"/>
    <s v="P,B"/>
    <x v="0"/>
    <n v="50"/>
    <n v="0"/>
    <s v="sobirin"/>
    <m/>
  </r>
  <r>
    <m/>
    <m/>
    <s v="-5.8913/110.4265"/>
    <n v="1"/>
    <s v="MBB"/>
    <s v="Pemanfaatan"/>
    <n v="2"/>
    <n v="9"/>
    <s v="P,B"/>
    <x v="1"/>
    <n v="0"/>
    <n v="0"/>
    <s v="sobirin"/>
    <m/>
  </r>
  <r>
    <m/>
    <m/>
    <s v="-5.8913/110.4265"/>
    <n v="1"/>
    <s v="MBB"/>
    <s v="Pemanfaatan"/>
    <n v="2"/>
    <n v="9"/>
    <s v="P,B"/>
    <x v="2"/>
    <n v="0"/>
    <n v="0"/>
    <s v="sobirin"/>
    <m/>
  </r>
  <r>
    <m/>
    <m/>
    <s v="-5.8913/110.4265"/>
    <n v="1"/>
    <s v="MBB"/>
    <s v="Pemanfaatan"/>
    <n v="2"/>
    <n v="9"/>
    <s v="P,B"/>
    <x v="3"/>
    <n v="0"/>
    <n v="0"/>
    <s v="sobirin"/>
    <m/>
  </r>
  <r>
    <m/>
    <m/>
    <s v="-5.8913/110.4265"/>
    <n v="1"/>
    <s v="MBB"/>
    <s v="Pemanfaatan"/>
    <n v="2"/>
    <n v="9"/>
    <s v="P,B"/>
    <x v="4"/>
    <n v="0"/>
    <n v="0"/>
    <s v="sobirin"/>
    <m/>
  </r>
  <r>
    <m/>
    <m/>
    <s v="-5.8913/110.4265"/>
    <n v="1"/>
    <s v="MBB"/>
    <s v="Pemanfaatan"/>
    <n v="2"/>
    <n v="9"/>
    <s v="P,B"/>
    <x v="5"/>
    <n v="50"/>
    <n v="0"/>
    <s v="sobirin"/>
    <m/>
  </r>
  <r>
    <m/>
    <m/>
    <s v="-5.8913/110.4265"/>
    <n v="1"/>
    <s v="MBB"/>
    <s v="Pemanfaatan"/>
    <n v="2"/>
    <n v="9"/>
    <s v="P,B"/>
    <x v="6"/>
    <n v="0"/>
    <n v="0"/>
    <s v="sobirin"/>
    <m/>
  </r>
  <r>
    <m/>
    <m/>
    <s v="-5.8913/110.4265"/>
    <n v="1"/>
    <s v="MBB"/>
    <s v="Pemanfaatan"/>
    <n v="2"/>
    <n v="9"/>
    <s v="P,B"/>
    <x v="7"/>
    <n v="0"/>
    <n v="0"/>
    <s v="sobirin"/>
    <m/>
  </r>
  <r>
    <m/>
    <m/>
    <m/>
    <m/>
    <m/>
    <m/>
    <n v="2"/>
    <m/>
    <m/>
    <x v="8"/>
    <n v="30"/>
    <n v="40"/>
    <s v="sobirin"/>
    <m/>
  </r>
  <r>
    <m/>
    <m/>
    <s v="-5.8913/110.4265"/>
    <n v="1"/>
    <s v="MBB"/>
    <s v="Pemanfaatan"/>
    <n v="2"/>
    <n v="9"/>
    <s v="P,B"/>
    <x v="9"/>
    <n v="0"/>
    <n v="0"/>
    <s v="sobirin"/>
    <m/>
  </r>
  <r>
    <m/>
    <m/>
    <s v="-5.8913/110.4265"/>
    <n v="1"/>
    <s v="MBB"/>
    <s v="Pemanfaatan"/>
    <n v="2"/>
    <n v="10"/>
    <s v="P,B"/>
    <x v="0"/>
    <n v="5"/>
    <n v="0"/>
    <s v="sobirin"/>
    <m/>
  </r>
  <r>
    <m/>
    <m/>
    <s v="-5.8913/110.4265"/>
    <n v="1"/>
    <s v="MBB"/>
    <s v="Pemanfaatan"/>
    <n v="2"/>
    <n v="10"/>
    <s v="P,B"/>
    <x v="1"/>
    <n v="0"/>
    <n v="0"/>
    <s v="sobirin"/>
    <m/>
  </r>
  <r>
    <m/>
    <m/>
    <s v="-5.8913/110.4265"/>
    <n v="1"/>
    <s v="MBB"/>
    <s v="Pemanfaatan"/>
    <n v="2"/>
    <n v="10"/>
    <s v="P,B"/>
    <x v="2"/>
    <n v="50"/>
    <n v="0"/>
    <s v="sobirin"/>
    <m/>
  </r>
  <r>
    <m/>
    <m/>
    <s v="-5.8913/110.4265"/>
    <n v="1"/>
    <s v="MBB"/>
    <s v="Pemanfaatan"/>
    <n v="2"/>
    <n v="10"/>
    <s v="P,B"/>
    <x v="3"/>
    <n v="0"/>
    <n v="0"/>
    <s v="sobirin"/>
    <m/>
  </r>
  <r>
    <m/>
    <m/>
    <s v="-5.8913/110.4265"/>
    <n v="1"/>
    <s v="MBB"/>
    <s v="Pemanfaatan"/>
    <n v="2"/>
    <n v="10"/>
    <s v="P,B"/>
    <x v="4"/>
    <n v="0"/>
    <n v="0"/>
    <s v="sobirin"/>
    <m/>
  </r>
  <r>
    <m/>
    <m/>
    <s v="-5.8913/110.4265"/>
    <n v="1"/>
    <s v="MBB"/>
    <s v="Pemanfaatan"/>
    <n v="2"/>
    <n v="10"/>
    <s v="P,B"/>
    <x v="5"/>
    <n v="10"/>
    <n v="0"/>
    <s v="sobirin"/>
    <m/>
  </r>
  <r>
    <m/>
    <m/>
    <s v="-5.8913/110.4265"/>
    <n v="1"/>
    <s v="MBB"/>
    <s v="Pemanfaatan"/>
    <n v="2"/>
    <n v="10"/>
    <s v="P,B"/>
    <x v="6"/>
    <n v="85"/>
    <n v="0"/>
    <s v="sobirin"/>
    <m/>
  </r>
  <r>
    <m/>
    <m/>
    <s v="-5.8913/110.4265"/>
    <n v="1"/>
    <s v="MBB"/>
    <s v="Pemanfaatan"/>
    <n v="2"/>
    <n v="10"/>
    <s v="P,B"/>
    <x v="7"/>
    <n v="0"/>
    <n v="0"/>
    <s v="sobirin"/>
    <m/>
  </r>
  <r>
    <m/>
    <m/>
    <m/>
    <m/>
    <m/>
    <m/>
    <n v="2"/>
    <m/>
    <m/>
    <x v="8"/>
    <n v="30"/>
    <n v="40"/>
    <s v="sobirin"/>
    <m/>
  </r>
  <r>
    <m/>
    <m/>
    <s v="-5.8913/110.4265"/>
    <n v="1"/>
    <s v="MBB"/>
    <s v="Pemanfaatan"/>
    <n v="2"/>
    <n v="10"/>
    <s v="P,B"/>
    <x v="9"/>
    <n v="0"/>
    <n v="0"/>
    <s v="sobirin"/>
    <m/>
  </r>
  <r>
    <m/>
    <m/>
    <s v="-5.8913/110.4265"/>
    <n v="1"/>
    <s v="MBB"/>
    <s v="Pemanfaatan"/>
    <n v="2"/>
    <n v="11"/>
    <s v="P,B"/>
    <x v="0"/>
    <n v="5"/>
    <n v="0"/>
    <s v="sobirin"/>
    <m/>
  </r>
  <r>
    <m/>
    <m/>
    <s v="-5.8913/110.4265"/>
    <n v="1"/>
    <s v="MBB"/>
    <s v="Pemanfaatan"/>
    <n v="2"/>
    <n v="11"/>
    <s v="P,B"/>
    <x v="1"/>
    <n v="10"/>
    <n v="0"/>
    <s v="sobirin"/>
    <m/>
  </r>
  <r>
    <m/>
    <m/>
    <s v="-5.8913/110.4265"/>
    <n v="1"/>
    <s v="MBB"/>
    <s v="Pemanfaatan"/>
    <n v="2"/>
    <n v="11"/>
    <s v="P,B"/>
    <x v="2"/>
    <n v="0"/>
    <n v="0"/>
    <s v="sobirin"/>
    <m/>
  </r>
  <r>
    <m/>
    <m/>
    <s v="-5.8913/110.4265"/>
    <n v="1"/>
    <s v="MBB"/>
    <s v="Pemanfaatan"/>
    <n v="2"/>
    <n v="11"/>
    <s v="P,B"/>
    <x v="3"/>
    <n v="0"/>
    <n v="0"/>
    <s v="sobirin"/>
    <m/>
  </r>
  <r>
    <m/>
    <m/>
    <s v="-5.8913/110.4265"/>
    <n v="1"/>
    <s v="MBB"/>
    <s v="Pemanfaatan"/>
    <n v="2"/>
    <n v="11"/>
    <s v="P,B"/>
    <x v="4"/>
    <n v="0"/>
    <n v="0"/>
    <s v="sobirin"/>
    <m/>
  </r>
  <r>
    <m/>
    <m/>
    <s v="-5.8913/110.4265"/>
    <n v="1"/>
    <s v="MBB"/>
    <s v="Pemanfaatan"/>
    <n v="2"/>
    <n v="11"/>
    <s v="P,B"/>
    <x v="5"/>
    <n v="85"/>
    <n v="0"/>
    <s v="sobirin"/>
    <m/>
  </r>
  <r>
    <m/>
    <m/>
    <s v="-5.8913/110.4265"/>
    <n v="1"/>
    <s v="MBB"/>
    <s v="Pemanfaatan"/>
    <n v="2"/>
    <n v="11"/>
    <s v="P,B"/>
    <x v="6"/>
    <n v="0"/>
    <n v="0"/>
    <s v="sobirin"/>
    <m/>
  </r>
  <r>
    <m/>
    <m/>
    <s v="-5.8913/110.4265"/>
    <n v="1"/>
    <s v="MBB"/>
    <s v="Pemanfaatan"/>
    <n v="2"/>
    <n v="11"/>
    <s v="P,B"/>
    <x v="7"/>
    <n v="0"/>
    <n v="0"/>
    <s v="sobirin"/>
    <m/>
  </r>
  <r>
    <m/>
    <m/>
    <m/>
    <m/>
    <m/>
    <m/>
    <n v="2"/>
    <m/>
    <m/>
    <x v="8"/>
    <n v="80"/>
    <n v="45"/>
    <s v="sobirin"/>
    <m/>
  </r>
  <r>
    <m/>
    <m/>
    <s v="-5.8913/110.4265"/>
    <n v="1"/>
    <s v="MBB"/>
    <s v="Pemanfaatan"/>
    <n v="2"/>
    <n v="11"/>
    <s v="P,B"/>
    <x v="9"/>
    <n v="0"/>
    <n v="0"/>
    <s v="sobirin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8853/110.4296"/>
    <n v="1"/>
    <s v="MBT"/>
    <s v="Pemanfaatan"/>
    <n v="1"/>
    <n v="1"/>
    <s v="P"/>
    <x v="0"/>
    <n v="10"/>
    <n v="0"/>
    <s v="sobirin"/>
  </r>
  <r>
    <m/>
    <m/>
    <s v="-5.8853/110.4296"/>
    <n v="1"/>
    <s v="MBT"/>
    <s v="Pemanfaatan"/>
    <n v="1"/>
    <n v="1"/>
    <s v="P"/>
    <x v="1"/>
    <m/>
    <n v="0"/>
    <s v="sobirin"/>
  </r>
  <r>
    <m/>
    <m/>
    <s v="-5.8853/110.4296"/>
    <n v="1"/>
    <s v="MBT"/>
    <s v="Pemanfaatan"/>
    <n v="1"/>
    <n v="1"/>
    <s v="P"/>
    <x v="2"/>
    <n v="0"/>
    <n v="0"/>
    <s v="sobirin"/>
  </r>
  <r>
    <m/>
    <m/>
    <s v="-5.8853/110.4296"/>
    <n v="1"/>
    <s v="MBT"/>
    <s v="Pemanfaatan"/>
    <n v="1"/>
    <n v="1"/>
    <s v="P"/>
    <x v="3"/>
    <n v="0"/>
    <n v="0"/>
    <s v="sobirin"/>
  </r>
  <r>
    <m/>
    <m/>
    <s v="-5.8853/110.4296"/>
    <n v="1"/>
    <s v="MBT"/>
    <s v="Pemanfaatan"/>
    <n v="1"/>
    <n v="1"/>
    <s v="P"/>
    <x v="4"/>
    <n v="0"/>
    <n v="0"/>
    <s v="sobirin"/>
  </r>
  <r>
    <m/>
    <m/>
    <s v="-5.8853/110.4296"/>
    <n v="1"/>
    <s v="MBT"/>
    <s v="Pemanfaatan"/>
    <n v="1"/>
    <n v="1"/>
    <s v="P"/>
    <x v="5"/>
    <n v="90"/>
    <n v="0"/>
    <s v="sobirin"/>
  </r>
  <r>
    <m/>
    <m/>
    <s v="-5.8853/110.4296"/>
    <n v="1"/>
    <s v="MBT"/>
    <s v="Pemanfaatan"/>
    <n v="1"/>
    <n v="1"/>
    <s v="P"/>
    <x v="6"/>
    <n v="0"/>
    <n v="0"/>
    <s v="sobirin"/>
  </r>
  <r>
    <m/>
    <m/>
    <s v="-5.8853/110.4296"/>
    <n v="1"/>
    <s v="MBT"/>
    <s v="Pemanfaatan"/>
    <n v="1"/>
    <n v="1"/>
    <s v="P"/>
    <x v="7"/>
    <n v="0"/>
    <n v="0"/>
    <s v="sobirin"/>
  </r>
  <r>
    <m/>
    <m/>
    <s v="-5.8853/110.4296"/>
    <n v="1"/>
    <s v="MBT"/>
    <s v="Pemanfaatan"/>
    <n v="1"/>
    <n v="1"/>
    <s v="P"/>
    <x v="8"/>
    <n v="40"/>
    <n v="50"/>
    <s v="sobirin"/>
  </r>
  <r>
    <m/>
    <m/>
    <s v="-5.8853/110.4296"/>
    <n v="1"/>
    <s v="MBT"/>
    <s v="Pemanfaatan"/>
    <n v="1"/>
    <n v="1"/>
    <s v="P"/>
    <x v="9"/>
    <n v="0"/>
    <n v="0"/>
    <s v="sobirin"/>
  </r>
  <r>
    <m/>
    <m/>
    <s v="-5.8853/110.4296"/>
    <n v="1"/>
    <s v="MBT"/>
    <s v="Pemanfaatan"/>
    <n v="1"/>
    <n v="2"/>
    <s v="PK,P"/>
    <x v="0"/>
    <n v="0"/>
    <n v="0"/>
    <s v="sobirin"/>
  </r>
  <r>
    <m/>
    <m/>
    <s v="-5.8853/110.4296"/>
    <n v="1"/>
    <s v="MBT"/>
    <s v="Pemanfaatan"/>
    <n v="1"/>
    <n v="2"/>
    <s v="PK,P"/>
    <x v="1"/>
    <n v="0"/>
    <n v="0"/>
    <s v="sobirin"/>
  </r>
  <r>
    <m/>
    <m/>
    <s v="-5.8853/110.4296"/>
    <n v="1"/>
    <s v="MBT"/>
    <s v="Pemanfaatan"/>
    <n v="1"/>
    <n v="2"/>
    <s v="PK,P"/>
    <x v="2"/>
    <n v="0"/>
    <n v="0"/>
    <s v="sobirin"/>
  </r>
  <r>
    <m/>
    <m/>
    <s v="-5.8853/110.4296"/>
    <n v="1"/>
    <s v="MBT"/>
    <s v="Pemanfaatan"/>
    <n v="1"/>
    <n v="2"/>
    <s v="PK,P"/>
    <x v="3"/>
    <n v="0"/>
    <n v="0"/>
    <s v="sobirin"/>
  </r>
  <r>
    <m/>
    <m/>
    <s v="-5.8853/110.4296"/>
    <n v="1"/>
    <s v="MBT"/>
    <s v="Pemanfaatan"/>
    <n v="1"/>
    <n v="2"/>
    <s v="PK,P"/>
    <x v="4"/>
    <n v="0"/>
    <n v="0"/>
    <s v="sobirin"/>
  </r>
  <r>
    <m/>
    <m/>
    <s v="-5.8853/110.4296"/>
    <n v="1"/>
    <s v="MBT"/>
    <s v="Pemanfaatan"/>
    <n v="1"/>
    <n v="2"/>
    <s v="PK,P"/>
    <x v="5"/>
    <n v="100"/>
    <n v="0"/>
    <s v="sobirin"/>
  </r>
  <r>
    <m/>
    <m/>
    <s v="-5.8853/110.4296"/>
    <n v="1"/>
    <s v="MBT"/>
    <s v="Pemanfaatan"/>
    <n v="1"/>
    <n v="2"/>
    <s v="PK,P"/>
    <x v="6"/>
    <n v="0"/>
    <n v="0"/>
    <s v="sobirin"/>
  </r>
  <r>
    <m/>
    <m/>
    <s v="-5.8853/110.4296"/>
    <n v="1"/>
    <s v="MBT"/>
    <s v="Pemanfaatan"/>
    <n v="1"/>
    <n v="2"/>
    <s v="PK,P"/>
    <x v="7"/>
    <n v="0"/>
    <n v="0"/>
    <s v="sobirin"/>
  </r>
  <r>
    <m/>
    <m/>
    <m/>
    <m/>
    <m/>
    <m/>
    <m/>
    <m/>
    <m/>
    <x v="8"/>
    <n v="45"/>
    <n v="50"/>
    <s v="sobirin"/>
  </r>
  <r>
    <m/>
    <m/>
    <s v="-5.8853/110.4296"/>
    <n v="1"/>
    <s v="MBT"/>
    <s v="Pemanfaatan"/>
    <n v="1"/>
    <n v="2"/>
    <s v="PK,P"/>
    <x v="9"/>
    <n v="0"/>
    <n v="0"/>
    <s v="sobirin"/>
  </r>
  <r>
    <m/>
    <m/>
    <s v="-5.8853/110.4296"/>
    <n v="1"/>
    <s v="MBT"/>
    <s v="Pemanfaatan"/>
    <n v="1"/>
    <n v="3"/>
    <s v="PK,P"/>
    <x v="0"/>
    <n v="0"/>
    <n v="0"/>
    <s v="sobirin"/>
  </r>
  <r>
    <m/>
    <m/>
    <s v="-5.8853/110.4296"/>
    <n v="1"/>
    <s v="MBT"/>
    <s v="Pemanfaatan"/>
    <n v="1"/>
    <n v="3"/>
    <s v="PK,P"/>
    <x v="1"/>
    <n v="0"/>
    <n v="0"/>
    <s v="sobirin"/>
  </r>
  <r>
    <m/>
    <m/>
    <s v="-5.8853/110.4296"/>
    <n v="1"/>
    <s v="MBT"/>
    <s v="Pemanfaatan"/>
    <n v="1"/>
    <n v="3"/>
    <s v="PK,P"/>
    <x v="2"/>
    <n v="0"/>
    <n v="0"/>
    <s v="sobirin"/>
  </r>
  <r>
    <m/>
    <m/>
    <s v="-5.8853/110.4296"/>
    <n v="1"/>
    <s v="MBT"/>
    <s v="Pemanfaatan"/>
    <n v="1"/>
    <n v="3"/>
    <s v="PK,P"/>
    <x v="3"/>
    <n v="0"/>
    <n v="0"/>
    <s v="sobirin"/>
  </r>
  <r>
    <m/>
    <m/>
    <s v="-5.8853/110.4296"/>
    <n v="1"/>
    <s v="MBT"/>
    <s v="Pemanfaatan"/>
    <n v="1"/>
    <n v="3"/>
    <s v="PK,P"/>
    <x v="4"/>
    <n v="0"/>
    <n v="0"/>
    <s v="sobirin"/>
  </r>
  <r>
    <m/>
    <m/>
    <s v="-5.8853/110.4296"/>
    <n v="1"/>
    <s v="MBT"/>
    <s v="Pemanfaatan"/>
    <n v="1"/>
    <n v="3"/>
    <s v="PK,P"/>
    <x v="5"/>
    <n v="100"/>
    <n v="0"/>
    <s v="sobirin"/>
  </r>
  <r>
    <m/>
    <m/>
    <s v="-5.8853/110.4296"/>
    <n v="1"/>
    <s v="MBT"/>
    <s v="Pemanfaatan"/>
    <n v="1"/>
    <n v="3"/>
    <s v="PK,P"/>
    <x v="6"/>
    <n v="0"/>
    <n v="0"/>
    <s v="sobirin"/>
  </r>
  <r>
    <m/>
    <m/>
    <s v="-5.8853/110.4296"/>
    <n v="1"/>
    <s v="MBT"/>
    <s v="Pemanfaatan"/>
    <n v="1"/>
    <n v="3"/>
    <s v="PK,P"/>
    <x v="7"/>
    <n v="0"/>
    <n v="0"/>
    <s v="sobirin"/>
  </r>
  <r>
    <m/>
    <m/>
    <s v="-5.8853/110.4296"/>
    <n v="1"/>
    <s v="MBT"/>
    <s v="Pemanfaatan"/>
    <n v="1"/>
    <n v="3"/>
    <s v="PK,P"/>
    <x v="8"/>
    <n v="50"/>
    <n v="50"/>
    <s v="sobirin"/>
  </r>
  <r>
    <m/>
    <m/>
    <s v="-5.8853/110.4296"/>
    <n v="1"/>
    <s v="MBT"/>
    <s v="Pemanfaatan"/>
    <n v="1"/>
    <n v="3"/>
    <s v="PK,P"/>
    <x v="9"/>
    <n v="0"/>
    <n v="0"/>
    <s v="sobirin"/>
  </r>
  <r>
    <m/>
    <m/>
    <s v="-5.8853/110.4296"/>
    <n v="1"/>
    <s v="MBT"/>
    <s v="Pemanfaatan"/>
    <n v="1"/>
    <n v="4"/>
    <s v="P,PK"/>
    <x v="0"/>
    <n v="0"/>
    <n v="0"/>
    <s v="sobirin"/>
  </r>
  <r>
    <m/>
    <m/>
    <s v="-5.8853/110.4296"/>
    <n v="1"/>
    <s v="MBT"/>
    <s v="Pemanfaatan"/>
    <n v="1"/>
    <n v="4"/>
    <s v="P,PK"/>
    <x v="1"/>
    <n v="0"/>
    <n v="0"/>
    <s v="sobirin"/>
  </r>
  <r>
    <m/>
    <m/>
    <s v="-5.8853/110.4296"/>
    <n v="1"/>
    <s v="MBT"/>
    <s v="Pemanfaatan"/>
    <n v="1"/>
    <n v="4"/>
    <s v="P,PK"/>
    <x v="2"/>
    <n v="0"/>
    <n v="0"/>
    <s v="sobirin"/>
  </r>
  <r>
    <m/>
    <m/>
    <s v="-5.8853/110.4296"/>
    <n v="1"/>
    <s v="MBT"/>
    <s v="Pemanfaatan"/>
    <n v="1"/>
    <n v="4"/>
    <s v="P,PK"/>
    <x v="3"/>
    <n v="0"/>
    <n v="0"/>
    <s v="sobirin"/>
  </r>
  <r>
    <m/>
    <m/>
    <s v="-5.8853/110.4296"/>
    <n v="1"/>
    <s v="MBT"/>
    <s v="Pemanfaatan"/>
    <n v="1"/>
    <n v="4"/>
    <s v="P,PK"/>
    <x v="4"/>
    <n v="0"/>
    <n v="0"/>
    <s v="sobirin"/>
  </r>
  <r>
    <m/>
    <m/>
    <s v="-5.8853/110.4296"/>
    <n v="1"/>
    <s v="MBT"/>
    <s v="Pemanfaatan"/>
    <n v="1"/>
    <n v="4"/>
    <s v="P,PK"/>
    <x v="5"/>
    <n v="100"/>
    <n v="0"/>
    <s v="sobirin"/>
  </r>
  <r>
    <m/>
    <m/>
    <s v="-5.8853/110.4296"/>
    <n v="1"/>
    <s v="MBT"/>
    <s v="Pemanfaatan"/>
    <n v="1"/>
    <n v="4"/>
    <s v="P,PK"/>
    <x v="6"/>
    <n v="0"/>
    <n v="0"/>
    <s v="sobirin"/>
  </r>
  <r>
    <m/>
    <m/>
    <s v="-5.8853/110.4296"/>
    <n v="1"/>
    <s v="MBT"/>
    <s v="Pemanfaatan"/>
    <n v="1"/>
    <n v="4"/>
    <s v="P,PK"/>
    <x v="7"/>
    <n v="0"/>
    <n v="0"/>
    <s v="sobirin"/>
  </r>
  <r>
    <m/>
    <m/>
    <m/>
    <m/>
    <m/>
    <m/>
    <m/>
    <m/>
    <m/>
    <x v="8"/>
    <n v="50"/>
    <n v="60"/>
    <s v="sobirin"/>
  </r>
  <r>
    <m/>
    <m/>
    <s v="-5.8853/110.4296"/>
    <n v="1"/>
    <s v="MBT"/>
    <s v="Pemanfaatan"/>
    <n v="1"/>
    <n v="4"/>
    <s v="P,PK"/>
    <x v="9"/>
    <n v="0"/>
    <n v="0"/>
    <s v="sobirin"/>
  </r>
  <r>
    <m/>
    <m/>
    <s v="-5.8853/110.4296"/>
    <n v="1"/>
    <s v="MBT"/>
    <s v="Pemanfaatan"/>
    <n v="1"/>
    <n v="5"/>
    <s v="P,PK"/>
    <x v="0"/>
    <n v="0"/>
    <n v="0"/>
    <s v="sobirin"/>
  </r>
  <r>
    <m/>
    <m/>
    <s v="-5.8853/110.4296"/>
    <n v="1"/>
    <s v="MBT"/>
    <s v="Pemanfaatan"/>
    <n v="1"/>
    <n v="5"/>
    <s v="P,PK"/>
    <x v="1"/>
    <n v="0"/>
    <n v="0"/>
    <s v="sobirin"/>
  </r>
  <r>
    <m/>
    <m/>
    <s v="-5.8853/110.4296"/>
    <n v="1"/>
    <s v="MBT"/>
    <s v="Pemanfaatan"/>
    <n v="1"/>
    <n v="5"/>
    <s v="P,PK"/>
    <x v="2"/>
    <n v="0"/>
    <n v="0"/>
    <s v="sobirin"/>
  </r>
  <r>
    <m/>
    <m/>
    <s v="-5.8853/110.4296"/>
    <n v="1"/>
    <s v="MBT"/>
    <s v="Pemanfaatan"/>
    <n v="1"/>
    <n v="5"/>
    <s v="P,PK"/>
    <x v="3"/>
    <n v="0"/>
    <n v="0"/>
    <s v="sobirin"/>
  </r>
  <r>
    <m/>
    <m/>
    <s v="-5.8853/110.4296"/>
    <n v="1"/>
    <s v="MBT"/>
    <s v="Pemanfaatan"/>
    <n v="1"/>
    <n v="5"/>
    <s v="P,PK"/>
    <x v="4"/>
    <n v="0"/>
    <n v="0"/>
    <s v="sobirin"/>
  </r>
  <r>
    <m/>
    <m/>
    <s v="-5.8853/110.4296"/>
    <n v="1"/>
    <s v="MBT"/>
    <s v="Pemanfaatan"/>
    <n v="1"/>
    <n v="5"/>
    <s v="P,PK"/>
    <x v="5"/>
    <n v="100"/>
    <n v="0"/>
    <s v="sobirin"/>
  </r>
  <r>
    <m/>
    <m/>
    <s v="-5.8853/110.4296"/>
    <n v="1"/>
    <s v="MBT"/>
    <s v="Pemanfaatan"/>
    <n v="1"/>
    <n v="5"/>
    <s v="P,PK"/>
    <x v="6"/>
    <n v="0"/>
    <n v="0"/>
    <s v="sobirin"/>
  </r>
  <r>
    <m/>
    <m/>
    <s v="-5.8853/110.4296"/>
    <n v="1"/>
    <s v="MBT"/>
    <s v="Pemanfaatan"/>
    <n v="1"/>
    <n v="5"/>
    <s v="P,PK"/>
    <x v="7"/>
    <n v="0"/>
    <n v="0"/>
    <s v="sobirin"/>
  </r>
  <r>
    <m/>
    <m/>
    <m/>
    <m/>
    <m/>
    <m/>
    <m/>
    <m/>
    <s v="P,PK"/>
    <x v="8"/>
    <n v="50"/>
    <n v="70"/>
    <s v="sobirin"/>
  </r>
  <r>
    <m/>
    <m/>
    <s v="-5.8853/110.4296"/>
    <n v="1"/>
    <s v="MBT"/>
    <s v="Pemanfaatan"/>
    <n v="1"/>
    <n v="5"/>
    <s v="P,PK"/>
    <x v="9"/>
    <n v="0"/>
    <n v="0"/>
    <s v="sobirin"/>
  </r>
  <r>
    <m/>
    <m/>
    <s v="-5.8853/110.4296"/>
    <n v="1"/>
    <s v="MBT"/>
    <s v="Pemanfaatan"/>
    <n v="1"/>
    <n v="6"/>
    <s v="P"/>
    <x v="0"/>
    <n v="0"/>
    <n v="0"/>
    <s v="sobirin"/>
  </r>
  <r>
    <m/>
    <m/>
    <s v="-5.8853/110.4296"/>
    <n v="1"/>
    <s v="MBT"/>
    <s v="Pemanfaatan"/>
    <n v="1"/>
    <n v="6"/>
    <s v="P"/>
    <x v="1"/>
    <n v="0"/>
    <n v="0"/>
    <s v="sobirin"/>
  </r>
  <r>
    <m/>
    <m/>
    <s v="-5.8853/110.4296"/>
    <n v="1"/>
    <s v="MBT"/>
    <s v="Pemanfaatan"/>
    <n v="1"/>
    <n v="6"/>
    <s v="P"/>
    <x v="2"/>
    <n v="0"/>
    <n v="0"/>
    <s v="sobirin"/>
  </r>
  <r>
    <m/>
    <m/>
    <s v="-5.8853/110.4296"/>
    <n v="1"/>
    <s v="MBT"/>
    <s v="Pemanfaatan"/>
    <n v="1"/>
    <n v="6"/>
    <s v="P"/>
    <x v="3"/>
    <n v="0"/>
    <n v="0"/>
    <s v="sobirin"/>
  </r>
  <r>
    <m/>
    <m/>
    <s v="-5.8853/110.4296"/>
    <n v="1"/>
    <s v="MBT"/>
    <s v="Pemanfaatan"/>
    <n v="1"/>
    <n v="6"/>
    <s v="P"/>
    <x v="4"/>
    <n v="0"/>
    <n v="0"/>
    <s v="sobirin"/>
  </r>
  <r>
    <m/>
    <m/>
    <s v="-5.8853/110.4296"/>
    <n v="1"/>
    <s v="MBT"/>
    <s v="Pemanfaatan"/>
    <n v="1"/>
    <n v="6"/>
    <s v="P"/>
    <x v="5"/>
    <n v="100"/>
    <n v="0"/>
    <s v="sobirin"/>
  </r>
  <r>
    <m/>
    <m/>
    <s v="-5.8853/110.4296"/>
    <n v="1"/>
    <s v="MBT"/>
    <s v="Pemanfaatan"/>
    <n v="1"/>
    <n v="6"/>
    <s v="P"/>
    <x v="6"/>
    <n v="0"/>
    <n v="0"/>
    <s v="sobirin"/>
  </r>
  <r>
    <m/>
    <m/>
    <s v="-5.8853/110.4296"/>
    <n v="1"/>
    <s v="MBT"/>
    <s v="Pemanfaatan"/>
    <n v="1"/>
    <n v="6"/>
    <s v="P"/>
    <x v="7"/>
    <n v="0"/>
    <n v="0"/>
    <s v="sobirin"/>
  </r>
  <r>
    <m/>
    <m/>
    <m/>
    <m/>
    <m/>
    <m/>
    <m/>
    <m/>
    <m/>
    <x v="8"/>
    <n v="45"/>
    <n v="60"/>
    <s v="sobirin"/>
  </r>
  <r>
    <m/>
    <m/>
    <s v="-5.8853/110.4296"/>
    <n v="1"/>
    <s v="MBT"/>
    <s v="Pemanfaatan"/>
    <n v="1"/>
    <n v="6"/>
    <s v="P"/>
    <x v="9"/>
    <n v="0"/>
    <n v="0"/>
    <s v="sobirin"/>
  </r>
  <r>
    <m/>
    <m/>
    <s v="-5.8853/110.4296"/>
    <n v="1"/>
    <s v="MBT"/>
    <s v="Pemanfaatan"/>
    <n v="1"/>
    <n v="7"/>
    <s v="P,PK"/>
    <x v="0"/>
    <n v="10"/>
    <n v="0"/>
    <s v="sobirin"/>
  </r>
  <r>
    <m/>
    <m/>
    <s v="-5.8853/110.4296"/>
    <n v="1"/>
    <s v="MBT"/>
    <s v="Pemanfaatan"/>
    <n v="1"/>
    <n v="7"/>
    <s v="P,PK"/>
    <x v="1"/>
    <n v="0"/>
    <n v="0"/>
    <s v="sobirin"/>
  </r>
  <r>
    <m/>
    <m/>
    <s v="-5.8853/110.4296"/>
    <n v="1"/>
    <s v="MBT"/>
    <s v="Pemanfaatan"/>
    <n v="1"/>
    <n v="7"/>
    <s v="P,PK"/>
    <x v="2"/>
    <n v="0"/>
    <n v="0"/>
    <s v="sobirin"/>
  </r>
  <r>
    <m/>
    <m/>
    <s v="-5.8853/110.4296"/>
    <n v="1"/>
    <s v="MBT"/>
    <s v="Pemanfaatan"/>
    <n v="1"/>
    <n v="7"/>
    <s v="P,PK"/>
    <x v="3"/>
    <n v="0"/>
    <n v="0"/>
    <s v="sobirin"/>
  </r>
  <r>
    <m/>
    <m/>
    <s v="-5.8853/110.4296"/>
    <n v="1"/>
    <s v="MBT"/>
    <s v="Pemanfaatan"/>
    <n v="1"/>
    <n v="7"/>
    <s v="P,PK"/>
    <x v="4"/>
    <n v="0"/>
    <n v="0"/>
    <s v="sobirin"/>
  </r>
  <r>
    <m/>
    <m/>
    <s v="-5.8853/110.4296"/>
    <n v="1"/>
    <s v="MBT"/>
    <s v="Pemanfaatan"/>
    <n v="1"/>
    <n v="7"/>
    <s v="P,PK"/>
    <x v="5"/>
    <n v="90"/>
    <n v="0"/>
    <s v="sobirin"/>
  </r>
  <r>
    <m/>
    <m/>
    <s v="-5.8853/110.4296"/>
    <n v="1"/>
    <s v="MBT"/>
    <s v="Pemanfaatan"/>
    <n v="1"/>
    <n v="7"/>
    <s v="P,PK"/>
    <x v="6"/>
    <n v="0"/>
    <n v="0"/>
    <s v="sobirin"/>
  </r>
  <r>
    <m/>
    <m/>
    <s v="-5.8853/110.4296"/>
    <n v="1"/>
    <s v="MBT"/>
    <s v="Pemanfaatan"/>
    <n v="1"/>
    <n v="7"/>
    <s v="P,PK"/>
    <x v="7"/>
    <n v="0"/>
    <n v="0"/>
    <s v="sobirin"/>
  </r>
  <r>
    <m/>
    <m/>
    <m/>
    <m/>
    <m/>
    <m/>
    <m/>
    <m/>
    <m/>
    <x v="8"/>
    <n v="30"/>
    <n v="60"/>
    <s v="sobirin"/>
  </r>
  <r>
    <m/>
    <m/>
    <s v="-5.8853/110.4296"/>
    <n v="1"/>
    <s v="MBT"/>
    <s v="Pemanfaatan"/>
    <n v="1"/>
    <n v="7"/>
    <s v="P,PK"/>
    <x v="9"/>
    <n v="0"/>
    <n v="0"/>
    <s v="sobirin"/>
  </r>
  <r>
    <m/>
    <m/>
    <s v="-5.8853/110.4296"/>
    <n v="1"/>
    <s v="MBT"/>
    <s v="Pemanfaatan"/>
    <n v="1"/>
    <n v="8"/>
    <s v="P,PK"/>
    <x v="0"/>
    <n v="20"/>
    <n v="0"/>
    <s v="sobirin"/>
  </r>
  <r>
    <m/>
    <m/>
    <s v="-5.8853/110.4296"/>
    <n v="1"/>
    <s v="MBT"/>
    <s v="Pemanfaatan"/>
    <n v="1"/>
    <n v="8"/>
    <s v="P,PK"/>
    <x v="1"/>
    <n v="0"/>
    <n v="0"/>
    <s v="sobirin"/>
  </r>
  <r>
    <m/>
    <m/>
    <s v="-5.8853/110.4296"/>
    <n v="1"/>
    <s v="MBT"/>
    <s v="Pemanfaatan"/>
    <n v="1"/>
    <n v="8"/>
    <s v="P,PK"/>
    <x v="2"/>
    <n v="0"/>
    <n v="0"/>
    <s v="sobirin"/>
  </r>
  <r>
    <m/>
    <m/>
    <s v="-5.8853/110.4296"/>
    <n v="1"/>
    <s v="MBT"/>
    <s v="Pemanfaatan"/>
    <n v="1"/>
    <n v="8"/>
    <s v="P,PK"/>
    <x v="3"/>
    <n v="0"/>
    <n v="0"/>
    <s v="sobirin"/>
  </r>
  <r>
    <m/>
    <m/>
    <s v="-5.8853/110.4296"/>
    <n v="1"/>
    <s v="MBT"/>
    <s v="Pemanfaatan"/>
    <n v="1"/>
    <n v="8"/>
    <s v="P,PK"/>
    <x v="4"/>
    <n v="0"/>
    <n v="0"/>
    <s v="sobirin"/>
  </r>
  <r>
    <m/>
    <m/>
    <s v="-5.8853/110.4296"/>
    <n v="1"/>
    <s v="MBT"/>
    <s v="Pemanfaatan"/>
    <n v="1"/>
    <n v="8"/>
    <s v="P,PK"/>
    <x v="5"/>
    <n v="80"/>
    <n v="0"/>
    <s v="sobirin"/>
  </r>
  <r>
    <m/>
    <m/>
    <s v="-5.8853/110.4296"/>
    <n v="1"/>
    <s v="MBT"/>
    <s v="Pemanfaatan"/>
    <n v="1"/>
    <n v="8"/>
    <s v="P,PK"/>
    <x v="6"/>
    <n v="0"/>
    <n v="0"/>
    <s v="sobirin"/>
  </r>
  <r>
    <m/>
    <m/>
    <s v="-5.8853/110.4296"/>
    <n v="1"/>
    <s v="MBT"/>
    <s v="Pemanfaatan"/>
    <n v="1"/>
    <n v="8"/>
    <s v="P,PK"/>
    <x v="7"/>
    <n v="0"/>
    <n v="0"/>
    <s v="sobirin"/>
  </r>
  <r>
    <m/>
    <m/>
    <m/>
    <m/>
    <m/>
    <m/>
    <m/>
    <m/>
    <m/>
    <x v="8"/>
    <n v="20"/>
    <n v="70"/>
    <s v="sobirin"/>
  </r>
  <r>
    <m/>
    <m/>
    <s v="-5.8853/110.4296"/>
    <n v="1"/>
    <s v="MBT"/>
    <s v="Pemanfaatan"/>
    <n v="1"/>
    <n v="8"/>
    <s v="P,PK"/>
    <x v="9"/>
    <n v="0"/>
    <n v="0"/>
    <s v="sobirin"/>
  </r>
  <r>
    <m/>
    <m/>
    <s v="-5.8853/110.4296"/>
    <n v="1"/>
    <s v="MBT"/>
    <s v="Pemanfaatan"/>
    <n v="1"/>
    <n v="9"/>
    <s v="P,PK"/>
    <x v="0"/>
    <n v="0"/>
    <n v="0"/>
    <s v="sobirin"/>
  </r>
  <r>
    <m/>
    <m/>
    <s v="-5.8853/110.4296"/>
    <n v="1"/>
    <s v="MBT"/>
    <s v="Pemanfaatan"/>
    <n v="1"/>
    <n v="9"/>
    <s v="P,PK"/>
    <x v="1"/>
    <n v="0"/>
    <n v="0"/>
    <s v="sobirin"/>
  </r>
  <r>
    <m/>
    <m/>
    <s v="-5.8853/110.4296"/>
    <n v="1"/>
    <s v="MBT"/>
    <s v="Pemanfaatan"/>
    <n v="1"/>
    <n v="9"/>
    <s v="P,PK"/>
    <x v="2"/>
    <n v="0"/>
    <n v="0"/>
    <s v="sobirin"/>
  </r>
  <r>
    <m/>
    <m/>
    <s v="-5.8853/110.4296"/>
    <n v="1"/>
    <s v="MBT"/>
    <s v="Pemanfaatan"/>
    <n v="1"/>
    <n v="9"/>
    <s v="P,PK"/>
    <x v="3"/>
    <n v="0"/>
    <n v="0"/>
    <s v="sobirin"/>
  </r>
  <r>
    <m/>
    <m/>
    <s v="-5.8853/110.4296"/>
    <n v="1"/>
    <s v="MBT"/>
    <s v="Pemanfaatan"/>
    <n v="1"/>
    <n v="9"/>
    <s v="P,PK"/>
    <x v="4"/>
    <n v="0"/>
    <n v="0"/>
    <s v="sobirin"/>
  </r>
  <r>
    <m/>
    <m/>
    <s v="-5.8853/110.4296"/>
    <n v="1"/>
    <s v="MBT"/>
    <s v="Pemanfaatan"/>
    <n v="1"/>
    <n v="9"/>
    <s v="P,PK"/>
    <x v="5"/>
    <n v="0"/>
    <n v="0"/>
    <s v="sobirin"/>
  </r>
  <r>
    <m/>
    <m/>
    <s v="-5.8853/110.4296"/>
    <n v="1"/>
    <s v="MBT"/>
    <s v="Pemanfaatan"/>
    <n v="1"/>
    <n v="9"/>
    <s v="P,PK"/>
    <x v="6"/>
    <n v="0"/>
    <n v="0"/>
    <s v="sobirin"/>
  </r>
  <r>
    <m/>
    <m/>
    <s v="-5.8853/110.4296"/>
    <n v="1"/>
    <s v="MBT"/>
    <s v="Pemanfaatan"/>
    <n v="1"/>
    <n v="9"/>
    <s v="P,PK"/>
    <x v="7"/>
    <n v="0"/>
    <n v="0"/>
    <s v="sobirin"/>
  </r>
  <r>
    <m/>
    <m/>
    <m/>
    <m/>
    <m/>
    <m/>
    <m/>
    <m/>
    <m/>
    <x v="8"/>
    <n v="0"/>
    <n v="0"/>
    <s v="sobirin"/>
  </r>
  <r>
    <m/>
    <m/>
    <s v="-5.8853/110.4296"/>
    <n v="1"/>
    <s v="MBT"/>
    <s v="Pemanfaatan"/>
    <n v="1"/>
    <n v="9"/>
    <s v="P,PK"/>
    <x v="9"/>
    <n v="20"/>
    <n v="0"/>
    <s v="sobirin"/>
  </r>
  <r>
    <m/>
    <m/>
    <s v="-5.8853/110.4296"/>
    <n v="1"/>
    <s v="MBT"/>
    <s v="Pemanfaatan"/>
    <n v="1"/>
    <n v="10"/>
    <s v="P,TK"/>
    <x v="0"/>
    <n v="50"/>
    <n v="0"/>
    <s v="sobirin"/>
  </r>
  <r>
    <m/>
    <m/>
    <s v="-5.8853/110.4296"/>
    <n v="1"/>
    <s v="MBT"/>
    <s v="Pemanfaatan"/>
    <n v="1"/>
    <n v="10"/>
    <s v="P,TK"/>
    <x v="1"/>
    <n v="0"/>
    <n v="0"/>
    <s v="sobirin"/>
  </r>
  <r>
    <m/>
    <m/>
    <s v="-5.8853/110.4296"/>
    <n v="1"/>
    <s v="MBT"/>
    <s v="Pemanfaatan"/>
    <n v="1"/>
    <n v="10"/>
    <s v="P,TK"/>
    <x v="2"/>
    <n v="0"/>
    <n v="0"/>
    <s v="sobirin"/>
  </r>
  <r>
    <m/>
    <m/>
    <s v="-5.8853/110.4296"/>
    <n v="1"/>
    <s v="MBT"/>
    <s v="Pemanfaatan"/>
    <n v="1"/>
    <n v="10"/>
    <s v="P,TK"/>
    <x v="3"/>
    <n v="0"/>
    <n v="0"/>
    <s v="sobirin"/>
  </r>
  <r>
    <m/>
    <m/>
    <s v="-5.8853/110.4296"/>
    <n v="1"/>
    <s v="MBT"/>
    <s v="Pemanfaatan"/>
    <n v="1"/>
    <n v="10"/>
    <s v="P,TK"/>
    <x v="4"/>
    <n v="0"/>
    <n v="0"/>
    <s v="sobirin"/>
  </r>
  <r>
    <m/>
    <m/>
    <s v="-5.8853/110.4296"/>
    <n v="1"/>
    <s v="MBT"/>
    <s v="Pemanfaatan"/>
    <n v="1"/>
    <n v="10"/>
    <s v="P,TK"/>
    <x v="5"/>
    <n v="10"/>
    <n v="0"/>
    <s v="sobirin"/>
  </r>
  <r>
    <m/>
    <m/>
    <s v="-5.8853/110.4296"/>
    <n v="1"/>
    <s v="MBT"/>
    <s v="Pemanfaatan"/>
    <n v="1"/>
    <n v="10"/>
    <s v="P,TK"/>
    <x v="6"/>
    <n v="0"/>
    <n v="0"/>
    <s v="sobirin"/>
  </r>
  <r>
    <m/>
    <m/>
    <s v="-5.8853/110.4296"/>
    <n v="1"/>
    <s v="MBT"/>
    <s v="Pemanfaatan"/>
    <n v="1"/>
    <n v="10"/>
    <s v="P,TK"/>
    <x v="7"/>
    <n v="0"/>
    <n v="0"/>
    <s v="sobirin"/>
  </r>
  <r>
    <m/>
    <m/>
    <m/>
    <m/>
    <m/>
    <m/>
    <m/>
    <m/>
    <m/>
    <x v="8"/>
    <n v="10"/>
    <n v="40"/>
    <s v="sobirin"/>
  </r>
  <r>
    <m/>
    <m/>
    <s v="-5.8853/110.4296"/>
    <n v="1"/>
    <s v="MBT"/>
    <s v="Pemanfaatan"/>
    <n v="1"/>
    <n v="10"/>
    <s v="P,TK"/>
    <x v="9"/>
    <n v="0"/>
    <n v="0"/>
    <s v="sobirin"/>
  </r>
  <r>
    <m/>
    <m/>
    <s v="-5.8853/110.4296"/>
    <n v="1"/>
    <s v="MBT"/>
    <s v="Pemanfaatan"/>
    <n v="1"/>
    <n v="11"/>
    <s v="PK,P"/>
    <x v="0"/>
    <n v="0"/>
    <n v="0"/>
    <s v="sobirin"/>
  </r>
  <r>
    <m/>
    <m/>
    <s v="-5.8853/110.4296"/>
    <n v="1"/>
    <s v="MBT"/>
    <s v="Pemanfaatan"/>
    <n v="1"/>
    <n v="11"/>
    <s v="PK,P"/>
    <x v="1"/>
    <n v="0"/>
    <n v="0"/>
    <s v="sobirin"/>
  </r>
  <r>
    <m/>
    <m/>
    <s v="-5.8853/110.4296"/>
    <n v="1"/>
    <s v="MBT"/>
    <s v="Pemanfaatan"/>
    <n v="1"/>
    <n v="11"/>
    <s v="PK,P"/>
    <x v="2"/>
    <n v="0"/>
    <n v="0"/>
    <s v="sobirin"/>
  </r>
  <r>
    <m/>
    <m/>
    <s v="-5.8853/110.4296"/>
    <n v="1"/>
    <s v="MBT"/>
    <s v="Pemanfaatan"/>
    <n v="1"/>
    <n v="11"/>
    <s v="PK,P"/>
    <x v="3"/>
    <n v="0"/>
    <n v="0"/>
    <s v="sobirin"/>
  </r>
  <r>
    <m/>
    <m/>
    <s v="-5.8853/110.4296"/>
    <n v="1"/>
    <s v="MBT"/>
    <s v="Pemanfaatan"/>
    <n v="1"/>
    <n v="11"/>
    <s v="PK,P"/>
    <x v="4"/>
    <n v="0"/>
    <n v="0"/>
    <s v="sobirin"/>
  </r>
  <r>
    <m/>
    <m/>
    <s v="-5.8853/110.4296"/>
    <n v="1"/>
    <s v="MBT"/>
    <s v="Pemanfaatan"/>
    <n v="1"/>
    <n v="11"/>
    <s v="PK,P"/>
    <x v="5"/>
    <n v="0"/>
    <n v="0"/>
    <s v="sobirin"/>
  </r>
  <r>
    <m/>
    <m/>
    <s v="-5.8853/110.4296"/>
    <n v="1"/>
    <s v="MBT"/>
    <s v="Pemanfaatan"/>
    <n v="1"/>
    <n v="11"/>
    <s v="PK,P"/>
    <x v="6"/>
    <n v="0"/>
    <n v="0"/>
    <s v="sobirin"/>
  </r>
  <r>
    <m/>
    <m/>
    <s v="-5.8853/110.4296"/>
    <n v="1"/>
    <s v="MBT"/>
    <s v="Pemanfaatan"/>
    <n v="1"/>
    <n v="11"/>
    <s v="PK,P"/>
    <x v="7"/>
    <n v="0"/>
    <n v="0"/>
    <s v="sobirin"/>
  </r>
  <r>
    <m/>
    <m/>
    <m/>
    <m/>
    <m/>
    <m/>
    <m/>
    <m/>
    <m/>
    <x v="8"/>
    <n v="0"/>
    <n v="0"/>
    <s v="sobirin"/>
  </r>
  <r>
    <m/>
    <m/>
    <s v="-5.8853/110.4296"/>
    <n v="1"/>
    <s v="MBT"/>
    <s v="Pemanfaatan"/>
    <n v="1"/>
    <n v="11"/>
    <s v="PK,P"/>
    <x v="9"/>
    <n v="0"/>
    <n v="0"/>
    <s v="sobirin"/>
  </r>
  <r>
    <m/>
    <m/>
    <s v="-5.8853/110.4296"/>
    <n v="1"/>
    <s v="MBT"/>
    <s v="Pemanfaatan"/>
    <n v="2"/>
    <n v="1"/>
    <s v="P,L,PK"/>
    <x v="0"/>
    <n v="0"/>
    <n v="0"/>
    <s v="zaenul"/>
  </r>
  <r>
    <m/>
    <m/>
    <s v="-5.8853/110.4296"/>
    <n v="1"/>
    <s v="MBT"/>
    <s v="Pemanfaatan"/>
    <n v="2"/>
    <n v="1"/>
    <s v="P,L,PK"/>
    <x v="1"/>
    <n v="0"/>
    <n v="0"/>
    <s v="zaenul"/>
  </r>
  <r>
    <m/>
    <m/>
    <s v="-5.8853/110.4296"/>
    <n v="1"/>
    <s v="MBT"/>
    <s v="Pemanfaatan"/>
    <n v="2"/>
    <n v="1"/>
    <s v="P,L,PK"/>
    <x v="2"/>
    <n v="0"/>
    <n v="0"/>
    <s v="zaenul"/>
  </r>
  <r>
    <m/>
    <m/>
    <s v="-5.8853/110.4296"/>
    <n v="1"/>
    <s v="MBT"/>
    <s v="Pemanfaatan"/>
    <n v="2"/>
    <n v="1"/>
    <s v="P,L,PK"/>
    <x v="3"/>
    <n v="0"/>
    <n v="0"/>
    <s v="zaenul"/>
  </r>
  <r>
    <m/>
    <m/>
    <s v="-5.8853/110.4296"/>
    <n v="1"/>
    <s v="MBT"/>
    <s v="Pemanfaatan"/>
    <n v="2"/>
    <n v="1"/>
    <s v="P,L,PK"/>
    <x v="4"/>
    <n v="0"/>
    <n v="0"/>
    <s v="zaenul"/>
  </r>
  <r>
    <m/>
    <m/>
    <s v="-5.8853/110.4296"/>
    <n v="1"/>
    <s v="MBT"/>
    <s v="Pemanfaatan"/>
    <n v="2"/>
    <n v="1"/>
    <s v="P,L,PK"/>
    <x v="5"/>
    <n v="100"/>
    <n v="0"/>
    <s v="zaenul"/>
  </r>
  <r>
    <m/>
    <m/>
    <s v="-5.8853/110.4296"/>
    <n v="1"/>
    <s v="MBT"/>
    <s v="Pemanfaatan"/>
    <n v="2"/>
    <n v="1"/>
    <s v="P,L,PK"/>
    <x v="6"/>
    <n v="0"/>
    <n v="0"/>
    <s v="zaenul"/>
  </r>
  <r>
    <m/>
    <m/>
    <s v="-5.8853/110.4296"/>
    <n v="1"/>
    <s v="MBT"/>
    <s v="Pemanfaatan"/>
    <n v="2"/>
    <n v="1"/>
    <s v="P,L,PK"/>
    <x v="7"/>
    <n v="0"/>
    <n v="0"/>
    <s v="zaenul"/>
  </r>
  <r>
    <m/>
    <m/>
    <m/>
    <m/>
    <m/>
    <m/>
    <m/>
    <m/>
    <m/>
    <x v="8"/>
    <n v="40"/>
    <n v="40"/>
    <s v="zaenul"/>
  </r>
  <r>
    <m/>
    <m/>
    <s v="-5.8853/110.4296"/>
    <n v="1"/>
    <s v="MBT"/>
    <s v="Pemanfaatan"/>
    <n v="2"/>
    <n v="1"/>
    <s v="P,L,PK"/>
    <x v="9"/>
    <n v="0"/>
    <n v="0"/>
    <s v="zaenul"/>
  </r>
  <r>
    <m/>
    <m/>
    <s v="-5.8853/110.4296"/>
    <n v="1"/>
    <s v="MBT"/>
    <s v="Pemanfaatan"/>
    <n v="2"/>
    <n v="2"/>
    <s v="P,PK,L"/>
    <x v="0"/>
    <n v="0"/>
    <n v="0"/>
    <s v="zaenul"/>
  </r>
  <r>
    <m/>
    <m/>
    <s v="-5.8853/110.4296"/>
    <n v="1"/>
    <s v="MBT"/>
    <s v="Pemanfaatan"/>
    <n v="2"/>
    <n v="2"/>
    <s v="P,PK,L"/>
    <x v="1"/>
    <n v="0"/>
    <n v="0"/>
    <s v="zaenul"/>
  </r>
  <r>
    <m/>
    <m/>
    <s v="-5.8853/110.4296"/>
    <n v="1"/>
    <s v="MBT"/>
    <s v="Pemanfaatan"/>
    <n v="2"/>
    <n v="2"/>
    <s v="P,PK,L"/>
    <x v="2"/>
    <n v="0"/>
    <n v="0"/>
    <s v="zaenul"/>
  </r>
  <r>
    <m/>
    <m/>
    <s v="-5.8853/110.4296"/>
    <n v="1"/>
    <s v="MBT"/>
    <s v="Pemanfaatan"/>
    <n v="2"/>
    <n v="2"/>
    <s v="P,PK,L"/>
    <x v="3"/>
    <n v="0"/>
    <n v="0"/>
    <s v="zaenul"/>
  </r>
  <r>
    <m/>
    <m/>
    <s v="-5.8853/110.4296"/>
    <n v="1"/>
    <s v="MBT"/>
    <s v="Pemanfaatan"/>
    <n v="2"/>
    <n v="2"/>
    <s v="P,PK,L"/>
    <x v="4"/>
    <n v="0"/>
    <n v="0"/>
    <s v="zaenul"/>
  </r>
  <r>
    <m/>
    <m/>
    <s v="-5.8853/110.4296"/>
    <n v="1"/>
    <s v="MBT"/>
    <s v="Pemanfaatan"/>
    <n v="2"/>
    <n v="2"/>
    <s v="P,PK,L"/>
    <x v="5"/>
    <n v="100"/>
    <n v="0"/>
    <s v="zaenul"/>
  </r>
  <r>
    <m/>
    <m/>
    <s v="-5.8853/110.4296"/>
    <n v="1"/>
    <s v="MBT"/>
    <s v="Pemanfaatan"/>
    <n v="2"/>
    <n v="2"/>
    <s v="P,PK,L"/>
    <x v="6"/>
    <n v="0"/>
    <n v="0"/>
    <s v="zaenul"/>
  </r>
  <r>
    <m/>
    <m/>
    <s v="-5.8853/110.4296"/>
    <n v="1"/>
    <s v="MBT"/>
    <s v="Pemanfaatan"/>
    <n v="2"/>
    <n v="2"/>
    <s v="P,PK,L"/>
    <x v="7"/>
    <n v="0"/>
    <n v="0"/>
    <s v="zaenul"/>
  </r>
  <r>
    <m/>
    <m/>
    <m/>
    <m/>
    <m/>
    <m/>
    <m/>
    <m/>
    <m/>
    <x v="8"/>
    <n v="70"/>
    <n v="60"/>
    <s v="zaenul"/>
  </r>
  <r>
    <m/>
    <m/>
    <s v="-5.8853/110.4296"/>
    <n v="1"/>
    <s v="MBT"/>
    <s v="Pemanfaatan"/>
    <n v="2"/>
    <n v="2"/>
    <s v="P,PK,L"/>
    <x v="9"/>
    <n v="0"/>
    <n v="0"/>
    <s v="zaenul"/>
  </r>
  <r>
    <m/>
    <m/>
    <s v="-5.8853/110.4296"/>
    <n v="1"/>
    <s v="MBT"/>
    <s v="Pemanfaatan"/>
    <n v="2"/>
    <n v="3"/>
    <s v="P,L,PK"/>
    <x v="0"/>
    <n v="0"/>
    <n v="0"/>
    <s v="zaenul"/>
  </r>
  <r>
    <m/>
    <m/>
    <s v="-5.8853/110.4296"/>
    <n v="1"/>
    <s v="MBT"/>
    <s v="Pemanfaatan"/>
    <n v="2"/>
    <n v="3"/>
    <s v="P,L,PK"/>
    <x v="1"/>
    <n v="0"/>
    <n v="0"/>
    <s v="zaenul"/>
  </r>
  <r>
    <m/>
    <m/>
    <s v="-5.8853/110.4296"/>
    <n v="1"/>
    <s v="MBT"/>
    <s v="Pemanfaatan"/>
    <n v="2"/>
    <n v="3"/>
    <s v="P,L,PK"/>
    <x v="2"/>
    <n v="0"/>
    <n v="0"/>
    <s v="zaenul"/>
  </r>
  <r>
    <m/>
    <m/>
    <s v="-5.8853/110.4296"/>
    <n v="1"/>
    <s v="MBT"/>
    <s v="Pemanfaatan"/>
    <n v="2"/>
    <n v="3"/>
    <s v="P,L,PK"/>
    <x v="3"/>
    <n v="0"/>
    <n v="0"/>
    <s v="zaenul"/>
  </r>
  <r>
    <m/>
    <m/>
    <s v="-5.8853/110.4296"/>
    <n v="1"/>
    <s v="MBT"/>
    <s v="Pemanfaatan"/>
    <n v="2"/>
    <n v="3"/>
    <s v="P,L,PK"/>
    <x v="4"/>
    <n v="0"/>
    <n v="0"/>
    <s v="zaenul"/>
  </r>
  <r>
    <m/>
    <m/>
    <s v="-5.8853/110.4296"/>
    <n v="1"/>
    <s v="MBT"/>
    <s v="Pemanfaatan"/>
    <n v="2"/>
    <n v="3"/>
    <s v="P,L,PK"/>
    <x v="5"/>
    <n v="100"/>
    <n v="0"/>
    <s v="zaenul"/>
  </r>
  <r>
    <m/>
    <m/>
    <s v="-5.8853/110.4296"/>
    <n v="1"/>
    <s v="MBT"/>
    <s v="Pemanfaatan"/>
    <n v="2"/>
    <n v="3"/>
    <s v="P,L,PK"/>
    <x v="6"/>
    <n v="0"/>
    <n v="0"/>
    <s v="zaenul"/>
  </r>
  <r>
    <m/>
    <m/>
    <s v="-5.8853/110.4296"/>
    <n v="1"/>
    <s v="MBT"/>
    <s v="Pemanfaatan"/>
    <n v="2"/>
    <n v="3"/>
    <s v="P,L,PK"/>
    <x v="7"/>
    <n v="0"/>
    <n v="0"/>
    <s v="zaenul"/>
  </r>
  <r>
    <m/>
    <m/>
    <m/>
    <m/>
    <m/>
    <m/>
    <m/>
    <m/>
    <m/>
    <x v="8"/>
    <n v="80"/>
    <n v="80"/>
    <s v="zaenul"/>
  </r>
  <r>
    <m/>
    <m/>
    <s v="-5.8853/110.4296"/>
    <n v="1"/>
    <s v="MBT"/>
    <s v="Pemanfaatan"/>
    <n v="2"/>
    <n v="3"/>
    <s v="P,L,PK"/>
    <x v="9"/>
    <n v="0"/>
    <n v="0"/>
    <s v="zaenul"/>
  </r>
  <r>
    <m/>
    <m/>
    <s v="-5.8853/110.4296"/>
    <n v="1"/>
    <s v="MBT"/>
    <s v="Pemanfaatan"/>
    <n v="2"/>
    <n v="4"/>
    <s v="P,L,PK"/>
    <x v="0"/>
    <n v="0"/>
    <n v="0"/>
    <s v="zaenul"/>
  </r>
  <r>
    <m/>
    <m/>
    <s v="-5.8853/110.4296"/>
    <n v="1"/>
    <s v="MBT"/>
    <s v="Pemanfaatan"/>
    <n v="2"/>
    <n v="4"/>
    <s v="P,L,PK"/>
    <x v="1"/>
    <n v="0"/>
    <n v="0"/>
    <s v="zaenul"/>
  </r>
  <r>
    <m/>
    <m/>
    <s v="-5.8853/110.4296"/>
    <n v="1"/>
    <s v="MBT"/>
    <s v="Pemanfaatan"/>
    <n v="2"/>
    <n v="4"/>
    <s v="P,L,PK"/>
    <x v="2"/>
    <n v="0"/>
    <n v="0"/>
    <s v="zaenul"/>
  </r>
  <r>
    <m/>
    <m/>
    <s v="-5.8853/110.4296"/>
    <n v="1"/>
    <s v="MBT"/>
    <s v="Pemanfaatan"/>
    <n v="2"/>
    <n v="4"/>
    <s v="P,L,PK"/>
    <x v="3"/>
    <n v="0"/>
    <n v="0"/>
    <s v="zaenul"/>
  </r>
  <r>
    <m/>
    <m/>
    <s v="-5.8853/110.4296"/>
    <n v="1"/>
    <s v="MBT"/>
    <s v="Pemanfaatan"/>
    <n v="2"/>
    <n v="4"/>
    <s v="P,L,PK"/>
    <x v="4"/>
    <n v="0"/>
    <n v="0"/>
    <s v="zaenul"/>
  </r>
  <r>
    <m/>
    <m/>
    <s v="-5.8853/110.4296"/>
    <n v="1"/>
    <s v="MBT"/>
    <s v="Pemanfaatan"/>
    <n v="2"/>
    <n v="4"/>
    <s v="P,L,PK"/>
    <x v="5"/>
    <n v="100"/>
    <n v="0"/>
    <s v="zaenul"/>
  </r>
  <r>
    <m/>
    <m/>
    <s v="-5.8853/110.4296"/>
    <n v="1"/>
    <s v="MBT"/>
    <s v="Pemanfaatan"/>
    <n v="2"/>
    <n v="4"/>
    <s v="P,L,PK"/>
    <x v="6"/>
    <n v="0"/>
    <n v="0"/>
    <s v="zaenul"/>
  </r>
  <r>
    <m/>
    <m/>
    <s v="-5.8853/110.4296"/>
    <n v="1"/>
    <s v="MBT"/>
    <s v="Pemanfaatan"/>
    <n v="2"/>
    <n v="4"/>
    <s v="P,L,PK"/>
    <x v="7"/>
    <n v="0"/>
    <n v="0"/>
    <s v="zaenul"/>
  </r>
  <r>
    <m/>
    <m/>
    <m/>
    <m/>
    <m/>
    <m/>
    <m/>
    <m/>
    <m/>
    <x v="8"/>
    <n v="80"/>
    <n v="80"/>
    <s v="zaenul"/>
  </r>
  <r>
    <m/>
    <m/>
    <s v="-5.8853/110.4296"/>
    <n v="1"/>
    <s v="MBT"/>
    <s v="Pemanfaatan"/>
    <n v="2"/>
    <n v="4"/>
    <s v="P,L,PK"/>
    <x v="9"/>
    <n v="0"/>
    <n v="0"/>
    <s v="zaenul"/>
  </r>
  <r>
    <m/>
    <m/>
    <s v="-5.8853/110.4296"/>
    <n v="1"/>
    <s v="MBT"/>
    <s v="Pemanfaatan"/>
    <n v="2"/>
    <n v="5"/>
    <s v="P,L,PK"/>
    <x v="0"/>
    <n v="0"/>
    <n v="0"/>
    <s v="zaenul"/>
  </r>
  <r>
    <m/>
    <m/>
    <s v="-5.8853/110.4296"/>
    <n v="1"/>
    <s v="MBT"/>
    <s v="Pemanfaatan"/>
    <n v="2"/>
    <n v="5"/>
    <s v="P,L,PK"/>
    <x v="1"/>
    <n v="0"/>
    <n v="0"/>
    <s v="zaenul"/>
  </r>
  <r>
    <m/>
    <m/>
    <s v="-5.8853/110.4296"/>
    <n v="1"/>
    <s v="MBT"/>
    <s v="Pemanfaatan"/>
    <n v="2"/>
    <n v="5"/>
    <s v="P,L,PK"/>
    <x v="2"/>
    <n v="0"/>
    <n v="0"/>
    <s v="zaenul"/>
  </r>
  <r>
    <m/>
    <m/>
    <s v="-5.8853/110.4296"/>
    <n v="1"/>
    <s v="MBT"/>
    <s v="Pemanfaatan"/>
    <n v="2"/>
    <n v="5"/>
    <s v="P,L,PK"/>
    <x v="3"/>
    <n v="0"/>
    <n v="0"/>
    <s v="zaenul"/>
  </r>
  <r>
    <m/>
    <m/>
    <s v="-5.8853/110.4296"/>
    <n v="1"/>
    <s v="MBT"/>
    <s v="Pemanfaatan"/>
    <n v="2"/>
    <n v="5"/>
    <s v="P,L,PK"/>
    <x v="4"/>
    <n v="0"/>
    <n v="0"/>
    <s v="zaenul"/>
  </r>
  <r>
    <m/>
    <m/>
    <s v="-5.8853/110.4296"/>
    <n v="1"/>
    <s v="MBT"/>
    <s v="Pemanfaatan"/>
    <n v="2"/>
    <n v="5"/>
    <s v="P,L,PK"/>
    <x v="5"/>
    <n v="100"/>
    <n v="0"/>
    <s v="zaenul"/>
  </r>
  <r>
    <m/>
    <m/>
    <s v="-5.8853/110.4296"/>
    <n v="1"/>
    <s v="MBT"/>
    <s v="Pemanfaatan"/>
    <n v="2"/>
    <n v="5"/>
    <s v="P,L,PK"/>
    <x v="6"/>
    <n v="0"/>
    <n v="0"/>
    <s v="zaenul"/>
  </r>
  <r>
    <m/>
    <m/>
    <s v="-5.8853/110.4296"/>
    <n v="1"/>
    <s v="MBT"/>
    <s v="Pemanfaatan"/>
    <n v="2"/>
    <n v="5"/>
    <s v="P,L,PK"/>
    <x v="7"/>
    <n v="0"/>
    <n v="0"/>
    <s v="zaenul"/>
  </r>
  <r>
    <m/>
    <m/>
    <m/>
    <m/>
    <m/>
    <m/>
    <m/>
    <m/>
    <m/>
    <x v="8"/>
    <n v="90"/>
    <n v="60"/>
    <s v="zaenul"/>
  </r>
  <r>
    <m/>
    <m/>
    <s v="-5.8853/110.4296"/>
    <n v="1"/>
    <s v="MBT"/>
    <s v="Pemanfaatan"/>
    <n v="2"/>
    <n v="5"/>
    <s v="P,L,PK"/>
    <x v="9"/>
    <n v="0"/>
    <n v="0"/>
    <s v="zaenul"/>
  </r>
  <r>
    <m/>
    <m/>
    <s v="-5.8853/110.4296"/>
    <n v="1"/>
    <s v="MBT"/>
    <s v="Pemanfaatan"/>
    <n v="2"/>
    <n v="6"/>
    <s v="P,L,PK"/>
    <x v="0"/>
    <n v="0"/>
    <n v="0"/>
    <s v="zaenul"/>
  </r>
  <r>
    <m/>
    <m/>
    <s v="-5.8853/110.4296"/>
    <n v="1"/>
    <s v="MBT"/>
    <s v="Pemanfaatan"/>
    <n v="2"/>
    <n v="6"/>
    <s v="P,L,PK"/>
    <x v="1"/>
    <n v="0"/>
    <n v="0"/>
    <s v="zaenul"/>
  </r>
  <r>
    <m/>
    <m/>
    <s v="-5.8853/110.4296"/>
    <n v="1"/>
    <s v="MBT"/>
    <s v="Pemanfaatan"/>
    <n v="2"/>
    <n v="6"/>
    <s v="P,L,PK"/>
    <x v="2"/>
    <n v="0"/>
    <n v="0"/>
    <s v="zaenul"/>
  </r>
  <r>
    <m/>
    <m/>
    <s v="-5.8853/110.4296"/>
    <n v="1"/>
    <s v="MBT"/>
    <s v="Pemanfaatan"/>
    <n v="2"/>
    <n v="6"/>
    <s v="P,L,PK"/>
    <x v="3"/>
    <n v="0"/>
    <n v="0"/>
    <s v="zaenul"/>
  </r>
  <r>
    <m/>
    <m/>
    <s v="-5.8853/110.4296"/>
    <n v="1"/>
    <s v="MBT"/>
    <s v="Pemanfaatan"/>
    <n v="2"/>
    <n v="6"/>
    <s v="P,L,PK"/>
    <x v="4"/>
    <n v="0"/>
    <n v="0"/>
    <s v="zaenul"/>
  </r>
  <r>
    <m/>
    <m/>
    <s v="-5.8853/110.4296"/>
    <n v="1"/>
    <s v="MBT"/>
    <s v="Pemanfaatan"/>
    <n v="2"/>
    <n v="6"/>
    <s v="P,L,PK"/>
    <x v="5"/>
    <n v="100"/>
    <n v="0"/>
    <s v="zaenul"/>
  </r>
  <r>
    <m/>
    <m/>
    <s v="-5.8853/110.4296"/>
    <n v="1"/>
    <s v="MBT"/>
    <s v="Pemanfaatan"/>
    <n v="2"/>
    <n v="6"/>
    <s v="P,L,PK"/>
    <x v="6"/>
    <n v="0"/>
    <n v="0"/>
    <s v="zaenul"/>
  </r>
  <r>
    <m/>
    <m/>
    <s v="-5.8853/110.4296"/>
    <n v="1"/>
    <s v="MBT"/>
    <s v="Pemanfaatan"/>
    <n v="2"/>
    <n v="6"/>
    <s v="P,L,PK"/>
    <x v="7"/>
    <n v="0"/>
    <n v="0"/>
    <s v="zaenul"/>
  </r>
  <r>
    <m/>
    <m/>
    <m/>
    <m/>
    <m/>
    <m/>
    <m/>
    <m/>
    <m/>
    <x v="8"/>
    <n v="60"/>
    <n v="65"/>
    <s v="zaenul"/>
  </r>
  <r>
    <m/>
    <m/>
    <s v="-5.8853/110.4296"/>
    <n v="1"/>
    <s v="MBT"/>
    <s v="Pemanfaatan"/>
    <n v="2"/>
    <n v="6"/>
    <s v="P,L,PK"/>
    <x v="9"/>
    <n v="0"/>
    <n v="0"/>
    <s v="zaenul"/>
  </r>
  <r>
    <m/>
    <m/>
    <s v="-5.8853/110.4296"/>
    <n v="1"/>
    <s v="MBT"/>
    <s v="Pemanfaatan"/>
    <n v="2"/>
    <n v="7"/>
    <s v="P"/>
    <x v="0"/>
    <n v="0"/>
    <n v="0"/>
    <s v="zaenul"/>
  </r>
  <r>
    <m/>
    <m/>
    <s v="-5.8853/110.4296"/>
    <n v="1"/>
    <s v="MBT"/>
    <s v="Pemanfaatan"/>
    <n v="2"/>
    <n v="7"/>
    <s v="P"/>
    <x v="1"/>
    <n v="0"/>
    <n v="0"/>
    <s v="zaenul"/>
  </r>
  <r>
    <m/>
    <m/>
    <s v="-5.8853/110.4296"/>
    <n v="1"/>
    <s v="MBT"/>
    <s v="Pemanfaatan"/>
    <n v="2"/>
    <n v="7"/>
    <s v="P"/>
    <x v="2"/>
    <n v="0"/>
    <n v="0"/>
    <s v="zaenul"/>
  </r>
  <r>
    <m/>
    <m/>
    <s v="-5.8853/110.4296"/>
    <n v="1"/>
    <s v="MBT"/>
    <s v="Pemanfaatan"/>
    <n v="2"/>
    <n v="7"/>
    <s v="P"/>
    <x v="3"/>
    <n v="0"/>
    <n v="0"/>
    <s v="zaenul"/>
  </r>
  <r>
    <m/>
    <m/>
    <s v="-5.8853/110.4296"/>
    <n v="1"/>
    <s v="MBT"/>
    <s v="Pemanfaatan"/>
    <n v="2"/>
    <n v="7"/>
    <s v="P"/>
    <x v="4"/>
    <n v="0"/>
    <n v="0"/>
    <s v="zaenul"/>
  </r>
  <r>
    <m/>
    <m/>
    <s v="-5.8853/110.4296"/>
    <n v="1"/>
    <s v="MBT"/>
    <s v="Pemanfaatan"/>
    <n v="2"/>
    <n v="7"/>
    <s v="P"/>
    <x v="5"/>
    <n v="100"/>
    <n v="0"/>
    <s v="zaenul"/>
  </r>
  <r>
    <m/>
    <m/>
    <s v="-5.8853/110.4296"/>
    <n v="1"/>
    <s v="MBT"/>
    <s v="Pemanfaatan"/>
    <n v="2"/>
    <n v="7"/>
    <s v="P"/>
    <x v="6"/>
    <n v="0"/>
    <n v="0"/>
    <s v="zaenul"/>
  </r>
  <r>
    <m/>
    <m/>
    <s v="-5.8853/110.4296"/>
    <n v="1"/>
    <s v="MBT"/>
    <s v="Pemanfaatan"/>
    <n v="2"/>
    <n v="7"/>
    <s v="P"/>
    <x v="7"/>
    <n v="0"/>
    <n v="0"/>
    <s v="zaenul"/>
  </r>
  <r>
    <m/>
    <m/>
    <m/>
    <m/>
    <m/>
    <m/>
    <m/>
    <m/>
    <s v="P"/>
    <x v="8"/>
    <n v="80"/>
    <n v="60"/>
    <s v="zaenul"/>
  </r>
  <r>
    <m/>
    <m/>
    <s v="-5.8853/110.4296"/>
    <n v="1"/>
    <s v="MBT"/>
    <s v="Pemanfaatan"/>
    <n v="2"/>
    <n v="7"/>
    <s v="P"/>
    <x v="9"/>
    <n v="0"/>
    <n v="0"/>
    <s v="zaenul"/>
  </r>
  <r>
    <m/>
    <m/>
    <s v="-5.8853/110.4296"/>
    <n v="1"/>
    <s v="MBT"/>
    <s v="Pemanfaatan"/>
    <n v="2"/>
    <n v="8"/>
    <s v="P,PK,L"/>
    <x v="0"/>
    <n v="0"/>
    <n v="0"/>
    <s v="zaenul"/>
  </r>
  <r>
    <m/>
    <m/>
    <s v="-5.8853/110.4296"/>
    <n v="1"/>
    <s v="MBT"/>
    <s v="Pemanfaatan"/>
    <n v="2"/>
    <n v="8"/>
    <s v="P,PK,L"/>
    <x v="1"/>
    <n v="0"/>
    <n v="0"/>
    <s v="zaenul"/>
  </r>
  <r>
    <m/>
    <m/>
    <s v="-5.8853/110.4296"/>
    <n v="1"/>
    <s v="MBT"/>
    <s v="Pemanfaatan"/>
    <n v="2"/>
    <n v="8"/>
    <s v="P,PK,L"/>
    <x v="2"/>
    <n v="0"/>
    <n v="0"/>
    <s v="zaenul"/>
  </r>
  <r>
    <m/>
    <m/>
    <s v="-5.8853/110.4296"/>
    <n v="1"/>
    <s v="MBT"/>
    <s v="Pemanfaatan"/>
    <n v="2"/>
    <n v="8"/>
    <s v="P,PK,L"/>
    <x v="3"/>
    <n v="0"/>
    <n v="0"/>
    <s v="zaenul"/>
  </r>
  <r>
    <m/>
    <m/>
    <s v="-5.8853/110.4296"/>
    <n v="1"/>
    <s v="MBT"/>
    <s v="Pemanfaatan"/>
    <n v="2"/>
    <n v="8"/>
    <s v="P,PK,L"/>
    <x v="4"/>
    <n v="0"/>
    <n v="0"/>
    <s v="zaenul"/>
  </r>
  <r>
    <m/>
    <m/>
    <s v="-5.8853/110.4296"/>
    <n v="1"/>
    <s v="MBT"/>
    <s v="Pemanfaatan"/>
    <n v="2"/>
    <n v="8"/>
    <s v="P,PK,L"/>
    <x v="5"/>
    <n v="100"/>
    <n v="0"/>
    <s v="zaenul"/>
  </r>
  <r>
    <m/>
    <m/>
    <s v="-5.8853/110.4296"/>
    <n v="1"/>
    <s v="MBT"/>
    <s v="Pemanfaatan"/>
    <n v="2"/>
    <n v="8"/>
    <s v="P,PK,L"/>
    <x v="6"/>
    <n v="0"/>
    <n v="0"/>
    <s v="zaenul"/>
  </r>
  <r>
    <m/>
    <m/>
    <s v="-5.8853/110.4296"/>
    <n v="1"/>
    <s v="MBT"/>
    <s v="Pemanfaatan"/>
    <n v="2"/>
    <n v="8"/>
    <s v="P,PK,L"/>
    <x v="7"/>
    <n v="0"/>
    <n v="0"/>
    <s v="zaenul"/>
  </r>
  <r>
    <m/>
    <m/>
    <m/>
    <m/>
    <m/>
    <m/>
    <m/>
    <m/>
    <m/>
    <x v="8"/>
    <n v="60"/>
    <n v="70"/>
    <s v="zaenul"/>
  </r>
  <r>
    <m/>
    <m/>
    <s v="-5.8853/110.4296"/>
    <n v="1"/>
    <s v="MBT"/>
    <s v="Pemanfaatan"/>
    <n v="2"/>
    <n v="8"/>
    <s v="P,PK,L"/>
    <x v="9"/>
    <n v="0"/>
    <n v="0"/>
    <s v="zaenul"/>
  </r>
  <r>
    <m/>
    <m/>
    <s v="-5.8853/110.4296"/>
    <n v="1"/>
    <s v="MBT"/>
    <s v="Pemanfaatan"/>
    <n v="2"/>
    <n v="9"/>
    <s v="P,PK,L"/>
    <x v="0"/>
    <n v="0"/>
    <n v="0"/>
    <s v="zaenul"/>
  </r>
  <r>
    <m/>
    <m/>
    <s v="-5.8853/110.4296"/>
    <n v="1"/>
    <s v="MBT"/>
    <s v="Pemanfaatan"/>
    <n v="2"/>
    <n v="9"/>
    <s v="P,PK,L"/>
    <x v="1"/>
    <n v="0"/>
    <n v="0"/>
    <s v="zaenul"/>
  </r>
  <r>
    <m/>
    <m/>
    <s v="-5.8853/110.4296"/>
    <n v="1"/>
    <s v="MBT"/>
    <s v="Pemanfaatan"/>
    <n v="2"/>
    <n v="9"/>
    <s v="P,PK,L"/>
    <x v="2"/>
    <n v="0"/>
    <n v="0"/>
    <s v="zaenul"/>
  </r>
  <r>
    <m/>
    <m/>
    <s v="-5.8853/110.4296"/>
    <n v="1"/>
    <s v="MBT"/>
    <s v="Pemanfaatan"/>
    <n v="2"/>
    <n v="9"/>
    <s v="P,PK,L"/>
    <x v="3"/>
    <n v="0"/>
    <n v="0"/>
    <s v="zaenul"/>
  </r>
  <r>
    <m/>
    <m/>
    <s v="-5.8853/110.4296"/>
    <n v="1"/>
    <s v="MBT"/>
    <s v="Pemanfaatan"/>
    <n v="2"/>
    <n v="9"/>
    <s v="P,PK,L"/>
    <x v="4"/>
    <n v="0"/>
    <n v="0"/>
    <s v="zaenul"/>
  </r>
  <r>
    <m/>
    <m/>
    <s v="-5.8853/110.4296"/>
    <n v="1"/>
    <s v="MBT"/>
    <s v="Pemanfaatan"/>
    <n v="2"/>
    <n v="9"/>
    <s v="P,PK,L"/>
    <x v="5"/>
    <n v="100"/>
    <n v="0"/>
    <s v="zaenul"/>
  </r>
  <r>
    <m/>
    <m/>
    <s v="-5.8853/110.4296"/>
    <n v="1"/>
    <s v="MBT"/>
    <s v="Pemanfaatan"/>
    <n v="2"/>
    <n v="9"/>
    <s v="P,PK,L"/>
    <x v="6"/>
    <n v="0"/>
    <n v="0"/>
    <s v="zaenul"/>
  </r>
  <r>
    <m/>
    <m/>
    <s v="-5.8853/110.4296"/>
    <n v="1"/>
    <s v="MBT"/>
    <s v="Pemanfaatan"/>
    <n v="2"/>
    <n v="9"/>
    <s v="P,PK,L"/>
    <x v="7"/>
    <n v="0"/>
    <n v="0"/>
    <s v="zaenul"/>
  </r>
  <r>
    <m/>
    <m/>
    <m/>
    <m/>
    <m/>
    <m/>
    <m/>
    <m/>
    <m/>
    <x v="8"/>
    <n v="80"/>
    <n v="70"/>
    <s v="zaenul"/>
  </r>
  <r>
    <m/>
    <m/>
    <s v="-5.8853/110.4296"/>
    <n v="1"/>
    <s v="MBT"/>
    <s v="Pemanfaatan"/>
    <n v="2"/>
    <n v="9"/>
    <s v="P,PK,L"/>
    <x v="9"/>
    <n v="0"/>
    <n v="0"/>
    <s v="zaenul"/>
  </r>
  <r>
    <m/>
    <m/>
    <s v="-5.8853/110.4296"/>
    <n v="1"/>
    <s v="MBT"/>
    <s v="Pemanfaatan"/>
    <n v="2"/>
    <n v="10"/>
    <s v="P,PK"/>
    <x v="0"/>
    <n v="0"/>
    <n v="0"/>
    <s v="zaenul"/>
  </r>
  <r>
    <m/>
    <m/>
    <s v="-5.8853/110.4296"/>
    <n v="1"/>
    <s v="MBT"/>
    <s v="Pemanfaatan"/>
    <n v="2"/>
    <n v="10"/>
    <s v="P,PK"/>
    <x v="1"/>
    <n v="0"/>
    <n v="0"/>
    <s v="zaenul"/>
  </r>
  <r>
    <m/>
    <m/>
    <s v="-5.8853/110.4296"/>
    <n v="1"/>
    <s v="MBT"/>
    <s v="Pemanfaatan"/>
    <n v="2"/>
    <n v="10"/>
    <s v="P,PK"/>
    <x v="2"/>
    <n v="0"/>
    <n v="0"/>
    <s v="zaenul"/>
  </r>
  <r>
    <m/>
    <m/>
    <s v="-5.8853/110.4296"/>
    <n v="1"/>
    <s v="MBT"/>
    <s v="Pemanfaatan"/>
    <n v="2"/>
    <n v="10"/>
    <s v="P,PK"/>
    <x v="3"/>
    <n v="0"/>
    <n v="0"/>
    <s v="zaenul"/>
  </r>
  <r>
    <m/>
    <m/>
    <s v="-5.8853/110.4296"/>
    <n v="1"/>
    <s v="MBT"/>
    <s v="Pemanfaatan"/>
    <n v="2"/>
    <n v="10"/>
    <s v="P,PK"/>
    <x v="4"/>
    <n v="0"/>
    <n v="0"/>
    <s v="zaenul"/>
  </r>
  <r>
    <m/>
    <m/>
    <s v="-5.8853/110.4296"/>
    <n v="1"/>
    <s v="MBT"/>
    <s v="Pemanfaatan"/>
    <n v="2"/>
    <n v="10"/>
    <s v="P,PK"/>
    <x v="5"/>
    <n v="100"/>
    <n v="0"/>
    <s v="zaenul"/>
  </r>
  <r>
    <m/>
    <m/>
    <s v="-5.8853/110.4296"/>
    <n v="1"/>
    <s v="MBT"/>
    <s v="Pemanfaatan"/>
    <n v="2"/>
    <n v="10"/>
    <s v="P,PK"/>
    <x v="6"/>
    <n v="0"/>
    <n v="0"/>
    <s v="zaenul"/>
  </r>
  <r>
    <m/>
    <m/>
    <s v="-5.8853/110.4296"/>
    <n v="1"/>
    <s v="MBT"/>
    <s v="Pemanfaatan"/>
    <n v="2"/>
    <n v="10"/>
    <s v="P,PK"/>
    <x v="7"/>
    <n v="0"/>
    <n v="0"/>
    <s v="zaenul"/>
  </r>
  <r>
    <m/>
    <m/>
    <m/>
    <m/>
    <m/>
    <m/>
    <m/>
    <m/>
    <m/>
    <x v="8"/>
    <n v="60"/>
    <n v="50"/>
    <s v="zaenul"/>
  </r>
  <r>
    <m/>
    <m/>
    <s v="-5.8853/110.4296"/>
    <n v="1"/>
    <s v="MBT"/>
    <s v="Pemanfaatan"/>
    <n v="2"/>
    <n v="10"/>
    <s v="P,PK"/>
    <x v="9"/>
    <n v="0"/>
    <n v="0"/>
    <s v="zaenul"/>
  </r>
  <r>
    <m/>
    <m/>
    <s v="-5.8853/110.4296"/>
    <n v="1"/>
    <s v="MBT"/>
    <s v="Pemanfaatan"/>
    <n v="2"/>
    <n v="11"/>
    <s v="P,PK"/>
    <x v="0"/>
    <n v="0"/>
    <n v="0"/>
    <s v="zaenul"/>
  </r>
  <r>
    <m/>
    <m/>
    <s v="-5.8853/110.4296"/>
    <n v="1"/>
    <s v="MBT"/>
    <s v="Pemanfaatan"/>
    <n v="2"/>
    <n v="11"/>
    <s v="P,PK"/>
    <x v="1"/>
    <n v="0"/>
    <n v="0"/>
    <s v="zaenul"/>
  </r>
  <r>
    <m/>
    <m/>
    <s v="-5.8853/110.4296"/>
    <n v="1"/>
    <s v="MBT"/>
    <s v="Pemanfaatan"/>
    <n v="2"/>
    <n v="11"/>
    <s v="P,PK"/>
    <x v="2"/>
    <n v="0"/>
    <n v="0"/>
    <s v="zaenul"/>
  </r>
  <r>
    <m/>
    <m/>
    <s v="-5.8853/110.4296"/>
    <n v="1"/>
    <s v="MBT"/>
    <s v="Pemanfaatan"/>
    <n v="2"/>
    <n v="11"/>
    <s v="P,PK"/>
    <x v="3"/>
    <n v="0"/>
    <n v="0"/>
    <s v="zaenul"/>
  </r>
  <r>
    <m/>
    <m/>
    <s v="-5.8853/110.4296"/>
    <n v="1"/>
    <s v="MBT"/>
    <s v="Pemanfaatan"/>
    <n v="2"/>
    <n v="11"/>
    <s v="P,PK"/>
    <x v="4"/>
    <n v="0"/>
    <n v="0"/>
    <s v="zaenul"/>
  </r>
  <r>
    <m/>
    <m/>
    <s v="-5.8853/110.4296"/>
    <n v="1"/>
    <s v="MBT"/>
    <s v="Pemanfaatan"/>
    <n v="2"/>
    <n v="11"/>
    <s v="P,PK"/>
    <x v="5"/>
    <n v="100"/>
    <n v="0"/>
    <s v="zaenul"/>
  </r>
  <r>
    <m/>
    <m/>
    <s v="-5.8853/110.4296"/>
    <n v="1"/>
    <s v="MBT"/>
    <s v="Pemanfaatan"/>
    <n v="2"/>
    <n v="11"/>
    <s v="P,PK"/>
    <x v="6"/>
    <n v="0"/>
    <n v="0"/>
    <s v="zaenul"/>
  </r>
  <r>
    <m/>
    <m/>
    <s v="-5.8853/110.4296"/>
    <n v="1"/>
    <s v="MBT"/>
    <s v="Pemanfaatan"/>
    <n v="2"/>
    <n v="11"/>
    <s v="P,PK"/>
    <x v="7"/>
    <n v="0"/>
    <n v="0"/>
    <s v="zaenul"/>
  </r>
  <r>
    <m/>
    <m/>
    <m/>
    <m/>
    <m/>
    <m/>
    <m/>
    <m/>
    <m/>
    <x v="8"/>
    <n v="35"/>
    <n v="40"/>
    <s v="zaenul"/>
  </r>
  <r>
    <m/>
    <m/>
    <s v="-5.8853/110.4296"/>
    <n v="1"/>
    <s v="MBT"/>
    <s v="Pemanfaatan"/>
    <n v="2"/>
    <n v="11"/>
    <s v="P,PK"/>
    <x v="9"/>
    <n v="0"/>
    <n v="0"/>
    <s v="zaenul"/>
  </r>
  <r>
    <m/>
    <m/>
    <s v="-5.8853/110.4296"/>
    <n v="1"/>
    <s v="MBT"/>
    <s v="Pemanfaatan"/>
    <n v="3"/>
    <n v="1"/>
    <s v="P,PK"/>
    <x v="0"/>
    <n v="20"/>
    <n v="0"/>
    <s v="sobirin"/>
  </r>
  <r>
    <m/>
    <m/>
    <s v="-5.8853/110.4296"/>
    <n v="1"/>
    <s v="MBT"/>
    <s v="Pemanfaatan"/>
    <n v="3"/>
    <n v="1"/>
    <s v="P,PK"/>
    <x v="1"/>
    <n v="0"/>
    <n v="0"/>
    <s v="sobirin"/>
  </r>
  <r>
    <m/>
    <m/>
    <s v="-5.8853/110.4296"/>
    <n v="1"/>
    <s v="MBT"/>
    <s v="Pemanfaatan"/>
    <n v="3"/>
    <n v="1"/>
    <s v="P,PK"/>
    <x v="2"/>
    <n v="0"/>
    <n v="0"/>
    <s v="sobirin"/>
  </r>
  <r>
    <m/>
    <m/>
    <s v="-5.8853/110.4296"/>
    <n v="1"/>
    <s v="MBT"/>
    <s v="Pemanfaatan"/>
    <n v="3"/>
    <n v="1"/>
    <s v="P,PK"/>
    <x v="3"/>
    <n v="0"/>
    <n v="0"/>
    <s v="sobirin"/>
  </r>
  <r>
    <m/>
    <m/>
    <s v="-5.8853/110.4296"/>
    <n v="1"/>
    <s v="MBT"/>
    <s v="Pemanfaatan"/>
    <n v="3"/>
    <n v="1"/>
    <s v="P,PK"/>
    <x v="4"/>
    <n v="0"/>
    <n v="0"/>
    <s v="sobirin"/>
  </r>
  <r>
    <m/>
    <m/>
    <s v="-5.8853/110.4296"/>
    <n v="1"/>
    <s v="MBT"/>
    <s v="Pemanfaatan"/>
    <n v="3"/>
    <n v="1"/>
    <s v="P,PK"/>
    <x v="5"/>
    <n v="80"/>
    <n v="0"/>
    <s v="sobirin"/>
  </r>
  <r>
    <m/>
    <m/>
    <s v="-5.8853/110.4296"/>
    <n v="1"/>
    <s v="MBT"/>
    <s v="Pemanfaatan"/>
    <n v="3"/>
    <n v="1"/>
    <s v="P,PK"/>
    <x v="6"/>
    <n v="0"/>
    <n v="0"/>
    <s v="sobirin"/>
  </r>
  <r>
    <m/>
    <m/>
    <s v="-5.8853/110.4296"/>
    <n v="1"/>
    <s v="MBT"/>
    <s v="Pemanfaatan"/>
    <n v="3"/>
    <n v="1"/>
    <s v="P,PK"/>
    <x v="7"/>
    <n v="0"/>
    <n v="0"/>
    <s v="sobirin"/>
  </r>
  <r>
    <m/>
    <m/>
    <m/>
    <m/>
    <m/>
    <m/>
    <m/>
    <m/>
    <m/>
    <x v="8"/>
    <n v="40"/>
    <n v="60"/>
    <s v="sobirin"/>
  </r>
  <r>
    <m/>
    <m/>
    <s v="-5.8853/110.4296"/>
    <n v="1"/>
    <s v="MBT"/>
    <s v="Pemanfaatan"/>
    <n v="3"/>
    <n v="1"/>
    <s v="P,PK"/>
    <x v="9"/>
    <n v="0"/>
    <n v="0"/>
    <s v="sobirin"/>
  </r>
  <r>
    <m/>
    <m/>
    <s v="-5.8853/110.4296"/>
    <n v="1"/>
    <s v="MBT"/>
    <s v="Pemanfaatan"/>
    <n v="3"/>
    <n v="2"/>
    <s v="P,PK"/>
    <x v="0"/>
    <n v="0"/>
    <n v="0"/>
    <s v="sobirin"/>
  </r>
  <r>
    <m/>
    <m/>
    <s v="-5.8853/110.4296"/>
    <n v="1"/>
    <s v="MBT"/>
    <s v="Pemanfaatan"/>
    <n v="3"/>
    <n v="2"/>
    <s v="P,PK"/>
    <x v="1"/>
    <n v="0"/>
    <n v="0"/>
    <s v="sobirin"/>
  </r>
  <r>
    <m/>
    <m/>
    <s v="-5.8853/110.4296"/>
    <n v="1"/>
    <s v="MBT"/>
    <s v="Pemanfaatan"/>
    <n v="3"/>
    <n v="2"/>
    <s v="P,PK"/>
    <x v="2"/>
    <n v="0"/>
    <n v="0"/>
    <s v="sobirin"/>
  </r>
  <r>
    <m/>
    <m/>
    <s v="-5.8853/110.4296"/>
    <n v="1"/>
    <s v="MBT"/>
    <s v="Pemanfaatan"/>
    <n v="3"/>
    <n v="2"/>
    <s v="P,PK"/>
    <x v="3"/>
    <n v="0"/>
    <n v="0"/>
    <s v="sobirin"/>
  </r>
  <r>
    <m/>
    <m/>
    <s v="-5.8853/110.4296"/>
    <n v="1"/>
    <s v="MBT"/>
    <s v="Pemanfaatan"/>
    <n v="3"/>
    <n v="2"/>
    <s v="P,PK"/>
    <x v="4"/>
    <n v="0"/>
    <n v="0"/>
    <s v="sobirin"/>
  </r>
  <r>
    <m/>
    <m/>
    <s v="-5.8853/110.4296"/>
    <n v="1"/>
    <s v="MBT"/>
    <s v="Pemanfaatan"/>
    <n v="3"/>
    <n v="2"/>
    <s v="P,PK"/>
    <x v="5"/>
    <n v="100"/>
    <n v="0"/>
    <s v="sobirin"/>
  </r>
  <r>
    <m/>
    <m/>
    <s v="-5.8853/110.4296"/>
    <n v="1"/>
    <s v="MBT"/>
    <s v="Pemanfaatan"/>
    <n v="3"/>
    <n v="2"/>
    <s v="P,PK"/>
    <x v="6"/>
    <n v="0"/>
    <n v="0"/>
    <s v="sobirin"/>
  </r>
  <r>
    <m/>
    <m/>
    <s v="-5.8853/110.4296"/>
    <n v="1"/>
    <s v="MBT"/>
    <s v="Pemanfaatan"/>
    <n v="3"/>
    <n v="2"/>
    <s v="P,PK"/>
    <x v="7"/>
    <n v="0"/>
    <n v="0"/>
    <s v="sobirin"/>
  </r>
  <r>
    <m/>
    <m/>
    <m/>
    <m/>
    <m/>
    <m/>
    <m/>
    <m/>
    <m/>
    <x v="8"/>
    <n v="45"/>
    <n v="45"/>
    <s v="sobirin"/>
  </r>
  <r>
    <m/>
    <m/>
    <s v="-5.8853/110.4296"/>
    <n v="1"/>
    <s v="MBT"/>
    <s v="Pemanfaatan"/>
    <n v="3"/>
    <n v="2"/>
    <s v="P,PK"/>
    <x v="9"/>
    <n v="0"/>
    <n v="0"/>
    <s v="sobirin"/>
  </r>
  <r>
    <m/>
    <m/>
    <s v="-5.8853/110.4296"/>
    <n v="1"/>
    <s v="MBT"/>
    <s v="Pemanfaatan"/>
    <n v="3"/>
    <n v="3"/>
    <s v="P,PK"/>
    <x v="0"/>
    <n v="20"/>
    <n v="0"/>
    <s v="sobirin"/>
  </r>
  <r>
    <m/>
    <m/>
    <s v="-5.8853/110.4296"/>
    <n v="1"/>
    <s v="MBT"/>
    <s v="Pemanfaatan"/>
    <n v="3"/>
    <n v="3"/>
    <s v="P,PK"/>
    <x v="1"/>
    <n v="0"/>
    <n v="0"/>
    <s v="sobirin"/>
  </r>
  <r>
    <m/>
    <m/>
    <s v="-5.8853/110.4296"/>
    <n v="1"/>
    <s v="MBT"/>
    <s v="Pemanfaatan"/>
    <n v="3"/>
    <n v="3"/>
    <s v="P,PK"/>
    <x v="2"/>
    <n v="0"/>
    <n v="0"/>
    <s v="sobirin"/>
  </r>
  <r>
    <m/>
    <m/>
    <s v="-5.8853/110.4296"/>
    <n v="1"/>
    <s v="MBT"/>
    <s v="Pemanfaatan"/>
    <n v="3"/>
    <n v="3"/>
    <s v="P,PK"/>
    <x v="3"/>
    <n v="0"/>
    <n v="0"/>
    <s v="sobirin"/>
  </r>
  <r>
    <m/>
    <m/>
    <s v="-5.8853/110.4296"/>
    <n v="1"/>
    <s v="MBT"/>
    <s v="Pemanfaatan"/>
    <n v="3"/>
    <n v="3"/>
    <s v="P,PK"/>
    <x v="4"/>
    <n v="0"/>
    <n v="0"/>
    <s v="sobirin"/>
  </r>
  <r>
    <m/>
    <m/>
    <s v="-5.8853/110.4296"/>
    <n v="1"/>
    <s v="MBT"/>
    <s v="Pemanfaatan"/>
    <n v="3"/>
    <n v="3"/>
    <s v="P,PK"/>
    <x v="5"/>
    <n v="80"/>
    <n v="0"/>
    <s v="sobirin"/>
  </r>
  <r>
    <m/>
    <m/>
    <s v="-5.8853/110.4296"/>
    <n v="1"/>
    <s v="MBT"/>
    <s v="Pemanfaatan"/>
    <n v="3"/>
    <n v="3"/>
    <s v="P,PK"/>
    <x v="6"/>
    <n v="0"/>
    <n v="0"/>
    <s v="sobirin"/>
  </r>
  <r>
    <m/>
    <m/>
    <s v="-5.8853/110.4296"/>
    <n v="1"/>
    <s v="MBT"/>
    <s v="Pemanfaatan"/>
    <n v="3"/>
    <n v="3"/>
    <s v="P,PK"/>
    <x v="7"/>
    <n v="0"/>
    <n v="0"/>
    <s v="sobirin"/>
  </r>
  <r>
    <m/>
    <m/>
    <m/>
    <m/>
    <m/>
    <m/>
    <m/>
    <m/>
    <m/>
    <x v="8"/>
    <n v="20"/>
    <n v="50"/>
    <s v="sobirin"/>
  </r>
  <r>
    <m/>
    <m/>
    <s v="-5.8853/110.4296"/>
    <n v="1"/>
    <s v="MBT"/>
    <s v="Pemanfaatan"/>
    <n v="3"/>
    <n v="3"/>
    <s v="P,PK"/>
    <x v="9"/>
    <n v="0"/>
    <n v="0"/>
    <s v="sobirin"/>
  </r>
  <r>
    <m/>
    <m/>
    <s v="-5.8853/110.4296"/>
    <n v="1"/>
    <s v="MBT"/>
    <s v="Pemanfaatan"/>
    <n v="3"/>
    <n v="4"/>
    <s v="P,PK"/>
    <x v="0"/>
    <n v="100"/>
    <n v="0"/>
    <s v="sobirin"/>
  </r>
  <r>
    <m/>
    <m/>
    <s v="-5.8853/110.4296"/>
    <n v="1"/>
    <s v="MBT"/>
    <s v="Pemanfaatan"/>
    <n v="3"/>
    <n v="4"/>
    <s v="P,PK"/>
    <x v="1"/>
    <n v="0"/>
    <n v="0"/>
    <s v="sobirin"/>
  </r>
  <r>
    <m/>
    <m/>
    <s v="-5.8853/110.4296"/>
    <n v="1"/>
    <s v="MBT"/>
    <s v="Pemanfaatan"/>
    <n v="3"/>
    <n v="4"/>
    <s v="P,PK"/>
    <x v="2"/>
    <n v="0"/>
    <n v="0"/>
    <s v="sobirin"/>
  </r>
  <r>
    <m/>
    <m/>
    <s v="-5.8853/110.4296"/>
    <n v="1"/>
    <s v="MBT"/>
    <s v="Pemanfaatan"/>
    <n v="3"/>
    <n v="4"/>
    <s v="P,PK"/>
    <x v="3"/>
    <n v="0"/>
    <n v="0"/>
    <s v="sobirin"/>
  </r>
  <r>
    <m/>
    <m/>
    <s v="-5.8853/110.4296"/>
    <n v="1"/>
    <s v="MBT"/>
    <s v="Pemanfaatan"/>
    <n v="3"/>
    <n v="4"/>
    <s v="P,PK"/>
    <x v="4"/>
    <n v="0"/>
    <n v="0"/>
    <s v="sobirin"/>
  </r>
  <r>
    <m/>
    <m/>
    <s v="-5.8853/110.4296"/>
    <n v="1"/>
    <s v="MBT"/>
    <s v="Pemanfaatan"/>
    <n v="3"/>
    <n v="4"/>
    <s v="P,PK"/>
    <x v="5"/>
    <n v="0"/>
    <n v="0"/>
    <s v="sobirin"/>
  </r>
  <r>
    <m/>
    <m/>
    <s v="-5.8853/110.4296"/>
    <n v="1"/>
    <s v="MBT"/>
    <s v="Pemanfaatan"/>
    <n v="3"/>
    <n v="4"/>
    <s v="P,PK"/>
    <x v="6"/>
    <n v="0"/>
    <n v="0"/>
    <s v="sobirin"/>
  </r>
  <r>
    <m/>
    <m/>
    <s v="-5.8853/110.4296"/>
    <n v="1"/>
    <s v="MBT"/>
    <s v="Pemanfaatan"/>
    <n v="3"/>
    <n v="4"/>
    <s v="P,PK"/>
    <x v="7"/>
    <n v="0"/>
    <n v="0"/>
    <s v="sobirin"/>
  </r>
  <r>
    <m/>
    <m/>
    <m/>
    <m/>
    <m/>
    <m/>
    <m/>
    <m/>
    <m/>
    <x v="8"/>
    <n v="25"/>
    <n v="5"/>
    <s v="sobirin"/>
  </r>
  <r>
    <m/>
    <m/>
    <s v="-5.8853/110.4296"/>
    <n v="1"/>
    <s v="MBT"/>
    <s v="Pemanfaatan"/>
    <n v="3"/>
    <n v="4"/>
    <s v="P,PK"/>
    <x v="9"/>
    <n v="5"/>
    <n v="0"/>
    <s v="sobirin"/>
  </r>
  <r>
    <m/>
    <m/>
    <s v="-5.8853/110.4296"/>
    <n v="1"/>
    <s v="MBT"/>
    <s v="Pemanfaatan"/>
    <n v="3"/>
    <n v="5"/>
    <s v="P,PK"/>
    <x v="0"/>
    <n v="100"/>
    <n v="0"/>
    <s v="sobirin"/>
  </r>
  <r>
    <m/>
    <m/>
    <s v="-5.8853/110.4296"/>
    <n v="1"/>
    <s v="MBT"/>
    <s v="Pemanfaatan"/>
    <n v="3"/>
    <n v="5"/>
    <s v="P,PK"/>
    <x v="1"/>
    <n v="0"/>
    <n v="0"/>
    <s v="sobirin"/>
  </r>
  <r>
    <m/>
    <m/>
    <s v="-5.8853/110.4296"/>
    <n v="1"/>
    <s v="MBT"/>
    <s v="Pemanfaatan"/>
    <n v="3"/>
    <n v="5"/>
    <s v="P,PK"/>
    <x v="2"/>
    <n v="0"/>
    <n v="0"/>
    <s v="sobirin"/>
  </r>
  <r>
    <m/>
    <m/>
    <s v="-5.8853/110.4296"/>
    <n v="1"/>
    <s v="MBT"/>
    <s v="Pemanfaatan"/>
    <n v="3"/>
    <n v="5"/>
    <s v="P,PK"/>
    <x v="3"/>
    <n v="0"/>
    <n v="0"/>
    <s v="sobirin"/>
  </r>
  <r>
    <m/>
    <m/>
    <s v="-5.8853/110.4296"/>
    <n v="1"/>
    <s v="MBT"/>
    <s v="Pemanfaatan"/>
    <n v="3"/>
    <n v="5"/>
    <s v="P,PK"/>
    <x v="4"/>
    <n v="0"/>
    <n v="0"/>
    <s v="sobirin"/>
  </r>
  <r>
    <m/>
    <m/>
    <s v="-5.8853/110.4296"/>
    <n v="1"/>
    <s v="MBT"/>
    <s v="Pemanfaatan"/>
    <n v="3"/>
    <n v="5"/>
    <s v="P,PK"/>
    <x v="5"/>
    <n v="0"/>
    <n v="0"/>
    <s v="sobirin"/>
  </r>
  <r>
    <m/>
    <m/>
    <s v="-5.8853/110.4296"/>
    <n v="1"/>
    <s v="MBT"/>
    <s v="Pemanfaatan"/>
    <n v="3"/>
    <n v="5"/>
    <s v="P,PK"/>
    <x v="6"/>
    <n v="0"/>
    <n v="0"/>
    <s v="sobirin"/>
  </r>
  <r>
    <m/>
    <m/>
    <s v="-5.8853/110.4296"/>
    <n v="1"/>
    <s v="MBT"/>
    <s v="Pemanfaatan"/>
    <n v="3"/>
    <n v="5"/>
    <s v="P,PK"/>
    <x v="7"/>
    <n v="0"/>
    <n v="0"/>
    <s v="sobirin"/>
  </r>
  <r>
    <m/>
    <m/>
    <m/>
    <m/>
    <m/>
    <m/>
    <m/>
    <m/>
    <m/>
    <x v="8"/>
    <n v="15"/>
    <n v="5"/>
    <s v="sobirin"/>
  </r>
  <r>
    <m/>
    <m/>
    <s v="-5.8853/110.4296"/>
    <n v="1"/>
    <s v="MBT"/>
    <s v="Pemanfaatan"/>
    <n v="3"/>
    <n v="5"/>
    <s v="P,PK"/>
    <x v="9"/>
    <n v="5"/>
    <n v="0"/>
    <s v="sobirin"/>
  </r>
  <r>
    <m/>
    <m/>
    <s v="-5.8853/110.4296"/>
    <n v="1"/>
    <s v="MBT"/>
    <s v="Pemanfaatan"/>
    <n v="3"/>
    <n v="6"/>
    <s v="P,B"/>
    <x v="0"/>
    <n v="0"/>
    <n v="0"/>
    <s v="sobirin"/>
  </r>
  <r>
    <m/>
    <m/>
    <s v="-5.8853/110.4296"/>
    <n v="1"/>
    <s v="MBT"/>
    <s v="Pemanfaatan"/>
    <n v="3"/>
    <n v="6"/>
    <s v="P,B"/>
    <x v="1"/>
    <n v="0"/>
    <n v="0"/>
    <s v="sobirin"/>
  </r>
  <r>
    <m/>
    <m/>
    <s v="-5.8853/110.4296"/>
    <n v="1"/>
    <s v="MBT"/>
    <s v="Pemanfaatan"/>
    <n v="3"/>
    <n v="6"/>
    <s v="P,B"/>
    <x v="2"/>
    <n v="0"/>
    <n v="0"/>
    <s v="sobirin"/>
  </r>
  <r>
    <m/>
    <m/>
    <s v="-5.8853/110.4296"/>
    <n v="1"/>
    <s v="MBT"/>
    <s v="Pemanfaatan"/>
    <n v="3"/>
    <n v="6"/>
    <s v="P,B"/>
    <x v="3"/>
    <n v="0"/>
    <n v="0"/>
    <s v="sobirin"/>
  </r>
  <r>
    <m/>
    <m/>
    <s v="-5.8853/110.4296"/>
    <n v="1"/>
    <s v="MBT"/>
    <s v="Pemanfaatan"/>
    <n v="3"/>
    <n v="6"/>
    <s v="P,B"/>
    <x v="4"/>
    <n v="0"/>
    <n v="0"/>
    <s v="sobirin"/>
  </r>
  <r>
    <m/>
    <m/>
    <s v="-5.8853/110.4296"/>
    <n v="1"/>
    <s v="MBT"/>
    <s v="Pemanfaatan"/>
    <n v="3"/>
    <n v="6"/>
    <s v="P,B"/>
    <x v="5"/>
    <n v="100"/>
    <n v="0"/>
    <s v="sobirin"/>
  </r>
  <r>
    <m/>
    <m/>
    <s v="-5.8853/110.4296"/>
    <n v="1"/>
    <s v="MBT"/>
    <s v="Pemanfaatan"/>
    <n v="3"/>
    <n v="6"/>
    <s v="P,B"/>
    <x v="6"/>
    <n v="0"/>
    <n v="0"/>
    <s v="sobirin"/>
  </r>
  <r>
    <m/>
    <m/>
    <s v="-5.8853/110.4296"/>
    <n v="1"/>
    <s v="MBT"/>
    <s v="Pemanfaatan"/>
    <n v="3"/>
    <n v="6"/>
    <s v="P,B"/>
    <x v="7"/>
    <n v="0"/>
    <n v="0"/>
    <s v="sobirin"/>
  </r>
  <r>
    <m/>
    <m/>
    <m/>
    <m/>
    <m/>
    <m/>
    <m/>
    <m/>
    <m/>
    <x v="8"/>
    <n v="25"/>
    <n v="50"/>
    <s v="sobirin"/>
  </r>
  <r>
    <m/>
    <m/>
    <s v="-5.8853/110.4296"/>
    <n v="1"/>
    <s v="MBT"/>
    <s v="Pemanfaatan"/>
    <n v="3"/>
    <n v="6"/>
    <s v="P,B"/>
    <x v="9"/>
    <n v="0"/>
    <n v="0"/>
    <s v="sobirin"/>
  </r>
  <r>
    <m/>
    <m/>
    <s v="-5.8853/110.4296"/>
    <n v="1"/>
    <s v="MBT"/>
    <s v="Pemanfaatan"/>
    <n v="3"/>
    <n v="7"/>
    <s v="P,PK"/>
    <x v="0"/>
    <n v="0"/>
    <n v="0"/>
    <s v="sobirin"/>
  </r>
  <r>
    <m/>
    <m/>
    <s v="-5.8853/110.4296"/>
    <n v="1"/>
    <s v="MBT"/>
    <s v="Pemanfaatan"/>
    <n v="3"/>
    <n v="7"/>
    <s v="P,PK"/>
    <x v="1"/>
    <n v="0"/>
    <n v="0"/>
    <s v="sobirin"/>
  </r>
  <r>
    <m/>
    <m/>
    <s v="-5.8853/110.4296"/>
    <n v="1"/>
    <s v="MBT"/>
    <s v="Pemanfaatan"/>
    <n v="3"/>
    <n v="7"/>
    <s v="P,PK"/>
    <x v="2"/>
    <n v="0"/>
    <n v="0"/>
    <s v="sobirin"/>
  </r>
  <r>
    <m/>
    <m/>
    <s v="-5.8853/110.4296"/>
    <n v="1"/>
    <s v="MBT"/>
    <s v="Pemanfaatan"/>
    <n v="3"/>
    <n v="7"/>
    <s v="P,PK"/>
    <x v="3"/>
    <n v="0"/>
    <n v="0"/>
    <s v="sobirin"/>
  </r>
  <r>
    <m/>
    <m/>
    <s v="-5.8853/110.4296"/>
    <n v="1"/>
    <s v="MBT"/>
    <s v="Pemanfaatan"/>
    <n v="3"/>
    <n v="7"/>
    <s v="P,PK"/>
    <x v="4"/>
    <n v="0"/>
    <n v="0"/>
    <s v="sobirin"/>
  </r>
  <r>
    <m/>
    <m/>
    <s v="-5.8853/110.4296"/>
    <n v="1"/>
    <s v="MBT"/>
    <s v="Pemanfaatan"/>
    <n v="3"/>
    <n v="7"/>
    <s v="P,PK"/>
    <x v="5"/>
    <n v="100"/>
    <n v="0"/>
    <s v="sobirin"/>
  </r>
  <r>
    <m/>
    <m/>
    <s v="-5.8853/110.4296"/>
    <n v="1"/>
    <s v="MBT"/>
    <s v="Pemanfaatan"/>
    <n v="3"/>
    <n v="7"/>
    <s v="P,PK"/>
    <x v="6"/>
    <n v="0"/>
    <n v="0"/>
    <s v="sobirin"/>
  </r>
  <r>
    <m/>
    <m/>
    <s v="-5.8853/110.4296"/>
    <n v="1"/>
    <s v="MBT"/>
    <s v="Pemanfaatan"/>
    <n v="3"/>
    <n v="7"/>
    <s v="P,PK"/>
    <x v="7"/>
    <n v="0"/>
    <n v="0"/>
    <s v="sobirin"/>
  </r>
  <r>
    <m/>
    <m/>
    <m/>
    <m/>
    <m/>
    <m/>
    <m/>
    <m/>
    <m/>
    <x v="8"/>
    <n v="40"/>
    <n v="70"/>
    <s v="sobirin"/>
  </r>
  <r>
    <m/>
    <m/>
    <s v="-5.8853/110.4296"/>
    <n v="1"/>
    <s v="MBT"/>
    <s v="Pemanfaatan"/>
    <n v="3"/>
    <n v="7"/>
    <s v="P,PK"/>
    <x v="9"/>
    <n v="0"/>
    <n v="0"/>
    <s v="sobirin"/>
  </r>
  <r>
    <m/>
    <m/>
    <s v="-5.8853/110.4296"/>
    <n v="1"/>
    <s v="MBT"/>
    <s v="Pemanfaatan"/>
    <n v="3"/>
    <n v="8"/>
    <s v="P"/>
    <x v="0"/>
    <n v="0"/>
    <n v="0"/>
    <s v="sobirin"/>
  </r>
  <r>
    <m/>
    <m/>
    <s v="-5.8853/110.4296"/>
    <n v="1"/>
    <s v="MBT"/>
    <s v="Pemanfaatan"/>
    <n v="3"/>
    <n v="8"/>
    <s v="P"/>
    <x v="1"/>
    <n v="0"/>
    <n v="0"/>
    <s v="sobirin"/>
  </r>
  <r>
    <m/>
    <m/>
    <s v="-5.8853/110.4296"/>
    <n v="1"/>
    <s v="MBT"/>
    <s v="Pemanfaatan"/>
    <n v="3"/>
    <n v="8"/>
    <s v="P"/>
    <x v="2"/>
    <n v="0"/>
    <n v="0"/>
    <s v="sobirin"/>
  </r>
  <r>
    <m/>
    <m/>
    <s v="-5.8853/110.4296"/>
    <n v="1"/>
    <s v="MBT"/>
    <s v="Pemanfaatan"/>
    <n v="3"/>
    <n v="8"/>
    <s v="P"/>
    <x v="3"/>
    <n v="0"/>
    <n v="0"/>
    <s v="sobirin"/>
  </r>
  <r>
    <m/>
    <m/>
    <s v="-5.8853/110.4296"/>
    <n v="1"/>
    <s v="MBT"/>
    <s v="Pemanfaatan"/>
    <n v="3"/>
    <n v="8"/>
    <s v="P"/>
    <x v="4"/>
    <n v="0"/>
    <n v="0"/>
    <s v="sobirin"/>
  </r>
  <r>
    <m/>
    <m/>
    <s v="-5.8853/110.4296"/>
    <n v="1"/>
    <s v="MBT"/>
    <s v="Pemanfaatan"/>
    <n v="3"/>
    <n v="8"/>
    <s v="P"/>
    <x v="5"/>
    <n v="100"/>
    <n v="0"/>
    <s v="sobirin"/>
  </r>
  <r>
    <m/>
    <m/>
    <s v="-5.8853/110.4296"/>
    <n v="1"/>
    <s v="MBT"/>
    <s v="Pemanfaatan"/>
    <n v="3"/>
    <n v="8"/>
    <s v="P"/>
    <x v="6"/>
    <n v="0"/>
    <n v="0"/>
    <s v="sobirin"/>
  </r>
  <r>
    <m/>
    <m/>
    <s v="-5.8853/110.4296"/>
    <n v="1"/>
    <s v="MBT"/>
    <s v="Pemanfaatan"/>
    <n v="3"/>
    <n v="8"/>
    <s v="P"/>
    <x v="7"/>
    <n v="0"/>
    <n v="0"/>
    <s v="sobirin"/>
  </r>
  <r>
    <m/>
    <m/>
    <m/>
    <m/>
    <m/>
    <m/>
    <m/>
    <m/>
    <m/>
    <x v="8"/>
    <n v="40"/>
    <n v="70"/>
    <s v="sobirin"/>
  </r>
  <r>
    <m/>
    <m/>
    <s v="-5.8853/110.4296"/>
    <n v="1"/>
    <s v="MBT"/>
    <s v="Pemanfaatan"/>
    <n v="3"/>
    <n v="8"/>
    <s v="P"/>
    <x v="9"/>
    <n v="0"/>
    <n v="0"/>
    <s v="sobirin"/>
  </r>
  <r>
    <m/>
    <m/>
    <s v="-5.8853/110.4296"/>
    <n v="1"/>
    <s v="MBT"/>
    <s v="Pemanfaatan"/>
    <n v="3"/>
    <n v="9"/>
    <s v="P,B"/>
    <x v="0"/>
    <n v="100"/>
    <n v="0"/>
    <s v="sobirin"/>
  </r>
  <r>
    <m/>
    <m/>
    <s v="-5.8853/110.4296"/>
    <n v="1"/>
    <s v="MBT"/>
    <s v="Pemanfaatan"/>
    <n v="3"/>
    <n v="9"/>
    <s v="P,B"/>
    <x v="1"/>
    <n v="0"/>
    <n v="0"/>
    <s v="sobirin"/>
  </r>
  <r>
    <m/>
    <m/>
    <s v="-5.8853/110.4296"/>
    <n v="1"/>
    <s v="MBT"/>
    <s v="Pemanfaatan"/>
    <n v="3"/>
    <n v="9"/>
    <s v="P,B"/>
    <x v="2"/>
    <n v="0"/>
    <n v="0"/>
    <s v="sobirin"/>
  </r>
  <r>
    <m/>
    <m/>
    <s v="-5.8853/110.4296"/>
    <n v="1"/>
    <s v="MBT"/>
    <s v="Pemanfaatan"/>
    <n v="3"/>
    <n v="9"/>
    <s v="P,B"/>
    <x v="3"/>
    <n v="0"/>
    <n v="0"/>
    <s v="sobirin"/>
  </r>
  <r>
    <m/>
    <m/>
    <s v="-5.8853/110.4296"/>
    <n v="1"/>
    <s v="MBT"/>
    <s v="Pemanfaatan"/>
    <n v="3"/>
    <n v="9"/>
    <s v="P,B"/>
    <x v="4"/>
    <n v="0"/>
    <n v="0"/>
    <s v="sobirin"/>
  </r>
  <r>
    <m/>
    <m/>
    <s v="-5.8853/110.4296"/>
    <n v="1"/>
    <s v="MBT"/>
    <s v="Pemanfaatan"/>
    <n v="3"/>
    <n v="9"/>
    <s v="P,B"/>
    <x v="5"/>
    <n v="0"/>
    <n v="0"/>
    <s v="sobirin"/>
  </r>
  <r>
    <m/>
    <m/>
    <s v="-5.8853/110.4296"/>
    <n v="1"/>
    <s v="MBT"/>
    <s v="Pemanfaatan"/>
    <n v="3"/>
    <n v="9"/>
    <s v="P,B"/>
    <x v="6"/>
    <n v="0"/>
    <n v="0"/>
    <s v="sobirin"/>
  </r>
  <r>
    <m/>
    <m/>
    <s v="-5.8853/110.4296"/>
    <n v="1"/>
    <s v="MBT"/>
    <s v="Pemanfaatan"/>
    <n v="3"/>
    <n v="9"/>
    <s v="P,B"/>
    <x v="7"/>
    <n v="0"/>
    <n v="0"/>
    <s v="sobirin"/>
  </r>
  <r>
    <m/>
    <m/>
    <m/>
    <m/>
    <m/>
    <m/>
    <m/>
    <m/>
    <m/>
    <x v="8"/>
    <n v="15"/>
    <n v="10"/>
    <s v="sobirin"/>
  </r>
  <r>
    <m/>
    <m/>
    <s v="-5.8853/110.4296"/>
    <n v="1"/>
    <s v="MBT"/>
    <s v="Pemanfaatan"/>
    <n v="3"/>
    <n v="9"/>
    <s v="P,B"/>
    <x v="9"/>
    <n v="0"/>
    <n v="0"/>
    <s v="sobirin"/>
  </r>
  <r>
    <m/>
    <m/>
    <s v="-5.8853/110.4296"/>
    <n v="1"/>
    <s v="MBT"/>
    <s v="Pemanfaatan"/>
    <n v="3"/>
    <n v="10"/>
    <s v="P,B"/>
    <x v="0"/>
    <n v="50"/>
    <n v="0"/>
    <s v="sobirin"/>
  </r>
  <r>
    <m/>
    <m/>
    <s v="-5.8853/110.4296"/>
    <n v="1"/>
    <s v="MBT"/>
    <s v="Pemanfaatan"/>
    <n v="3"/>
    <n v="10"/>
    <s v="P,B"/>
    <x v="1"/>
    <n v="0"/>
    <n v="0"/>
    <s v="sobirin"/>
  </r>
  <r>
    <m/>
    <m/>
    <s v="-5.8853/110.4296"/>
    <n v="1"/>
    <s v="MBT"/>
    <s v="Pemanfaatan"/>
    <n v="3"/>
    <n v="10"/>
    <s v="P,B"/>
    <x v="2"/>
    <n v="50"/>
    <n v="0"/>
    <s v="sobirin"/>
  </r>
  <r>
    <m/>
    <m/>
    <s v="-5.8853/110.4296"/>
    <n v="1"/>
    <s v="MBT"/>
    <s v="Pemanfaatan"/>
    <n v="3"/>
    <n v="10"/>
    <s v="P,B"/>
    <x v="3"/>
    <n v="0"/>
    <n v="0"/>
    <s v="sobirin"/>
  </r>
  <r>
    <m/>
    <m/>
    <s v="-5.8853/110.4296"/>
    <n v="1"/>
    <s v="MBT"/>
    <s v="Pemanfaatan"/>
    <n v="3"/>
    <n v="10"/>
    <s v="P,B"/>
    <x v="4"/>
    <n v="0"/>
    <n v="0"/>
    <s v="sobirin"/>
  </r>
  <r>
    <m/>
    <m/>
    <s v="-5.8853/110.4296"/>
    <n v="1"/>
    <s v="MBT"/>
    <s v="Pemanfaatan"/>
    <n v="3"/>
    <n v="10"/>
    <s v="P,B"/>
    <x v="5"/>
    <n v="0"/>
    <n v="0"/>
    <s v="sobirin"/>
  </r>
  <r>
    <m/>
    <m/>
    <s v="-5.8853/110.4296"/>
    <n v="1"/>
    <s v="MBT"/>
    <s v="Pemanfaatan"/>
    <n v="3"/>
    <n v="10"/>
    <s v="P,B"/>
    <x v="6"/>
    <n v="0"/>
    <n v="0"/>
    <s v="sobirin"/>
  </r>
  <r>
    <m/>
    <m/>
    <s v="-5.8853/110.4296"/>
    <n v="1"/>
    <s v="MBT"/>
    <s v="Pemanfaatan"/>
    <n v="3"/>
    <n v="10"/>
    <s v="P,B"/>
    <x v="7"/>
    <n v="0"/>
    <n v="0"/>
    <s v="sobirin"/>
  </r>
  <r>
    <m/>
    <m/>
    <m/>
    <m/>
    <m/>
    <m/>
    <m/>
    <m/>
    <m/>
    <x v="8"/>
    <n v="20"/>
    <n v="7"/>
    <s v="sobirin"/>
  </r>
  <r>
    <m/>
    <m/>
    <s v="-5.8853/110.4296"/>
    <n v="1"/>
    <s v="MBT"/>
    <s v="Pemanfaatan"/>
    <n v="3"/>
    <n v="10"/>
    <s v="P,B"/>
    <x v="9"/>
    <n v="10"/>
    <n v="0"/>
    <s v="sobirin"/>
  </r>
  <r>
    <m/>
    <m/>
    <s v="-5.8853/110.4296"/>
    <n v="1"/>
    <s v="MBT"/>
    <s v="Pemanfaatan"/>
    <n v="3"/>
    <n v="11"/>
    <s v="P,B"/>
    <x v="0"/>
    <n v="100"/>
    <n v="0"/>
    <s v="sobirin"/>
  </r>
  <r>
    <m/>
    <m/>
    <s v="-5.8853/110.4296"/>
    <n v="1"/>
    <s v="MBT"/>
    <s v="Pemanfaatan"/>
    <n v="3"/>
    <n v="11"/>
    <s v="P,B"/>
    <x v="1"/>
    <n v="0"/>
    <n v="0"/>
    <s v="sobirin"/>
  </r>
  <r>
    <m/>
    <m/>
    <s v="-5.8853/110.4296"/>
    <n v="1"/>
    <s v="MBT"/>
    <s v="Pemanfaatan"/>
    <n v="3"/>
    <n v="11"/>
    <s v="P,B"/>
    <x v="2"/>
    <n v="0"/>
    <n v="0"/>
    <s v="sobirin"/>
  </r>
  <r>
    <m/>
    <m/>
    <s v="-5.8853/110.4296"/>
    <n v="1"/>
    <s v="MBT"/>
    <s v="Pemanfaatan"/>
    <n v="3"/>
    <n v="11"/>
    <s v="P,B"/>
    <x v="3"/>
    <n v="0"/>
    <n v="0"/>
    <s v="sobirin"/>
  </r>
  <r>
    <m/>
    <m/>
    <s v="-5.8853/110.4296"/>
    <n v="1"/>
    <s v="MBT"/>
    <s v="Pemanfaatan"/>
    <n v="3"/>
    <n v="11"/>
    <s v="P,B"/>
    <x v="4"/>
    <n v="0"/>
    <n v="0"/>
    <s v="sobirin"/>
  </r>
  <r>
    <m/>
    <m/>
    <s v="-5.8853/110.4296"/>
    <n v="1"/>
    <s v="MBT"/>
    <s v="Pemanfaatan"/>
    <n v="3"/>
    <n v="11"/>
    <s v="P,B"/>
    <x v="5"/>
    <n v="0"/>
    <n v="0"/>
    <s v="sobirin"/>
  </r>
  <r>
    <m/>
    <m/>
    <s v="-5.8853/110.4296"/>
    <n v="1"/>
    <s v="MBT"/>
    <s v="Pemanfaatan"/>
    <n v="3"/>
    <n v="11"/>
    <s v="P,B"/>
    <x v="6"/>
    <n v="0"/>
    <n v="0"/>
    <s v="sobirin"/>
  </r>
  <r>
    <m/>
    <m/>
    <s v="-5.8853/110.4296"/>
    <n v="1"/>
    <s v="MBT"/>
    <s v="Pemanfaatan"/>
    <n v="3"/>
    <n v="11"/>
    <s v="P,B"/>
    <x v="7"/>
    <n v="0"/>
    <n v="0"/>
    <s v="sobirin"/>
  </r>
  <r>
    <m/>
    <m/>
    <m/>
    <m/>
    <m/>
    <m/>
    <m/>
    <m/>
    <m/>
    <x v="8"/>
    <n v="15"/>
    <n v="7"/>
    <s v="sobirin"/>
  </r>
  <r>
    <m/>
    <m/>
    <s v="-5.8853/110.4296"/>
    <n v="1"/>
    <s v="MBT"/>
    <s v="Pemanfaatan"/>
    <n v="3"/>
    <n v="11"/>
    <s v="P,B"/>
    <x v="9"/>
    <n v="10"/>
    <n v="0"/>
    <s v="sobiri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88752/110.40924"/>
    <n v="1"/>
    <s v="MKB"/>
    <s v="Pemanfaatan"/>
    <n v="1"/>
    <n v="1"/>
    <s v="P"/>
    <x v="0"/>
    <n v="10"/>
    <n v="0"/>
    <s v="sobirin"/>
  </r>
  <r>
    <m/>
    <m/>
    <s v="-5.88752/110.40924"/>
    <n v="1"/>
    <s v="MKB"/>
    <s v="Pemanfaatan"/>
    <n v="1"/>
    <n v="1"/>
    <s v="P"/>
    <x v="1"/>
    <n v="90"/>
    <n v="0"/>
    <s v="sobirin"/>
  </r>
  <r>
    <m/>
    <m/>
    <s v="-5.88752/110.40924"/>
    <n v="1"/>
    <s v="MKB"/>
    <s v="Pemanfaatan"/>
    <n v="1"/>
    <n v="1"/>
    <s v="P"/>
    <x v="2"/>
    <n v="0"/>
    <n v="0"/>
    <s v="sobirin"/>
  </r>
  <r>
    <m/>
    <m/>
    <s v="-5.88752/110.40924"/>
    <n v="1"/>
    <s v="MKB"/>
    <s v="Pemanfaatan"/>
    <n v="1"/>
    <n v="1"/>
    <s v="P"/>
    <x v="3"/>
    <n v="0"/>
    <n v="0"/>
    <s v="sobirin"/>
  </r>
  <r>
    <m/>
    <m/>
    <s v="-5.88752/110.40924"/>
    <n v="1"/>
    <s v="MKB"/>
    <s v="Pemanfaatan"/>
    <n v="1"/>
    <n v="1"/>
    <s v="P"/>
    <x v="4"/>
    <n v="0"/>
    <n v="0"/>
    <s v="sobirin"/>
  </r>
  <r>
    <m/>
    <m/>
    <s v="-5.88752/110.40924"/>
    <n v="1"/>
    <s v="MKB"/>
    <s v="Pemanfaatan"/>
    <n v="1"/>
    <n v="1"/>
    <s v="P"/>
    <x v="5"/>
    <n v="0"/>
    <n v="0"/>
    <s v="sobirin"/>
  </r>
  <r>
    <m/>
    <m/>
    <s v="-5.88752/110.40924"/>
    <n v="1"/>
    <s v="MKB"/>
    <s v="Pemanfaatan"/>
    <n v="1"/>
    <n v="1"/>
    <s v="P"/>
    <x v="6"/>
    <n v="0"/>
    <n v="0"/>
    <s v="sobirin"/>
  </r>
  <r>
    <m/>
    <m/>
    <s v="-5.88752/110.40924"/>
    <n v="1"/>
    <s v="MKB"/>
    <s v="Pemanfaatan"/>
    <n v="1"/>
    <n v="1"/>
    <s v="P"/>
    <x v="7"/>
    <n v="0"/>
    <n v="0"/>
    <s v="sobirin"/>
  </r>
  <r>
    <m/>
    <m/>
    <s v="-5.88752/110.40924"/>
    <n v="1"/>
    <s v="MKB"/>
    <s v="Pemanfaatan"/>
    <n v="1"/>
    <n v="1"/>
    <s v="P"/>
    <x v="8"/>
    <n v="40"/>
    <n v="5"/>
    <s v="sobirin"/>
  </r>
  <r>
    <m/>
    <m/>
    <s v="-5.88752/110.40924"/>
    <n v="1"/>
    <s v="MKB"/>
    <s v="Pemanfaatan"/>
    <n v="1"/>
    <n v="1"/>
    <s v="P"/>
    <x v="9"/>
    <n v="5"/>
    <n v="0"/>
    <s v="sobirin"/>
  </r>
  <r>
    <m/>
    <m/>
    <s v="-5.88752/110.40924"/>
    <n v="1"/>
    <s v="MKB"/>
    <s v="Pemanfaatan"/>
    <n v="1"/>
    <n v="2"/>
    <s v="PK,P"/>
    <x v="0"/>
    <n v="100"/>
    <n v="0"/>
    <s v="sobirin"/>
  </r>
  <r>
    <m/>
    <m/>
    <s v="-5.88752/110.40924"/>
    <n v="1"/>
    <s v="MKB"/>
    <s v="Pemanfaatan"/>
    <n v="1"/>
    <n v="2"/>
    <s v="PK,P"/>
    <x v="1"/>
    <n v="0"/>
    <n v="0"/>
    <s v="sobirin"/>
  </r>
  <r>
    <m/>
    <m/>
    <s v="-5.88752/110.40924"/>
    <n v="1"/>
    <s v="MKB"/>
    <s v="Pemanfaatan"/>
    <n v="1"/>
    <n v="2"/>
    <s v="PK,P"/>
    <x v="2"/>
    <n v="0"/>
    <n v="0"/>
    <s v="sobirin"/>
  </r>
  <r>
    <m/>
    <m/>
    <s v="-5.88752/110.40924"/>
    <n v="1"/>
    <s v="MKB"/>
    <s v="Pemanfaatan"/>
    <n v="1"/>
    <n v="2"/>
    <s v="PK,P"/>
    <x v="3"/>
    <n v="0"/>
    <n v="0"/>
    <s v="sobirin"/>
  </r>
  <r>
    <m/>
    <m/>
    <s v="-5.88752/110.40924"/>
    <n v="1"/>
    <s v="MKB"/>
    <s v="Pemanfaatan"/>
    <n v="1"/>
    <n v="2"/>
    <s v="PK,P"/>
    <x v="4"/>
    <n v="0"/>
    <n v="0"/>
    <s v="sobirin"/>
  </r>
  <r>
    <m/>
    <m/>
    <s v="-5.88752/110.40924"/>
    <n v="1"/>
    <s v="MKB"/>
    <s v="Pemanfaatan"/>
    <n v="1"/>
    <n v="2"/>
    <s v="PK,P"/>
    <x v="5"/>
    <n v="0"/>
    <n v="0"/>
    <s v="sobirin"/>
  </r>
  <r>
    <m/>
    <m/>
    <s v="-5.88752/110.40924"/>
    <n v="1"/>
    <s v="MKB"/>
    <s v="Pemanfaatan"/>
    <n v="1"/>
    <n v="2"/>
    <s v="PK,P"/>
    <x v="6"/>
    <n v="0"/>
    <n v="0"/>
    <s v="sobirin"/>
  </r>
  <r>
    <m/>
    <m/>
    <s v="-5.88752/110.40924"/>
    <n v="1"/>
    <s v="MKB"/>
    <s v="Pemanfaatan"/>
    <n v="1"/>
    <n v="2"/>
    <s v="PK,P"/>
    <x v="7"/>
    <n v="0"/>
    <n v="0"/>
    <s v="sobirin"/>
  </r>
  <r>
    <m/>
    <m/>
    <m/>
    <m/>
    <m/>
    <m/>
    <m/>
    <m/>
    <m/>
    <x v="8"/>
    <n v="30"/>
    <n v="10"/>
    <s v="sobirin"/>
  </r>
  <r>
    <m/>
    <m/>
    <s v="-5.88752/110.40924"/>
    <n v="1"/>
    <s v="MKB"/>
    <s v="Pemanfaatan"/>
    <n v="1"/>
    <n v="2"/>
    <s v="PK,P"/>
    <x v="9"/>
    <n v="0"/>
    <n v="0"/>
    <s v="sobirin"/>
  </r>
  <r>
    <m/>
    <m/>
    <s v="-5.88752/110.40924"/>
    <n v="1"/>
    <s v="MKB"/>
    <s v="Pemanfaatan"/>
    <n v="1"/>
    <n v="3"/>
    <s v="PK,P"/>
    <x v="0"/>
    <n v="100"/>
    <n v="0"/>
    <s v="sobirin"/>
  </r>
  <r>
    <m/>
    <m/>
    <s v="-5.88752/110.40924"/>
    <n v="1"/>
    <s v="MKB"/>
    <s v="Pemanfaatan"/>
    <n v="1"/>
    <n v="3"/>
    <s v="PK,P"/>
    <x v="1"/>
    <n v="0"/>
    <n v="0"/>
    <s v="sobirin"/>
  </r>
  <r>
    <m/>
    <m/>
    <s v="-5.88752/110.40924"/>
    <n v="1"/>
    <s v="MKB"/>
    <s v="Pemanfaatan"/>
    <n v="1"/>
    <n v="3"/>
    <s v="PK,P"/>
    <x v="2"/>
    <n v="0"/>
    <n v="0"/>
    <s v="sobirin"/>
  </r>
  <r>
    <m/>
    <m/>
    <s v="-5.88752/110.40924"/>
    <n v="1"/>
    <s v="MKB"/>
    <s v="Pemanfaatan"/>
    <n v="1"/>
    <n v="3"/>
    <s v="PK,P"/>
    <x v="3"/>
    <n v="0"/>
    <n v="0"/>
    <s v="sobirin"/>
  </r>
  <r>
    <m/>
    <m/>
    <s v="-5.88752/110.40924"/>
    <n v="1"/>
    <s v="MKB"/>
    <s v="Pemanfaatan"/>
    <n v="1"/>
    <n v="3"/>
    <s v="PK,P"/>
    <x v="4"/>
    <n v="0"/>
    <n v="0"/>
    <s v="sobirin"/>
  </r>
  <r>
    <m/>
    <m/>
    <s v="-5.88752/110.40924"/>
    <n v="1"/>
    <s v="MKB"/>
    <s v="Pemanfaatan"/>
    <n v="1"/>
    <n v="3"/>
    <s v="PK,P"/>
    <x v="5"/>
    <n v="0"/>
    <n v="0"/>
    <s v="sobirin"/>
  </r>
  <r>
    <m/>
    <m/>
    <s v="-5.88752/110.40924"/>
    <n v="1"/>
    <s v="MKB"/>
    <s v="Pemanfaatan"/>
    <n v="1"/>
    <n v="3"/>
    <s v="PK,P"/>
    <x v="6"/>
    <n v="0"/>
    <n v="0"/>
    <s v="sobirin"/>
  </r>
  <r>
    <m/>
    <m/>
    <s v="-5.88752/110.40924"/>
    <n v="1"/>
    <s v="MKB"/>
    <s v="Pemanfaatan"/>
    <n v="1"/>
    <n v="3"/>
    <s v="PK,P"/>
    <x v="7"/>
    <n v="0"/>
    <n v="0"/>
    <s v="sobirin"/>
  </r>
  <r>
    <m/>
    <m/>
    <s v="-5.88752/110.40924"/>
    <n v="1"/>
    <s v="MKB"/>
    <s v="Pemanfaatan"/>
    <n v="1"/>
    <n v="3"/>
    <s v="PK,P"/>
    <x v="8"/>
    <n v="20"/>
    <n v="12"/>
    <s v="sobirin"/>
  </r>
  <r>
    <m/>
    <m/>
    <s v="-5.88752/110.40924"/>
    <n v="1"/>
    <s v="MKB"/>
    <s v="Pemanfaatan"/>
    <n v="1"/>
    <n v="3"/>
    <s v="PK,P"/>
    <x v="9"/>
    <n v="0"/>
    <n v="0"/>
    <s v="sobirin"/>
  </r>
  <r>
    <m/>
    <m/>
    <s v="-5.88752/110.40924"/>
    <n v="1"/>
    <s v="MKB"/>
    <s v="Pemanfaatan"/>
    <n v="1"/>
    <n v="4"/>
    <s v="P,PK"/>
    <x v="0"/>
    <n v="100"/>
    <n v="0"/>
    <s v="sobirin"/>
  </r>
  <r>
    <m/>
    <m/>
    <s v="-5.88752/110.40924"/>
    <n v="1"/>
    <s v="MKB"/>
    <s v="Pemanfaatan"/>
    <n v="1"/>
    <n v="4"/>
    <s v="P,PK"/>
    <x v="1"/>
    <n v="0"/>
    <n v="0"/>
    <s v="sobirin"/>
  </r>
  <r>
    <m/>
    <m/>
    <s v="-5.88752/110.40924"/>
    <n v="1"/>
    <s v="MKB"/>
    <s v="Pemanfaatan"/>
    <n v="1"/>
    <n v="4"/>
    <s v="P,PK"/>
    <x v="2"/>
    <n v="0"/>
    <n v="0"/>
    <s v="sobirin"/>
  </r>
  <r>
    <m/>
    <m/>
    <s v="-5.88752/110.40924"/>
    <n v="1"/>
    <s v="MKB"/>
    <s v="Pemanfaatan"/>
    <n v="1"/>
    <n v="4"/>
    <s v="P,PK"/>
    <x v="3"/>
    <n v="0"/>
    <n v="0"/>
    <s v="sobirin"/>
  </r>
  <r>
    <m/>
    <m/>
    <s v="-5.88752/110.40924"/>
    <n v="1"/>
    <s v="MKB"/>
    <s v="Pemanfaatan"/>
    <n v="1"/>
    <n v="4"/>
    <s v="P,PK"/>
    <x v="4"/>
    <n v="0"/>
    <n v="0"/>
    <s v="sobirin"/>
  </r>
  <r>
    <m/>
    <m/>
    <s v="-5.88752/110.40924"/>
    <n v="1"/>
    <s v="MKB"/>
    <s v="Pemanfaatan"/>
    <n v="1"/>
    <n v="4"/>
    <s v="P,PK"/>
    <x v="5"/>
    <n v="0"/>
    <n v="0"/>
    <s v="sobirin"/>
  </r>
  <r>
    <m/>
    <m/>
    <s v="-5.88752/110.40924"/>
    <n v="1"/>
    <s v="MKB"/>
    <s v="Pemanfaatan"/>
    <n v="1"/>
    <n v="4"/>
    <s v="P,PK"/>
    <x v="6"/>
    <n v="0"/>
    <n v="0"/>
    <s v="sobirin"/>
  </r>
  <r>
    <m/>
    <m/>
    <s v="-5.88752/110.40924"/>
    <n v="1"/>
    <s v="MKB"/>
    <s v="Pemanfaatan"/>
    <n v="1"/>
    <n v="4"/>
    <s v="P,PK"/>
    <x v="7"/>
    <n v="0"/>
    <n v="0"/>
    <s v="sobirin"/>
  </r>
  <r>
    <m/>
    <m/>
    <m/>
    <m/>
    <m/>
    <m/>
    <m/>
    <m/>
    <m/>
    <x v="8"/>
    <n v="15"/>
    <n v="10"/>
    <s v="sobirin"/>
  </r>
  <r>
    <m/>
    <m/>
    <s v="-5.88752/110.40924"/>
    <n v="1"/>
    <s v="MKB"/>
    <s v="Pemanfaatan"/>
    <n v="1"/>
    <n v="4"/>
    <s v="P,PK"/>
    <x v="9"/>
    <n v="0"/>
    <n v="0"/>
    <s v="sobirin"/>
  </r>
  <r>
    <m/>
    <m/>
    <s v="-5.88752/110.40924"/>
    <n v="1"/>
    <s v="MKB"/>
    <s v="Pemanfaatan"/>
    <n v="1"/>
    <n v="5"/>
    <s v="P,PK"/>
    <x v="0"/>
    <n v="100"/>
    <n v="0"/>
    <s v="sobirin"/>
  </r>
  <r>
    <m/>
    <m/>
    <s v="-5.88752/110.40924"/>
    <n v="1"/>
    <s v="MKB"/>
    <s v="Pemanfaatan"/>
    <n v="1"/>
    <n v="5"/>
    <s v="P,PK"/>
    <x v="1"/>
    <n v="0"/>
    <n v="0"/>
    <s v="sobirin"/>
  </r>
  <r>
    <m/>
    <m/>
    <s v="-5.88752/110.40924"/>
    <n v="1"/>
    <s v="MKB"/>
    <s v="Pemanfaatan"/>
    <n v="1"/>
    <n v="5"/>
    <s v="P,PK"/>
    <x v="2"/>
    <n v="0"/>
    <n v="0"/>
    <s v="sobirin"/>
  </r>
  <r>
    <m/>
    <m/>
    <s v="-5.88752/110.40924"/>
    <n v="1"/>
    <s v="MKB"/>
    <s v="Pemanfaatan"/>
    <n v="1"/>
    <n v="5"/>
    <s v="P,PK"/>
    <x v="3"/>
    <n v="0"/>
    <n v="0"/>
    <s v="sobirin"/>
  </r>
  <r>
    <m/>
    <m/>
    <s v="-5.88752/110.40924"/>
    <n v="1"/>
    <s v="MKB"/>
    <s v="Pemanfaatan"/>
    <n v="1"/>
    <n v="5"/>
    <s v="P,PK"/>
    <x v="4"/>
    <n v="0"/>
    <n v="0"/>
    <s v="sobirin"/>
  </r>
  <r>
    <m/>
    <m/>
    <s v="-5.88752/110.40924"/>
    <n v="1"/>
    <s v="MKB"/>
    <s v="Pemanfaatan"/>
    <n v="1"/>
    <n v="5"/>
    <s v="P,PK"/>
    <x v="5"/>
    <n v="0"/>
    <n v="0"/>
    <s v="sobirin"/>
  </r>
  <r>
    <m/>
    <m/>
    <s v="-5.88752/110.40924"/>
    <n v="1"/>
    <s v="MKB"/>
    <s v="Pemanfaatan"/>
    <n v="1"/>
    <n v="5"/>
    <s v="P,PK"/>
    <x v="6"/>
    <n v="0"/>
    <n v="0"/>
    <s v="sobirin"/>
  </r>
  <r>
    <m/>
    <m/>
    <s v="-5.88752/110.40924"/>
    <n v="1"/>
    <s v="MKB"/>
    <s v="Pemanfaatan"/>
    <n v="1"/>
    <n v="5"/>
    <s v="P,PK"/>
    <x v="7"/>
    <n v="0"/>
    <n v="0"/>
    <s v="sobirin"/>
  </r>
  <r>
    <m/>
    <m/>
    <m/>
    <m/>
    <m/>
    <m/>
    <m/>
    <m/>
    <s v="P,PK"/>
    <x v="8"/>
    <n v="10"/>
    <n v="7"/>
    <s v="sobirin"/>
  </r>
  <r>
    <m/>
    <m/>
    <s v="-5.88752/110.40924"/>
    <n v="1"/>
    <s v="MKB"/>
    <s v="Pemanfaatan"/>
    <n v="1"/>
    <n v="5"/>
    <s v="P,PK"/>
    <x v="9"/>
    <n v="0"/>
    <n v="0"/>
    <s v="sobirin"/>
  </r>
  <r>
    <m/>
    <m/>
    <s v="-5.88752/110.40924"/>
    <n v="1"/>
    <s v="MKB"/>
    <s v="Pemanfaatan"/>
    <n v="1"/>
    <n v="6"/>
    <s v="P"/>
    <x v="0"/>
    <n v="100"/>
    <n v="0"/>
    <s v="sobirin"/>
  </r>
  <r>
    <m/>
    <m/>
    <s v="-5.88752/110.40924"/>
    <n v="1"/>
    <s v="MKB"/>
    <s v="Pemanfaatan"/>
    <n v="1"/>
    <n v="6"/>
    <s v="P"/>
    <x v="1"/>
    <n v="0"/>
    <n v="0"/>
    <s v="sobirin"/>
  </r>
  <r>
    <m/>
    <m/>
    <s v="-5.88752/110.40924"/>
    <n v="1"/>
    <s v="MKB"/>
    <s v="Pemanfaatan"/>
    <n v="1"/>
    <n v="6"/>
    <s v="P"/>
    <x v="2"/>
    <n v="0"/>
    <n v="0"/>
    <s v="sobirin"/>
  </r>
  <r>
    <m/>
    <m/>
    <s v="-5.88752/110.40924"/>
    <n v="1"/>
    <s v="MKB"/>
    <s v="Pemanfaatan"/>
    <n v="1"/>
    <n v="6"/>
    <s v="P"/>
    <x v="3"/>
    <n v="0"/>
    <n v="0"/>
    <s v="sobirin"/>
  </r>
  <r>
    <m/>
    <m/>
    <s v="-5.88752/110.40924"/>
    <n v="1"/>
    <s v="MKB"/>
    <s v="Pemanfaatan"/>
    <n v="1"/>
    <n v="6"/>
    <s v="P"/>
    <x v="4"/>
    <n v="0"/>
    <n v="0"/>
    <s v="sobirin"/>
  </r>
  <r>
    <m/>
    <m/>
    <s v="-5.88752/110.40924"/>
    <n v="1"/>
    <s v="MKB"/>
    <s v="Pemanfaatan"/>
    <n v="1"/>
    <n v="6"/>
    <s v="P"/>
    <x v="5"/>
    <n v="0"/>
    <n v="0"/>
    <s v="sobirin"/>
  </r>
  <r>
    <m/>
    <m/>
    <s v="-5.88752/110.40924"/>
    <n v="1"/>
    <s v="MKB"/>
    <s v="Pemanfaatan"/>
    <n v="1"/>
    <n v="6"/>
    <s v="P"/>
    <x v="6"/>
    <n v="0"/>
    <n v="0"/>
    <s v="sobirin"/>
  </r>
  <r>
    <m/>
    <m/>
    <s v="-5.88752/110.40924"/>
    <n v="1"/>
    <s v="MKB"/>
    <s v="Pemanfaatan"/>
    <n v="1"/>
    <n v="6"/>
    <s v="P"/>
    <x v="7"/>
    <n v="0"/>
    <n v="0"/>
    <s v="sobirin"/>
  </r>
  <r>
    <m/>
    <m/>
    <m/>
    <m/>
    <m/>
    <m/>
    <m/>
    <m/>
    <m/>
    <x v="8"/>
    <n v="3"/>
    <n v="5"/>
    <s v="sobirin"/>
  </r>
  <r>
    <m/>
    <m/>
    <s v="-5.88752/110.40924"/>
    <n v="1"/>
    <s v="MKB"/>
    <s v="Pemanfaatan"/>
    <n v="1"/>
    <n v="6"/>
    <s v="P"/>
    <x v="9"/>
    <n v="0"/>
    <n v="0"/>
    <s v="sobirin"/>
  </r>
  <r>
    <m/>
    <m/>
    <s v="-5.88752/110.40924"/>
    <n v="1"/>
    <s v="MKB"/>
    <s v="Pemanfaatan"/>
    <n v="1"/>
    <n v="7"/>
    <s v="P,PK"/>
    <x v="0"/>
    <n v="100"/>
    <n v="0"/>
    <s v="sobirin"/>
  </r>
  <r>
    <m/>
    <m/>
    <s v="-5.88752/110.40924"/>
    <n v="1"/>
    <s v="MKB"/>
    <s v="Pemanfaatan"/>
    <n v="1"/>
    <n v="7"/>
    <s v="P,PK"/>
    <x v="1"/>
    <n v="0"/>
    <n v="0"/>
    <s v="sobirin"/>
  </r>
  <r>
    <m/>
    <m/>
    <s v="-5.88752/110.40924"/>
    <n v="1"/>
    <s v="MKB"/>
    <s v="Pemanfaatan"/>
    <n v="1"/>
    <n v="7"/>
    <s v="P,PK"/>
    <x v="2"/>
    <n v="0"/>
    <n v="0"/>
    <s v="sobirin"/>
  </r>
  <r>
    <m/>
    <m/>
    <s v="-5.88752/110.40924"/>
    <n v="1"/>
    <s v="MKB"/>
    <s v="Pemanfaatan"/>
    <n v="1"/>
    <n v="7"/>
    <s v="P,PK"/>
    <x v="3"/>
    <n v="0"/>
    <n v="0"/>
    <s v="sobirin"/>
  </r>
  <r>
    <m/>
    <m/>
    <s v="-5.88752/110.40924"/>
    <n v="1"/>
    <s v="MKB"/>
    <s v="Pemanfaatan"/>
    <n v="1"/>
    <n v="7"/>
    <s v="P,PK"/>
    <x v="4"/>
    <n v="0"/>
    <n v="0"/>
    <s v="sobirin"/>
  </r>
  <r>
    <m/>
    <m/>
    <s v="-5.88752/110.40924"/>
    <n v="1"/>
    <s v="MKB"/>
    <s v="Pemanfaatan"/>
    <n v="1"/>
    <n v="7"/>
    <s v="P,PK"/>
    <x v="5"/>
    <n v="0"/>
    <n v="0"/>
    <s v="sobirin"/>
  </r>
  <r>
    <m/>
    <m/>
    <s v="-5.88752/110.40924"/>
    <n v="1"/>
    <s v="MKB"/>
    <s v="Pemanfaatan"/>
    <n v="1"/>
    <n v="7"/>
    <s v="P,PK"/>
    <x v="6"/>
    <n v="0"/>
    <n v="0"/>
    <s v="sobirin"/>
  </r>
  <r>
    <m/>
    <m/>
    <s v="-5.88752/110.40924"/>
    <n v="1"/>
    <s v="MKB"/>
    <s v="Pemanfaatan"/>
    <n v="1"/>
    <n v="7"/>
    <s v="P,PK"/>
    <x v="7"/>
    <n v="0"/>
    <n v="0"/>
    <s v="sobirin"/>
  </r>
  <r>
    <m/>
    <m/>
    <m/>
    <m/>
    <m/>
    <m/>
    <m/>
    <m/>
    <m/>
    <x v="8"/>
    <n v="5"/>
    <n v="5"/>
    <s v="sobirin"/>
  </r>
  <r>
    <m/>
    <m/>
    <s v="-5.88752/110.40924"/>
    <n v="1"/>
    <s v="MKB"/>
    <s v="Pemanfaatan"/>
    <n v="1"/>
    <n v="7"/>
    <s v="P,PK"/>
    <x v="9"/>
    <n v="0"/>
    <n v="0"/>
    <s v="sobirin"/>
  </r>
  <r>
    <m/>
    <m/>
    <s v="-5.88752/110.40924"/>
    <n v="1"/>
    <s v="MKB"/>
    <s v="Pemanfaatan"/>
    <n v="1"/>
    <n v="8"/>
    <s v="P,PK"/>
    <x v="0"/>
    <n v="100"/>
    <n v="0"/>
    <s v="sobirin"/>
  </r>
  <r>
    <m/>
    <m/>
    <s v="-5.88752/110.40924"/>
    <n v="1"/>
    <s v="MKB"/>
    <s v="Pemanfaatan"/>
    <n v="1"/>
    <n v="8"/>
    <s v="P,PK"/>
    <x v="1"/>
    <n v="0"/>
    <n v="0"/>
    <s v="sobirin"/>
  </r>
  <r>
    <m/>
    <m/>
    <s v="-5.88752/110.40924"/>
    <n v="1"/>
    <s v="MKB"/>
    <s v="Pemanfaatan"/>
    <n v="1"/>
    <n v="8"/>
    <s v="P,PK"/>
    <x v="2"/>
    <n v="0"/>
    <n v="0"/>
    <s v="sobirin"/>
  </r>
  <r>
    <m/>
    <m/>
    <s v="-5.88752/110.40924"/>
    <n v="1"/>
    <s v="MKB"/>
    <s v="Pemanfaatan"/>
    <n v="1"/>
    <n v="8"/>
    <s v="P,PK"/>
    <x v="3"/>
    <n v="0"/>
    <n v="0"/>
    <s v="sobirin"/>
  </r>
  <r>
    <m/>
    <m/>
    <s v="-5.88752/110.40924"/>
    <n v="1"/>
    <s v="MKB"/>
    <s v="Pemanfaatan"/>
    <n v="1"/>
    <n v="8"/>
    <s v="P,PK"/>
    <x v="4"/>
    <n v="0"/>
    <n v="0"/>
    <s v="sobirin"/>
  </r>
  <r>
    <m/>
    <m/>
    <s v="-5.88752/110.40924"/>
    <n v="1"/>
    <s v="MKB"/>
    <s v="Pemanfaatan"/>
    <n v="1"/>
    <n v="8"/>
    <s v="P,PK"/>
    <x v="5"/>
    <n v="0"/>
    <n v="0"/>
    <s v="sobirin"/>
  </r>
  <r>
    <m/>
    <m/>
    <s v="-5.88752/110.40924"/>
    <n v="1"/>
    <s v="MKB"/>
    <s v="Pemanfaatan"/>
    <n v="1"/>
    <n v="8"/>
    <s v="P,PK"/>
    <x v="6"/>
    <n v="0"/>
    <n v="0"/>
    <s v="sobirin"/>
  </r>
  <r>
    <m/>
    <m/>
    <s v="-5.88752/110.40924"/>
    <n v="1"/>
    <s v="MKB"/>
    <s v="Pemanfaatan"/>
    <n v="1"/>
    <n v="8"/>
    <s v="P,PK"/>
    <x v="7"/>
    <n v="0"/>
    <n v="0"/>
    <s v="sobirin"/>
  </r>
  <r>
    <m/>
    <m/>
    <m/>
    <m/>
    <m/>
    <m/>
    <m/>
    <m/>
    <m/>
    <x v="8"/>
    <n v="5"/>
    <n v="5"/>
    <s v="sobirin"/>
  </r>
  <r>
    <m/>
    <m/>
    <s v="-5.88752/110.40924"/>
    <n v="1"/>
    <s v="MKB"/>
    <s v="Pemanfaatan"/>
    <n v="1"/>
    <n v="8"/>
    <s v="P,PK"/>
    <x v="9"/>
    <n v="0"/>
    <n v="0"/>
    <s v="sobirin"/>
  </r>
  <r>
    <m/>
    <m/>
    <s v="-5.88752/110.40924"/>
    <n v="1"/>
    <s v="MKB"/>
    <s v="Pemanfaatan"/>
    <n v="1"/>
    <n v="9"/>
    <s v="P,PK"/>
    <x v="0"/>
    <n v="100"/>
    <n v="0"/>
    <s v="sobirin"/>
  </r>
  <r>
    <m/>
    <m/>
    <s v="-5.88752/110.40924"/>
    <n v="1"/>
    <s v="MKB"/>
    <s v="Pemanfaatan"/>
    <n v="1"/>
    <n v="9"/>
    <s v="P,PK"/>
    <x v="1"/>
    <n v="0"/>
    <n v="0"/>
    <s v="sobirin"/>
  </r>
  <r>
    <m/>
    <m/>
    <s v="-5.88752/110.40924"/>
    <n v="1"/>
    <s v="MKB"/>
    <s v="Pemanfaatan"/>
    <n v="1"/>
    <n v="9"/>
    <s v="P,PK"/>
    <x v="2"/>
    <n v="0"/>
    <n v="0"/>
    <s v="sobirin"/>
  </r>
  <r>
    <m/>
    <m/>
    <s v="-5.88752/110.40924"/>
    <n v="1"/>
    <s v="MKB"/>
    <s v="Pemanfaatan"/>
    <n v="1"/>
    <n v="9"/>
    <s v="P,PK"/>
    <x v="3"/>
    <n v="0"/>
    <n v="0"/>
    <s v="sobirin"/>
  </r>
  <r>
    <m/>
    <m/>
    <s v="-5.88752/110.40924"/>
    <n v="1"/>
    <s v="MKB"/>
    <s v="Pemanfaatan"/>
    <n v="1"/>
    <n v="9"/>
    <s v="P,PK"/>
    <x v="4"/>
    <n v="0"/>
    <n v="0"/>
    <s v="sobirin"/>
  </r>
  <r>
    <m/>
    <m/>
    <s v="-5.88752/110.40924"/>
    <n v="1"/>
    <s v="MKB"/>
    <s v="Pemanfaatan"/>
    <n v="1"/>
    <n v="9"/>
    <s v="P,PK"/>
    <x v="5"/>
    <n v="0"/>
    <n v="0"/>
    <s v="sobirin"/>
  </r>
  <r>
    <m/>
    <m/>
    <s v="-5.88752/110.40924"/>
    <n v="1"/>
    <s v="MKB"/>
    <s v="Pemanfaatan"/>
    <n v="1"/>
    <n v="9"/>
    <s v="P,PK"/>
    <x v="6"/>
    <n v="0"/>
    <n v="0"/>
    <s v="sobirin"/>
  </r>
  <r>
    <m/>
    <m/>
    <s v="-5.88752/110.40924"/>
    <n v="1"/>
    <s v="MKB"/>
    <s v="Pemanfaatan"/>
    <n v="1"/>
    <n v="9"/>
    <s v="P,PK"/>
    <x v="7"/>
    <n v="0"/>
    <n v="0"/>
    <s v="sobirin"/>
  </r>
  <r>
    <m/>
    <m/>
    <m/>
    <m/>
    <m/>
    <m/>
    <m/>
    <m/>
    <m/>
    <x v="8"/>
    <n v="3"/>
    <n v="5"/>
    <s v="sobirin"/>
  </r>
  <r>
    <m/>
    <m/>
    <s v="-5.88752/110.40924"/>
    <n v="1"/>
    <s v="MKB"/>
    <s v="Pemanfaatan"/>
    <n v="1"/>
    <n v="9"/>
    <s v="P,PK"/>
    <x v="9"/>
    <n v="0"/>
    <n v="0"/>
    <s v="sobirin"/>
  </r>
  <r>
    <m/>
    <m/>
    <s v="-5.88752/110.40924"/>
    <n v="1"/>
    <s v="MKB"/>
    <s v="Pemanfaatan"/>
    <n v="1"/>
    <n v="10"/>
    <s v="P,TK"/>
    <x v="0"/>
    <n v="100"/>
    <n v="0"/>
    <s v="sobirin"/>
  </r>
  <r>
    <m/>
    <m/>
    <s v="-5.88752/110.40924"/>
    <n v="1"/>
    <s v="MKB"/>
    <s v="Pemanfaatan"/>
    <n v="1"/>
    <n v="10"/>
    <s v="P,TK"/>
    <x v="1"/>
    <n v="0"/>
    <n v="0"/>
    <s v="sobirin"/>
  </r>
  <r>
    <m/>
    <m/>
    <s v="-5.88752/110.40924"/>
    <n v="1"/>
    <s v="MKB"/>
    <s v="Pemanfaatan"/>
    <n v="1"/>
    <n v="10"/>
    <s v="P,TK"/>
    <x v="2"/>
    <n v="0"/>
    <n v="0"/>
    <s v="sobirin"/>
  </r>
  <r>
    <m/>
    <m/>
    <s v="-5.88752/110.40924"/>
    <n v="1"/>
    <s v="MKB"/>
    <s v="Pemanfaatan"/>
    <n v="1"/>
    <n v="10"/>
    <s v="P,TK"/>
    <x v="3"/>
    <n v="0"/>
    <n v="0"/>
    <s v="sobirin"/>
  </r>
  <r>
    <m/>
    <m/>
    <s v="-5.88752/110.40924"/>
    <n v="1"/>
    <s v="MKB"/>
    <s v="Pemanfaatan"/>
    <n v="1"/>
    <n v="10"/>
    <s v="P,TK"/>
    <x v="4"/>
    <n v="0"/>
    <n v="0"/>
    <s v="sobirin"/>
  </r>
  <r>
    <m/>
    <m/>
    <s v="-5.88752/110.40924"/>
    <n v="1"/>
    <s v="MKB"/>
    <s v="Pemanfaatan"/>
    <n v="1"/>
    <n v="10"/>
    <s v="P,TK"/>
    <x v="5"/>
    <n v="0"/>
    <n v="0"/>
    <s v="sobirin"/>
  </r>
  <r>
    <m/>
    <m/>
    <s v="-5.88752/110.40924"/>
    <n v="1"/>
    <s v="MKB"/>
    <s v="Pemanfaatan"/>
    <n v="1"/>
    <n v="10"/>
    <s v="P,TK"/>
    <x v="6"/>
    <n v="0"/>
    <n v="0"/>
    <s v="sobirin"/>
  </r>
  <r>
    <m/>
    <m/>
    <s v="-5.88752/110.40924"/>
    <n v="1"/>
    <s v="MKB"/>
    <s v="Pemanfaatan"/>
    <n v="1"/>
    <n v="10"/>
    <s v="P,TK"/>
    <x v="7"/>
    <n v="0"/>
    <n v="0"/>
    <s v="sobirin"/>
  </r>
  <r>
    <m/>
    <m/>
    <m/>
    <m/>
    <m/>
    <m/>
    <m/>
    <m/>
    <m/>
    <x v="8"/>
    <n v="15"/>
    <n v="10"/>
    <s v="sobirin"/>
  </r>
  <r>
    <m/>
    <m/>
    <s v="-5.88752/110.40924"/>
    <n v="1"/>
    <s v="MKB"/>
    <s v="Pemanfaatan"/>
    <n v="1"/>
    <n v="10"/>
    <s v="P,TK"/>
    <x v="9"/>
    <n v="0"/>
    <n v="0"/>
    <s v="sobirin"/>
  </r>
  <r>
    <m/>
    <m/>
    <s v="-5.88752/110.40924"/>
    <n v="1"/>
    <s v="MKB"/>
    <s v="Pemanfaatan"/>
    <n v="1"/>
    <n v="11"/>
    <s v="PK,P"/>
    <x v="0"/>
    <n v="0"/>
    <n v="0"/>
    <s v="sobirin"/>
  </r>
  <r>
    <m/>
    <m/>
    <s v="-5.88752/110.40924"/>
    <n v="1"/>
    <s v="MKB"/>
    <s v="Pemanfaatan"/>
    <n v="1"/>
    <n v="11"/>
    <s v="PK,P"/>
    <x v="1"/>
    <n v="0"/>
    <n v="0"/>
    <s v="sobirin"/>
  </r>
  <r>
    <m/>
    <m/>
    <s v="-5.88752/110.40924"/>
    <n v="1"/>
    <s v="MKB"/>
    <s v="Pemanfaatan"/>
    <n v="1"/>
    <n v="11"/>
    <s v="PK,P"/>
    <x v="2"/>
    <n v="0"/>
    <n v="0"/>
    <s v="sobirin"/>
  </r>
  <r>
    <m/>
    <m/>
    <s v="-5.88752/110.40924"/>
    <n v="1"/>
    <s v="MKB"/>
    <s v="Pemanfaatan"/>
    <n v="1"/>
    <n v="11"/>
    <s v="PK,P"/>
    <x v="3"/>
    <n v="0"/>
    <n v="0"/>
    <s v="sobirin"/>
  </r>
  <r>
    <m/>
    <m/>
    <s v="-5.88752/110.40924"/>
    <n v="1"/>
    <s v="MKB"/>
    <s v="Pemanfaatan"/>
    <n v="1"/>
    <n v="11"/>
    <s v="PK,P"/>
    <x v="4"/>
    <n v="0"/>
    <n v="0"/>
    <s v="sobirin"/>
  </r>
  <r>
    <m/>
    <m/>
    <s v="-5.88752/110.40924"/>
    <n v="1"/>
    <s v="MKB"/>
    <s v="Pemanfaatan"/>
    <n v="1"/>
    <n v="11"/>
    <s v="PK,P"/>
    <x v="5"/>
    <n v="0"/>
    <n v="0"/>
    <s v="sobirin"/>
  </r>
  <r>
    <m/>
    <m/>
    <s v="-5.88752/110.40924"/>
    <n v="1"/>
    <s v="MKB"/>
    <s v="Pemanfaatan"/>
    <n v="1"/>
    <n v="11"/>
    <s v="PK,P"/>
    <x v="6"/>
    <n v="0"/>
    <n v="0"/>
    <s v="sobirin"/>
  </r>
  <r>
    <m/>
    <m/>
    <s v="-5.88752/110.40924"/>
    <n v="1"/>
    <s v="MKB"/>
    <s v="Pemanfaatan"/>
    <n v="1"/>
    <n v="11"/>
    <s v="PK,P"/>
    <x v="7"/>
    <n v="0"/>
    <n v="0"/>
    <s v="sobirin"/>
  </r>
  <r>
    <m/>
    <m/>
    <m/>
    <m/>
    <m/>
    <m/>
    <m/>
    <m/>
    <m/>
    <x v="8"/>
    <n v="0"/>
    <n v="0"/>
    <s v="sobirin"/>
  </r>
  <r>
    <m/>
    <m/>
    <s v="-5.88752/110.40924"/>
    <n v="1"/>
    <s v="MKB"/>
    <s v="Pemanfaatan"/>
    <n v="1"/>
    <n v="11"/>
    <s v="PK,P"/>
    <x v="9"/>
    <n v="0"/>
    <n v="0"/>
    <s v="sobirin"/>
  </r>
  <r>
    <m/>
    <m/>
    <s v="-5.88752/110.40924"/>
    <n v="1"/>
    <s v="MKB"/>
    <s v="Pemanfaatan"/>
    <n v="2"/>
    <n v="1"/>
    <s v="P"/>
    <x v="0"/>
    <n v="0"/>
    <n v="0"/>
    <s v="zaenul"/>
  </r>
  <r>
    <m/>
    <m/>
    <s v="-5.88752/110.40924"/>
    <n v="1"/>
    <s v="MKB"/>
    <s v="Pemanfaatan"/>
    <n v="2"/>
    <n v="1"/>
    <s v="P"/>
    <x v="1"/>
    <n v="100"/>
    <n v="0"/>
    <s v="zaenul"/>
  </r>
  <r>
    <m/>
    <m/>
    <s v="-5.88752/110.40924"/>
    <n v="1"/>
    <s v="MKB"/>
    <s v="Pemanfaatan"/>
    <n v="2"/>
    <n v="1"/>
    <s v="P"/>
    <x v="2"/>
    <n v="0"/>
    <n v="0"/>
    <s v="zaenul"/>
  </r>
  <r>
    <m/>
    <m/>
    <s v="-5.88752/110.40924"/>
    <n v="1"/>
    <s v="MKB"/>
    <s v="Pemanfaatan"/>
    <n v="2"/>
    <n v="1"/>
    <s v="P"/>
    <x v="3"/>
    <n v="0"/>
    <n v="0"/>
    <s v="zaenul"/>
  </r>
  <r>
    <m/>
    <m/>
    <s v="-5.88752/110.40924"/>
    <n v="1"/>
    <s v="MKB"/>
    <s v="Pemanfaatan"/>
    <n v="2"/>
    <n v="1"/>
    <s v="P"/>
    <x v="4"/>
    <n v="0"/>
    <n v="0"/>
    <s v="zaenul"/>
  </r>
  <r>
    <m/>
    <m/>
    <s v="-5.88752/110.40924"/>
    <n v="1"/>
    <s v="MKB"/>
    <s v="Pemanfaatan"/>
    <n v="2"/>
    <n v="1"/>
    <s v="P"/>
    <x v="5"/>
    <n v="0"/>
    <n v="0"/>
    <s v="zaenul"/>
  </r>
  <r>
    <m/>
    <m/>
    <s v="-5.88752/110.40924"/>
    <n v="1"/>
    <s v="MKB"/>
    <s v="Pemanfaatan"/>
    <n v="2"/>
    <n v="1"/>
    <s v="P"/>
    <x v="6"/>
    <n v="0"/>
    <n v="0"/>
    <s v="zaenul"/>
  </r>
  <r>
    <m/>
    <m/>
    <s v="-5.88752/110.40924"/>
    <n v="1"/>
    <s v="MKB"/>
    <s v="Pemanfaatan"/>
    <n v="2"/>
    <n v="1"/>
    <s v="P"/>
    <x v="7"/>
    <n v="0"/>
    <n v="0"/>
    <s v="zaenul"/>
  </r>
  <r>
    <m/>
    <m/>
    <m/>
    <m/>
    <m/>
    <m/>
    <m/>
    <m/>
    <m/>
    <x v="8"/>
    <n v="10"/>
    <n v="6"/>
    <s v="zaenul"/>
  </r>
  <r>
    <m/>
    <m/>
    <s v="-5.88752/110.40924"/>
    <n v="1"/>
    <s v="MKB"/>
    <s v="Pemanfaatan"/>
    <n v="2"/>
    <n v="1"/>
    <s v="P"/>
    <x v="9"/>
    <n v="0"/>
    <n v="0"/>
    <s v="zaenul"/>
  </r>
  <r>
    <m/>
    <m/>
    <s v="-5.88752/110.40924"/>
    <n v="1"/>
    <s v="MKB"/>
    <s v="Pemanfaatan"/>
    <n v="2"/>
    <n v="2"/>
    <s v="P"/>
    <x v="0"/>
    <n v="60"/>
    <n v="0"/>
    <s v="zaenul"/>
  </r>
  <r>
    <m/>
    <m/>
    <s v="-5.88752/110.40924"/>
    <n v="1"/>
    <s v="MKB"/>
    <s v="Pemanfaatan"/>
    <n v="2"/>
    <n v="2"/>
    <s v="P"/>
    <x v="1"/>
    <n v="40"/>
    <n v="0"/>
    <s v="zaenul"/>
  </r>
  <r>
    <m/>
    <m/>
    <s v="-5.88752/110.40924"/>
    <n v="1"/>
    <s v="MKB"/>
    <s v="Pemanfaatan"/>
    <n v="2"/>
    <n v="2"/>
    <s v="P"/>
    <x v="2"/>
    <n v="0"/>
    <n v="0"/>
    <s v="zaenul"/>
  </r>
  <r>
    <m/>
    <m/>
    <s v="-5.88752/110.40924"/>
    <n v="1"/>
    <s v="MKB"/>
    <s v="Pemanfaatan"/>
    <n v="2"/>
    <n v="2"/>
    <s v="P"/>
    <x v="3"/>
    <n v="0"/>
    <n v="0"/>
    <s v="zaenul"/>
  </r>
  <r>
    <m/>
    <m/>
    <s v="-5.88752/110.40924"/>
    <n v="1"/>
    <s v="MKB"/>
    <s v="Pemanfaatan"/>
    <n v="2"/>
    <n v="2"/>
    <s v="P"/>
    <x v="4"/>
    <n v="0"/>
    <n v="0"/>
    <s v="zaenul"/>
  </r>
  <r>
    <m/>
    <m/>
    <s v="-5.88752/110.40924"/>
    <n v="1"/>
    <s v="MKB"/>
    <s v="Pemanfaatan"/>
    <n v="2"/>
    <n v="2"/>
    <s v="P"/>
    <x v="5"/>
    <n v="0"/>
    <n v="0"/>
    <s v="zaenul"/>
  </r>
  <r>
    <m/>
    <m/>
    <s v="-5.88752/110.40924"/>
    <n v="1"/>
    <s v="MKB"/>
    <s v="Pemanfaatan"/>
    <n v="2"/>
    <n v="2"/>
    <s v="P"/>
    <x v="6"/>
    <n v="0"/>
    <n v="0"/>
    <s v="zaenul"/>
  </r>
  <r>
    <m/>
    <m/>
    <s v="-5.88752/110.40924"/>
    <n v="1"/>
    <s v="MKB"/>
    <s v="Pemanfaatan"/>
    <n v="2"/>
    <n v="2"/>
    <s v="P"/>
    <x v="7"/>
    <n v="0"/>
    <n v="0"/>
    <s v="zaenul"/>
  </r>
  <r>
    <m/>
    <m/>
    <m/>
    <m/>
    <m/>
    <m/>
    <m/>
    <m/>
    <m/>
    <x v="8"/>
    <n v="50"/>
    <n v="13"/>
    <s v="zaenul"/>
  </r>
  <r>
    <m/>
    <m/>
    <s v="-5.88752/110.40924"/>
    <n v="1"/>
    <s v="MKB"/>
    <s v="Pemanfaatan"/>
    <n v="2"/>
    <n v="2"/>
    <s v="P"/>
    <x v="9"/>
    <n v="0"/>
    <n v="0"/>
    <s v="zaenul"/>
  </r>
  <r>
    <m/>
    <m/>
    <s v="-5.88752/110.40924"/>
    <n v="1"/>
    <s v="MKB"/>
    <s v="Pemanfaatan"/>
    <n v="2"/>
    <n v="3"/>
    <s v="P"/>
    <x v="0"/>
    <n v="100"/>
    <n v="0"/>
    <s v="zaenul"/>
  </r>
  <r>
    <m/>
    <m/>
    <s v="-5.88752/110.40924"/>
    <n v="1"/>
    <s v="MKB"/>
    <s v="Pemanfaatan"/>
    <n v="2"/>
    <n v="3"/>
    <s v="P"/>
    <x v="1"/>
    <n v="0"/>
    <n v="0"/>
    <s v="zaenul"/>
  </r>
  <r>
    <m/>
    <m/>
    <s v="-5.88752/110.40924"/>
    <n v="1"/>
    <s v="MKB"/>
    <s v="Pemanfaatan"/>
    <n v="2"/>
    <n v="3"/>
    <s v="P"/>
    <x v="2"/>
    <n v="0"/>
    <n v="0"/>
    <s v="zaenul"/>
  </r>
  <r>
    <m/>
    <m/>
    <s v="-5.88752/110.40924"/>
    <n v="1"/>
    <s v="MKB"/>
    <s v="Pemanfaatan"/>
    <n v="2"/>
    <n v="3"/>
    <s v="P"/>
    <x v="3"/>
    <n v="0"/>
    <n v="0"/>
    <s v="zaenul"/>
  </r>
  <r>
    <m/>
    <m/>
    <s v="-5.88752/110.40924"/>
    <n v="1"/>
    <s v="MKB"/>
    <s v="Pemanfaatan"/>
    <n v="2"/>
    <n v="3"/>
    <s v="P"/>
    <x v="4"/>
    <n v="0"/>
    <n v="0"/>
    <s v="zaenul"/>
  </r>
  <r>
    <m/>
    <m/>
    <s v="-5.88752/110.40924"/>
    <n v="1"/>
    <s v="MKB"/>
    <s v="Pemanfaatan"/>
    <n v="2"/>
    <n v="3"/>
    <s v="P"/>
    <x v="5"/>
    <n v="0"/>
    <n v="0"/>
    <s v="zaenul"/>
  </r>
  <r>
    <m/>
    <m/>
    <s v="-5.88752/110.40924"/>
    <n v="1"/>
    <s v="MKB"/>
    <s v="Pemanfaatan"/>
    <n v="2"/>
    <n v="3"/>
    <s v="P"/>
    <x v="6"/>
    <n v="0"/>
    <n v="0"/>
    <s v="zaenul"/>
  </r>
  <r>
    <m/>
    <m/>
    <s v="-5.88752/110.40924"/>
    <n v="1"/>
    <s v="MKB"/>
    <s v="Pemanfaatan"/>
    <n v="2"/>
    <n v="3"/>
    <s v="P"/>
    <x v="7"/>
    <n v="0"/>
    <n v="0"/>
    <s v="zaenul"/>
  </r>
  <r>
    <m/>
    <m/>
    <m/>
    <m/>
    <m/>
    <m/>
    <m/>
    <m/>
    <m/>
    <x v="8"/>
    <n v="20"/>
    <n v="15"/>
    <s v="zaenul"/>
  </r>
  <r>
    <m/>
    <m/>
    <s v="-5.88752/110.40924"/>
    <n v="1"/>
    <s v="MKB"/>
    <s v="Pemanfaatan"/>
    <n v="2"/>
    <n v="3"/>
    <s v="P"/>
    <x v="9"/>
    <n v="0"/>
    <n v="0"/>
    <s v="zaenul"/>
  </r>
  <r>
    <m/>
    <m/>
    <s v="-5.88752/110.40924"/>
    <n v="1"/>
    <s v="MKB"/>
    <s v="Pemanfaatan"/>
    <n v="2"/>
    <n v="4"/>
    <s v="P"/>
    <x v="0"/>
    <n v="100"/>
    <n v="0"/>
    <s v="zaenul"/>
  </r>
  <r>
    <m/>
    <m/>
    <s v="-5.88752/110.40924"/>
    <n v="1"/>
    <s v="MKB"/>
    <s v="Pemanfaatan"/>
    <n v="2"/>
    <n v="4"/>
    <s v="P"/>
    <x v="1"/>
    <n v="0"/>
    <n v="0"/>
    <s v="zaenul"/>
  </r>
  <r>
    <m/>
    <m/>
    <s v="-5.88752/110.40924"/>
    <n v="1"/>
    <s v="MKB"/>
    <s v="Pemanfaatan"/>
    <n v="2"/>
    <n v="4"/>
    <s v="P"/>
    <x v="2"/>
    <n v="0"/>
    <n v="0"/>
    <s v="zaenul"/>
  </r>
  <r>
    <m/>
    <m/>
    <s v="-5.88752/110.40924"/>
    <n v="1"/>
    <s v="MKB"/>
    <s v="Pemanfaatan"/>
    <n v="2"/>
    <n v="4"/>
    <s v="P"/>
    <x v="3"/>
    <n v="0"/>
    <n v="0"/>
    <s v="zaenul"/>
  </r>
  <r>
    <m/>
    <m/>
    <s v="-5.88752/110.40924"/>
    <n v="1"/>
    <s v="MKB"/>
    <s v="Pemanfaatan"/>
    <n v="2"/>
    <n v="4"/>
    <s v="P"/>
    <x v="4"/>
    <n v="0"/>
    <n v="0"/>
    <s v="zaenul"/>
  </r>
  <r>
    <m/>
    <m/>
    <s v="-5.88752/110.40924"/>
    <n v="1"/>
    <s v="MKB"/>
    <s v="Pemanfaatan"/>
    <n v="2"/>
    <n v="4"/>
    <s v="P"/>
    <x v="5"/>
    <n v="0"/>
    <n v="0"/>
    <s v="zaenul"/>
  </r>
  <r>
    <m/>
    <m/>
    <s v="-5.88752/110.40924"/>
    <n v="1"/>
    <s v="MKB"/>
    <s v="Pemanfaatan"/>
    <n v="2"/>
    <n v="4"/>
    <s v="P"/>
    <x v="6"/>
    <n v="0"/>
    <n v="0"/>
    <s v="zaenul"/>
  </r>
  <r>
    <m/>
    <m/>
    <s v="-5.88752/110.40924"/>
    <n v="1"/>
    <s v="MKB"/>
    <s v="Pemanfaatan"/>
    <n v="2"/>
    <n v="4"/>
    <s v="P"/>
    <x v="7"/>
    <n v="0"/>
    <n v="0"/>
    <s v="zaenul"/>
  </r>
  <r>
    <m/>
    <m/>
    <m/>
    <m/>
    <m/>
    <m/>
    <m/>
    <m/>
    <m/>
    <x v="8"/>
    <n v="10"/>
    <n v="10"/>
    <s v="zaenul"/>
  </r>
  <r>
    <m/>
    <m/>
    <s v="-5.88752/110.40924"/>
    <n v="1"/>
    <s v="MKB"/>
    <s v="Pemanfaatan"/>
    <n v="2"/>
    <n v="4"/>
    <s v="P"/>
    <x v="9"/>
    <n v="0"/>
    <n v="0"/>
    <s v="zaenul"/>
  </r>
  <r>
    <m/>
    <m/>
    <s v="-5.88752/110.40924"/>
    <n v="1"/>
    <s v="MKB"/>
    <s v="Pemanfaatan"/>
    <n v="2"/>
    <n v="5"/>
    <s v="P"/>
    <x v="0"/>
    <n v="100"/>
    <n v="0"/>
    <s v="zaenul"/>
  </r>
  <r>
    <m/>
    <m/>
    <s v="-5.88752/110.40924"/>
    <n v="1"/>
    <s v="MKB"/>
    <s v="Pemanfaatan"/>
    <n v="2"/>
    <n v="5"/>
    <s v="P"/>
    <x v="1"/>
    <n v="0"/>
    <n v="0"/>
    <s v="zaenul"/>
  </r>
  <r>
    <m/>
    <m/>
    <s v="-5.88752/110.40924"/>
    <n v="1"/>
    <s v="MKB"/>
    <s v="Pemanfaatan"/>
    <n v="2"/>
    <n v="5"/>
    <s v="P"/>
    <x v="2"/>
    <n v="0"/>
    <n v="0"/>
    <s v="zaenul"/>
  </r>
  <r>
    <m/>
    <m/>
    <s v="-5.88752/110.40924"/>
    <n v="1"/>
    <s v="MKB"/>
    <s v="Pemanfaatan"/>
    <n v="2"/>
    <n v="5"/>
    <s v="P"/>
    <x v="3"/>
    <n v="0"/>
    <n v="0"/>
    <s v="zaenul"/>
  </r>
  <r>
    <m/>
    <m/>
    <s v="-5.88752/110.40924"/>
    <n v="1"/>
    <s v="MKB"/>
    <s v="Pemanfaatan"/>
    <n v="2"/>
    <n v="5"/>
    <s v="P"/>
    <x v="4"/>
    <n v="0"/>
    <n v="0"/>
    <s v="zaenul"/>
  </r>
  <r>
    <m/>
    <m/>
    <s v="-5.88752/110.40924"/>
    <n v="1"/>
    <s v="MKB"/>
    <s v="Pemanfaatan"/>
    <n v="2"/>
    <n v="5"/>
    <s v="P"/>
    <x v="5"/>
    <n v="0"/>
    <n v="0"/>
    <s v="zaenul"/>
  </r>
  <r>
    <m/>
    <m/>
    <s v="-5.88752/110.40924"/>
    <n v="1"/>
    <s v="MKB"/>
    <s v="Pemanfaatan"/>
    <n v="2"/>
    <n v="5"/>
    <s v="P"/>
    <x v="6"/>
    <n v="0"/>
    <n v="0"/>
    <s v="zaenul"/>
  </r>
  <r>
    <m/>
    <m/>
    <s v="-5.88752/110.40924"/>
    <n v="1"/>
    <s v="MKB"/>
    <s v="Pemanfaatan"/>
    <n v="2"/>
    <n v="5"/>
    <s v="P"/>
    <x v="7"/>
    <n v="0"/>
    <n v="0"/>
    <s v="zaenul"/>
  </r>
  <r>
    <m/>
    <m/>
    <m/>
    <m/>
    <m/>
    <m/>
    <m/>
    <m/>
    <m/>
    <x v="8"/>
    <n v="5"/>
    <n v="10"/>
    <s v="zaenul"/>
  </r>
  <r>
    <m/>
    <m/>
    <s v="-5.88752/110.40924"/>
    <n v="1"/>
    <s v="MKB"/>
    <s v="Pemanfaatan"/>
    <n v="2"/>
    <n v="5"/>
    <s v="P"/>
    <x v="9"/>
    <n v="0"/>
    <n v="0"/>
    <s v="zaenul"/>
  </r>
  <r>
    <m/>
    <m/>
    <s v="-5.88752/110.40924"/>
    <n v="1"/>
    <s v="MKB"/>
    <s v="Pemanfaatan"/>
    <n v="2"/>
    <n v="6"/>
    <s v="P"/>
    <x v="0"/>
    <n v="100"/>
    <n v="0"/>
    <s v="zaenul"/>
  </r>
  <r>
    <m/>
    <m/>
    <s v="-5.88752/110.40924"/>
    <n v="1"/>
    <s v="MKB"/>
    <s v="Pemanfaatan"/>
    <n v="2"/>
    <n v="6"/>
    <s v="P"/>
    <x v="1"/>
    <n v="0"/>
    <n v="0"/>
    <s v="zaenul"/>
  </r>
  <r>
    <m/>
    <m/>
    <s v="-5.88752/110.40924"/>
    <n v="1"/>
    <s v="MKB"/>
    <s v="Pemanfaatan"/>
    <n v="2"/>
    <n v="6"/>
    <s v="P"/>
    <x v="2"/>
    <n v="0"/>
    <n v="0"/>
    <s v="zaenul"/>
  </r>
  <r>
    <m/>
    <m/>
    <s v="-5.88752/110.40924"/>
    <n v="1"/>
    <s v="MKB"/>
    <s v="Pemanfaatan"/>
    <n v="2"/>
    <n v="6"/>
    <s v="P"/>
    <x v="3"/>
    <n v="0"/>
    <n v="0"/>
    <s v="zaenul"/>
  </r>
  <r>
    <m/>
    <m/>
    <s v="-5.88752/110.40924"/>
    <n v="1"/>
    <s v="MKB"/>
    <s v="Pemanfaatan"/>
    <n v="2"/>
    <n v="6"/>
    <s v="P"/>
    <x v="4"/>
    <n v="0"/>
    <n v="0"/>
    <s v="zaenul"/>
  </r>
  <r>
    <m/>
    <m/>
    <s v="-5.88752/110.40924"/>
    <n v="1"/>
    <s v="MKB"/>
    <s v="Pemanfaatan"/>
    <n v="2"/>
    <n v="6"/>
    <s v="P"/>
    <x v="5"/>
    <n v="0"/>
    <n v="0"/>
    <s v="zaenul"/>
  </r>
  <r>
    <m/>
    <m/>
    <s v="-5.88752/110.40924"/>
    <n v="1"/>
    <s v="MKB"/>
    <s v="Pemanfaatan"/>
    <n v="2"/>
    <n v="6"/>
    <s v="P"/>
    <x v="6"/>
    <n v="0"/>
    <n v="0"/>
    <s v="zaenul"/>
  </r>
  <r>
    <m/>
    <m/>
    <s v="-5.88752/110.40924"/>
    <n v="1"/>
    <s v="MKB"/>
    <s v="Pemanfaatan"/>
    <n v="2"/>
    <n v="6"/>
    <s v="P"/>
    <x v="7"/>
    <n v="0"/>
    <n v="0"/>
    <s v="zaenul"/>
  </r>
  <r>
    <m/>
    <m/>
    <m/>
    <m/>
    <m/>
    <m/>
    <m/>
    <m/>
    <m/>
    <x v="8"/>
    <n v="1"/>
    <n v="8"/>
    <s v="zaenul"/>
  </r>
  <r>
    <m/>
    <m/>
    <s v="-5.88752/110.40924"/>
    <n v="1"/>
    <s v="MKB"/>
    <s v="Pemanfaatan"/>
    <n v="2"/>
    <n v="6"/>
    <s v="P"/>
    <x v="9"/>
    <n v="0"/>
    <n v="0"/>
    <s v="zaenul"/>
  </r>
  <r>
    <m/>
    <m/>
    <s v="-5.88752/110.40924"/>
    <n v="1"/>
    <s v="MKB"/>
    <s v="Pemanfaatan"/>
    <n v="2"/>
    <n v="7"/>
    <s v="P"/>
    <x v="0"/>
    <n v="100"/>
    <n v="0"/>
    <s v="zaenul"/>
  </r>
  <r>
    <m/>
    <m/>
    <s v="-5.88752/110.40924"/>
    <n v="1"/>
    <s v="MKB"/>
    <s v="Pemanfaatan"/>
    <n v="2"/>
    <n v="7"/>
    <s v="P"/>
    <x v="1"/>
    <n v="0"/>
    <n v="0"/>
    <s v="zaenul"/>
  </r>
  <r>
    <m/>
    <m/>
    <s v="-5.88752/110.40924"/>
    <n v="1"/>
    <s v="MKB"/>
    <s v="Pemanfaatan"/>
    <n v="2"/>
    <n v="7"/>
    <s v="P"/>
    <x v="2"/>
    <n v="0"/>
    <n v="0"/>
    <s v="zaenul"/>
  </r>
  <r>
    <m/>
    <m/>
    <s v="-5.88752/110.40924"/>
    <n v="1"/>
    <s v="MKB"/>
    <s v="Pemanfaatan"/>
    <n v="2"/>
    <n v="7"/>
    <s v="P"/>
    <x v="3"/>
    <n v="0"/>
    <n v="0"/>
    <s v="zaenul"/>
  </r>
  <r>
    <m/>
    <m/>
    <s v="-5.88752/110.40924"/>
    <n v="1"/>
    <s v="MKB"/>
    <s v="Pemanfaatan"/>
    <n v="2"/>
    <n v="7"/>
    <s v="P"/>
    <x v="4"/>
    <n v="0"/>
    <n v="0"/>
    <s v="zaenul"/>
  </r>
  <r>
    <m/>
    <m/>
    <s v="-5.88752/110.40924"/>
    <n v="1"/>
    <s v="MKB"/>
    <s v="Pemanfaatan"/>
    <n v="2"/>
    <n v="7"/>
    <s v="P"/>
    <x v="5"/>
    <n v="0"/>
    <n v="0"/>
    <s v="zaenul"/>
  </r>
  <r>
    <m/>
    <m/>
    <s v="-5.88752/110.40924"/>
    <n v="1"/>
    <s v="MKB"/>
    <s v="Pemanfaatan"/>
    <n v="2"/>
    <n v="7"/>
    <s v="P"/>
    <x v="6"/>
    <n v="0"/>
    <n v="0"/>
    <s v="zaenul"/>
  </r>
  <r>
    <m/>
    <m/>
    <s v="-5.88752/110.40924"/>
    <n v="1"/>
    <s v="MKB"/>
    <s v="Pemanfaatan"/>
    <n v="2"/>
    <n v="7"/>
    <s v="P"/>
    <x v="7"/>
    <n v="0"/>
    <n v="0"/>
    <s v="zaenul"/>
  </r>
  <r>
    <m/>
    <m/>
    <m/>
    <m/>
    <m/>
    <m/>
    <m/>
    <m/>
    <s v="P"/>
    <x v="8"/>
    <n v="1"/>
    <n v="10"/>
    <s v="zaenul"/>
  </r>
  <r>
    <m/>
    <m/>
    <s v="-5.88752/110.40924"/>
    <n v="1"/>
    <s v="MKB"/>
    <s v="Pemanfaatan"/>
    <n v="2"/>
    <n v="7"/>
    <s v="P"/>
    <x v="9"/>
    <n v="0"/>
    <n v="0"/>
    <s v="zaenul"/>
  </r>
  <r>
    <m/>
    <m/>
    <s v="-5.88752/110.40924"/>
    <n v="1"/>
    <s v="MKB"/>
    <s v="Pemanfaatan"/>
    <n v="2"/>
    <n v="8"/>
    <s v="P,PK"/>
    <x v="0"/>
    <n v="100"/>
    <n v="0"/>
    <s v="zaenul"/>
  </r>
  <r>
    <m/>
    <m/>
    <s v="-5.88752/110.40924"/>
    <n v="1"/>
    <s v="MKB"/>
    <s v="Pemanfaatan"/>
    <n v="2"/>
    <n v="8"/>
    <s v="P,PK"/>
    <x v="1"/>
    <n v="0"/>
    <n v="0"/>
    <s v="zaenul"/>
  </r>
  <r>
    <m/>
    <m/>
    <s v="-5.88752/110.40924"/>
    <n v="1"/>
    <s v="MKB"/>
    <s v="Pemanfaatan"/>
    <n v="2"/>
    <n v="8"/>
    <s v="P,PK"/>
    <x v="2"/>
    <n v="0"/>
    <n v="0"/>
    <s v="zaenul"/>
  </r>
  <r>
    <m/>
    <m/>
    <s v="-5.88752/110.40924"/>
    <n v="1"/>
    <s v="MKB"/>
    <s v="Pemanfaatan"/>
    <n v="2"/>
    <n v="8"/>
    <s v="P,PK"/>
    <x v="3"/>
    <n v="0"/>
    <n v="0"/>
    <s v="zaenul"/>
  </r>
  <r>
    <m/>
    <m/>
    <s v="-5.88752/110.40924"/>
    <n v="1"/>
    <s v="MKB"/>
    <s v="Pemanfaatan"/>
    <n v="2"/>
    <n v="8"/>
    <s v="P,PK"/>
    <x v="4"/>
    <n v="0"/>
    <n v="0"/>
    <s v="zaenul"/>
  </r>
  <r>
    <m/>
    <m/>
    <s v="-5.88752/110.40924"/>
    <n v="1"/>
    <s v="MKB"/>
    <s v="Pemanfaatan"/>
    <n v="2"/>
    <n v="8"/>
    <s v="P,PK"/>
    <x v="5"/>
    <n v="0"/>
    <n v="0"/>
    <s v="zaenul"/>
  </r>
  <r>
    <m/>
    <m/>
    <s v="-5.88752/110.40924"/>
    <n v="1"/>
    <s v="MKB"/>
    <s v="Pemanfaatan"/>
    <n v="2"/>
    <n v="8"/>
    <s v="P,PK"/>
    <x v="6"/>
    <n v="0"/>
    <n v="0"/>
    <s v="zaenul"/>
  </r>
  <r>
    <m/>
    <m/>
    <s v="-5.88752/110.40924"/>
    <n v="1"/>
    <s v="MKB"/>
    <s v="Pemanfaatan"/>
    <n v="2"/>
    <n v="8"/>
    <s v="P,PK"/>
    <x v="7"/>
    <n v="0"/>
    <n v="0"/>
    <s v="zaenul"/>
  </r>
  <r>
    <m/>
    <m/>
    <m/>
    <m/>
    <m/>
    <m/>
    <m/>
    <m/>
    <m/>
    <x v="8"/>
    <n v="1"/>
    <n v="8"/>
    <s v="zaenul"/>
  </r>
  <r>
    <m/>
    <m/>
    <s v="-5.88752/110.40924"/>
    <n v="1"/>
    <s v="MKB"/>
    <s v="Pemanfaatan"/>
    <n v="2"/>
    <n v="8"/>
    <s v="P,PK"/>
    <x v="9"/>
    <n v="0"/>
    <n v="0"/>
    <s v="zaenul"/>
  </r>
  <r>
    <m/>
    <m/>
    <s v="-5.88752/110.40924"/>
    <n v="1"/>
    <s v="MKB"/>
    <s v="Pemanfaatan"/>
    <n v="2"/>
    <n v="9"/>
    <s v="P,PK"/>
    <x v="0"/>
    <n v="100"/>
    <n v="0"/>
    <s v="zaenul"/>
  </r>
  <r>
    <m/>
    <m/>
    <s v="-5.88752/110.40924"/>
    <n v="1"/>
    <s v="MKB"/>
    <s v="Pemanfaatan"/>
    <n v="2"/>
    <n v="9"/>
    <s v="P,PK"/>
    <x v="1"/>
    <n v="0"/>
    <n v="0"/>
    <s v="zaenul"/>
  </r>
  <r>
    <m/>
    <m/>
    <s v="-5.88752/110.40924"/>
    <n v="1"/>
    <s v="MKB"/>
    <s v="Pemanfaatan"/>
    <n v="2"/>
    <n v="9"/>
    <s v="P,PK"/>
    <x v="2"/>
    <n v="0"/>
    <n v="0"/>
    <s v="zaenul"/>
  </r>
  <r>
    <m/>
    <m/>
    <s v="-5.88752/110.40924"/>
    <n v="1"/>
    <s v="MKB"/>
    <s v="Pemanfaatan"/>
    <n v="2"/>
    <n v="9"/>
    <s v="P,PK"/>
    <x v="3"/>
    <n v="0"/>
    <n v="0"/>
    <s v="zaenul"/>
  </r>
  <r>
    <m/>
    <m/>
    <s v="-5.88752/110.40924"/>
    <n v="1"/>
    <s v="MKB"/>
    <s v="Pemanfaatan"/>
    <n v="2"/>
    <n v="9"/>
    <s v="P,PK"/>
    <x v="4"/>
    <n v="0"/>
    <n v="0"/>
    <s v="zaenul"/>
  </r>
  <r>
    <m/>
    <m/>
    <s v="-5.88752/110.40924"/>
    <n v="1"/>
    <s v="MKB"/>
    <s v="Pemanfaatan"/>
    <n v="2"/>
    <n v="9"/>
    <s v="P,PK"/>
    <x v="5"/>
    <n v="0"/>
    <n v="0"/>
    <s v="zaenul"/>
  </r>
  <r>
    <m/>
    <m/>
    <s v="-5.88752/110.40924"/>
    <n v="1"/>
    <s v="MKB"/>
    <s v="Pemanfaatan"/>
    <n v="2"/>
    <n v="9"/>
    <s v="P,PK"/>
    <x v="6"/>
    <n v="0"/>
    <n v="0"/>
    <s v="zaenul"/>
  </r>
  <r>
    <m/>
    <m/>
    <s v="-5.88752/110.40924"/>
    <n v="1"/>
    <s v="MKB"/>
    <s v="Pemanfaatan"/>
    <n v="2"/>
    <n v="9"/>
    <s v="P,PK"/>
    <x v="7"/>
    <n v="0"/>
    <n v="0"/>
    <s v="zaenul"/>
  </r>
  <r>
    <m/>
    <m/>
    <m/>
    <m/>
    <m/>
    <m/>
    <m/>
    <m/>
    <m/>
    <x v="8"/>
    <n v="1"/>
    <n v="4"/>
    <s v="zaenul"/>
  </r>
  <r>
    <m/>
    <m/>
    <s v="-5.88752/110.40924"/>
    <n v="1"/>
    <s v="MKB"/>
    <s v="Pemanfaatan"/>
    <n v="2"/>
    <n v="9"/>
    <s v="P,PK"/>
    <x v="9"/>
    <n v="0"/>
    <n v="0"/>
    <s v="zaenul"/>
  </r>
  <r>
    <m/>
    <m/>
    <s v="-5.88752/110.40924"/>
    <n v="1"/>
    <s v="MKB"/>
    <s v="Pemanfaatan"/>
    <n v="2"/>
    <n v="10"/>
    <s v="P,PK"/>
    <x v="0"/>
    <n v="100"/>
    <n v="0"/>
    <s v="zaenul"/>
  </r>
  <r>
    <m/>
    <m/>
    <s v="-5.88752/110.40924"/>
    <n v="1"/>
    <s v="MKB"/>
    <s v="Pemanfaatan"/>
    <n v="2"/>
    <n v="10"/>
    <s v="P,PK"/>
    <x v="1"/>
    <n v="0"/>
    <n v="0"/>
    <s v="zaenul"/>
  </r>
  <r>
    <m/>
    <m/>
    <s v="-5.88752/110.40924"/>
    <n v="1"/>
    <s v="MKB"/>
    <s v="Pemanfaatan"/>
    <n v="2"/>
    <n v="10"/>
    <s v="P,PK"/>
    <x v="2"/>
    <n v="0"/>
    <n v="0"/>
    <s v="zaenul"/>
  </r>
  <r>
    <m/>
    <m/>
    <s v="-5.88752/110.40924"/>
    <n v="1"/>
    <s v="MKB"/>
    <s v="Pemanfaatan"/>
    <n v="2"/>
    <n v="10"/>
    <s v="P,PK"/>
    <x v="3"/>
    <n v="0"/>
    <n v="0"/>
    <s v="zaenul"/>
  </r>
  <r>
    <m/>
    <m/>
    <s v="-5.88752/110.40924"/>
    <n v="1"/>
    <s v="MKB"/>
    <s v="Pemanfaatan"/>
    <n v="2"/>
    <n v="10"/>
    <s v="P,PK"/>
    <x v="4"/>
    <n v="0"/>
    <n v="0"/>
    <s v="zaenul"/>
  </r>
  <r>
    <m/>
    <m/>
    <s v="-5.88752/110.40924"/>
    <n v="1"/>
    <s v="MKB"/>
    <s v="Pemanfaatan"/>
    <n v="2"/>
    <n v="10"/>
    <s v="P,PK"/>
    <x v="5"/>
    <n v="0"/>
    <n v="0"/>
    <s v="zaenul"/>
  </r>
  <r>
    <m/>
    <m/>
    <s v="-5.88752/110.40924"/>
    <n v="1"/>
    <s v="MKB"/>
    <s v="Pemanfaatan"/>
    <n v="2"/>
    <n v="10"/>
    <s v="P,PK"/>
    <x v="6"/>
    <n v="0"/>
    <n v="0"/>
    <s v="zaenul"/>
  </r>
  <r>
    <m/>
    <m/>
    <s v="-5.88752/110.40924"/>
    <n v="1"/>
    <s v="MKB"/>
    <s v="Pemanfaatan"/>
    <n v="2"/>
    <n v="10"/>
    <s v="P,PK"/>
    <x v="7"/>
    <n v="0"/>
    <n v="0"/>
    <s v="zaenul"/>
  </r>
  <r>
    <m/>
    <m/>
    <m/>
    <m/>
    <m/>
    <m/>
    <m/>
    <m/>
    <m/>
    <x v="8"/>
    <n v="1"/>
    <n v="6"/>
    <s v="zaenul"/>
  </r>
  <r>
    <m/>
    <m/>
    <s v="-5.88752/110.40924"/>
    <n v="1"/>
    <s v="MKB"/>
    <s v="Pemanfaatan"/>
    <n v="2"/>
    <n v="10"/>
    <s v="P,PK"/>
    <x v="9"/>
    <n v="0"/>
    <n v="0"/>
    <s v="zaenul"/>
  </r>
  <r>
    <m/>
    <m/>
    <s v="-5.88752/110.40924"/>
    <n v="1"/>
    <s v="MKB"/>
    <s v="Pemanfaatan"/>
    <n v="2"/>
    <n v="11"/>
    <s v="P,PK"/>
    <x v="0"/>
    <n v="100"/>
    <n v="0"/>
    <s v="zaenul"/>
  </r>
  <r>
    <m/>
    <m/>
    <s v="-5.88752/110.40924"/>
    <n v="1"/>
    <s v="MKB"/>
    <s v="Pemanfaatan"/>
    <n v="2"/>
    <n v="11"/>
    <s v="P,PK"/>
    <x v="1"/>
    <n v="0"/>
    <n v="0"/>
    <s v="zaenul"/>
  </r>
  <r>
    <m/>
    <m/>
    <s v="-5.88752/110.40924"/>
    <n v="1"/>
    <s v="MKB"/>
    <s v="Pemanfaatan"/>
    <n v="2"/>
    <n v="11"/>
    <s v="P,PK"/>
    <x v="2"/>
    <n v="0"/>
    <n v="0"/>
    <s v="zaenul"/>
  </r>
  <r>
    <m/>
    <m/>
    <s v="-5.88752/110.40924"/>
    <n v="1"/>
    <s v="MKB"/>
    <s v="Pemanfaatan"/>
    <n v="2"/>
    <n v="11"/>
    <s v="P,PK"/>
    <x v="3"/>
    <n v="0"/>
    <n v="0"/>
    <s v="zaenul"/>
  </r>
  <r>
    <m/>
    <m/>
    <s v="-5.88752/110.40924"/>
    <n v="1"/>
    <s v="MKB"/>
    <s v="Pemanfaatan"/>
    <n v="2"/>
    <n v="11"/>
    <s v="P,PK"/>
    <x v="4"/>
    <n v="0"/>
    <n v="0"/>
    <s v="zaenul"/>
  </r>
  <r>
    <m/>
    <m/>
    <s v="-5.88752/110.40924"/>
    <n v="1"/>
    <s v="MKB"/>
    <s v="Pemanfaatan"/>
    <n v="2"/>
    <n v="11"/>
    <s v="P,PK"/>
    <x v="5"/>
    <n v="0"/>
    <n v="0"/>
    <s v="zaenul"/>
  </r>
  <r>
    <m/>
    <m/>
    <s v="-5.88752/110.40924"/>
    <n v="1"/>
    <s v="MKB"/>
    <s v="Pemanfaatan"/>
    <n v="2"/>
    <n v="11"/>
    <s v="P,PK"/>
    <x v="6"/>
    <n v="0"/>
    <n v="0"/>
    <s v="zaenul"/>
  </r>
  <r>
    <m/>
    <m/>
    <s v="-5.88752/110.40924"/>
    <n v="1"/>
    <s v="MKB"/>
    <s v="Pemanfaatan"/>
    <n v="2"/>
    <n v="11"/>
    <s v="P,PK"/>
    <x v="7"/>
    <n v="0"/>
    <n v="0"/>
    <s v="zaenul"/>
  </r>
  <r>
    <m/>
    <m/>
    <m/>
    <m/>
    <m/>
    <m/>
    <m/>
    <m/>
    <m/>
    <x v="8"/>
    <n v="1"/>
    <n v="10"/>
    <s v="zaenul"/>
  </r>
  <r>
    <m/>
    <m/>
    <s v="-5.88752/110.40924"/>
    <n v="1"/>
    <s v="MKB"/>
    <s v="Pemanfaatan"/>
    <n v="2"/>
    <n v="11"/>
    <s v="P,PK"/>
    <x v="9"/>
    <n v="0"/>
    <n v="0"/>
    <s v="zaenul"/>
  </r>
  <r>
    <m/>
    <m/>
    <s v="-5.88752/110.40924"/>
    <n v="1"/>
    <s v="MKB"/>
    <s v="Pemanfaatan"/>
    <n v="3"/>
    <n v="1"/>
    <s v="P,PK"/>
    <x v="0"/>
    <n v="0"/>
    <n v="0"/>
    <s v="sobirin"/>
  </r>
  <r>
    <m/>
    <m/>
    <s v="-5.88752/110.40924"/>
    <n v="1"/>
    <s v="MKB"/>
    <s v="Pemanfaatan"/>
    <n v="3"/>
    <n v="1"/>
    <s v="P,PK"/>
    <x v="1"/>
    <n v="100"/>
    <n v="0"/>
    <s v="sobirin"/>
  </r>
  <r>
    <m/>
    <m/>
    <s v="-5.88752/110.40924"/>
    <n v="1"/>
    <s v="MKB"/>
    <s v="Pemanfaatan"/>
    <n v="3"/>
    <n v="1"/>
    <s v="P,PK"/>
    <x v="2"/>
    <n v="0"/>
    <n v="0"/>
    <s v="sobirin"/>
  </r>
  <r>
    <m/>
    <m/>
    <s v="-5.88752/110.40924"/>
    <n v="1"/>
    <s v="MKB"/>
    <s v="Pemanfaatan"/>
    <n v="3"/>
    <n v="1"/>
    <s v="P,PK"/>
    <x v="3"/>
    <n v="0"/>
    <n v="0"/>
    <s v="sobirin"/>
  </r>
  <r>
    <m/>
    <m/>
    <s v="-5.88752/110.40924"/>
    <n v="1"/>
    <s v="MKB"/>
    <s v="Pemanfaatan"/>
    <n v="3"/>
    <n v="1"/>
    <s v="P,PK"/>
    <x v="4"/>
    <n v="0"/>
    <n v="0"/>
    <s v="sobirin"/>
  </r>
  <r>
    <m/>
    <m/>
    <s v="-5.88752/110.40924"/>
    <n v="1"/>
    <s v="MKB"/>
    <s v="Pemanfaatan"/>
    <n v="3"/>
    <n v="1"/>
    <s v="P,PK"/>
    <x v="5"/>
    <n v="0"/>
    <n v="0"/>
    <s v="sobirin"/>
  </r>
  <r>
    <m/>
    <m/>
    <s v="-5.88752/110.40924"/>
    <n v="1"/>
    <s v="MKB"/>
    <s v="Pemanfaatan"/>
    <n v="3"/>
    <n v="1"/>
    <s v="P,PK"/>
    <x v="6"/>
    <n v="0"/>
    <n v="0"/>
    <s v="sobirin"/>
  </r>
  <r>
    <m/>
    <m/>
    <s v="-5.88752/110.40924"/>
    <n v="1"/>
    <s v="MKB"/>
    <s v="Pemanfaatan"/>
    <n v="3"/>
    <n v="1"/>
    <s v="P,PK"/>
    <x v="7"/>
    <n v="0"/>
    <n v="0"/>
    <s v="sobirin"/>
  </r>
  <r>
    <m/>
    <m/>
    <m/>
    <m/>
    <m/>
    <m/>
    <m/>
    <m/>
    <m/>
    <x v="8"/>
    <n v="30"/>
    <n v="5"/>
    <s v="sobirin"/>
  </r>
  <r>
    <m/>
    <m/>
    <s v="-5.88752/110.40924"/>
    <n v="1"/>
    <s v="MKB"/>
    <s v="Pemanfaatan"/>
    <n v="3"/>
    <n v="1"/>
    <s v="P,PK"/>
    <x v="9"/>
    <n v="3"/>
    <n v="0"/>
    <s v="sobirin"/>
  </r>
  <r>
    <m/>
    <m/>
    <s v="-5.88752/110.40924"/>
    <n v="1"/>
    <s v="MKB"/>
    <s v="Pemanfaatan"/>
    <n v="3"/>
    <n v="2"/>
    <s v="P,PK"/>
    <x v="0"/>
    <n v="100"/>
    <n v="0"/>
    <s v="sobirin"/>
  </r>
  <r>
    <m/>
    <m/>
    <s v="-5.88752/110.40924"/>
    <n v="1"/>
    <s v="MKB"/>
    <s v="Pemanfaatan"/>
    <n v="3"/>
    <n v="2"/>
    <s v="P,PK"/>
    <x v="1"/>
    <n v="0"/>
    <n v="0"/>
    <s v="sobirin"/>
  </r>
  <r>
    <m/>
    <m/>
    <s v="-5.88752/110.40924"/>
    <n v="1"/>
    <s v="MKB"/>
    <s v="Pemanfaatan"/>
    <n v="3"/>
    <n v="2"/>
    <s v="P,PK"/>
    <x v="2"/>
    <n v="0"/>
    <n v="0"/>
    <s v="sobirin"/>
  </r>
  <r>
    <m/>
    <m/>
    <s v="-5.88752/110.40924"/>
    <n v="1"/>
    <s v="MKB"/>
    <s v="Pemanfaatan"/>
    <n v="3"/>
    <n v="2"/>
    <s v="P,PK"/>
    <x v="3"/>
    <n v="0"/>
    <n v="0"/>
    <s v="sobirin"/>
  </r>
  <r>
    <m/>
    <m/>
    <s v="-5.88752/110.40924"/>
    <n v="1"/>
    <s v="MKB"/>
    <s v="Pemanfaatan"/>
    <n v="3"/>
    <n v="2"/>
    <s v="P,PK"/>
    <x v="4"/>
    <n v="0"/>
    <n v="0"/>
    <s v="sobirin"/>
  </r>
  <r>
    <m/>
    <m/>
    <s v="-5.88752/110.40924"/>
    <n v="1"/>
    <s v="MKB"/>
    <s v="Pemanfaatan"/>
    <n v="3"/>
    <n v="2"/>
    <s v="P,PK"/>
    <x v="5"/>
    <n v="0"/>
    <n v="0"/>
    <s v="sobirin"/>
  </r>
  <r>
    <m/>
    <m/>
    <s v="-5.88752/110.40924"/>
    <n v="1"/>
    <s v="MKB"/>
    <s v="Pemanfaatan"/>
    <n v="3"/>
    <n v="2"/>
    <s v="P,PK"/>
    <x v="6"/>
    <n v="0"/>
    <n v="0"/>
    <s v="sobirin"/>
  </r>
  <r>
    <m/>
    <m/>
    <s v="-5.88752/110.40924"/>
    <n v="1"/>
    <s v="MKB"/>
    <s v="Pemanfaatan"/>
    <n v="3"/>
    <n v="2"/>
    <s v="P,PK"/>
    <x v="7"/>
    <n v="0"/>
    <n v="0"/>
    <s v="sobirin"/>
  </r>
  <r>
    <m/>
    <m/>
    <m/>
    <m/>
    <m/>
    <m/>
    <m/>
    <m/>
    <m/>
    <x v="8"/>
    <n v="15"/>
    <n v="10"/>
    <s v="sobirin"/>
  </r>
  <r>
    <m/>
    <m/>
    <s v="-5.88752/110.40924"/>
    <n v="1"/>
    <s v="MKB"/>
    <s v="Pemanfaatan"/>
    <n v="3"/>
    <n v="2"/>
    <s v="P,PK"/>
    <x v="9"/>
    <n v="0"/>
    <n v="0"/>
    <s v="sobirin"/>
  </r>
  <r>
    <m/>
    <m/>
    <s v="-5.88752/110.40924"/>
    <n v="1"/>
    <s v="MKB"/>
    <s v="Pemanfaatan"/>
    <n v="3"/>
    <n v="3"/>
    <s v="P,PK"/>
    <x v="0"/>
    <n v="0"/>
    <n v="0"/>
    <s v="sobirin"/>
  </r>
  <r>
    <m/>
    <m/>
    <s v="-5.88752/110.40924"/>
    <n v="1"/>
    <s v="MKB"/>
    <s v="Pemanfaatan"/>
    <n v="3"/>
    <n v="3"/>
    <s v="P,PK"/>
    <x v="1"/>
    <n v="0"/>
    <n v="0"/>
    <s v="sobirin"/>
  </r>
  <r>
    <m/>
    <m/>
    <s v="-5.88752/110.40924"/>
    <n v="1"/>
    <s v="MKB"/>
    <s v="Pemanfaatan"/>
    <n v="3"/>
    <n v="3"/>
    <s v="P,PK"/>
    <x v="2"/>
    <n v="0"/>
    <n v="0"/>
    <s v="sobirin"/>
  </r>
  <r>
    <m/>
    <m/>
    <s v="-5.88752/110.40924"/>
    <n v="1"/>
    <s v="MKB"/>
    <s v="Pemanfaatan"/>
    <n v="3"/>
    <n v="3"/>
    <s v="P,PK"/>
    <x v="3"/>
    <n v="0"/>
    <n v="0"/>
    <s v="sobirin"/>
  </r>
  <r>
    <m/>
    <m/>
    <s v="-5.88752/110.40924"/>
    <n v="1"/>
    <s v="MKB"/>
    <s v="Pemanfaatan"/>
    <n v="3"/>
    <n v="3"/>
    <s v="P,PK"/>
    <x v="4"/>
    <n v="0"/>
    <n v="0"/>
    <s v="sobirin"/>
  </r>
  <r>
    <m/>
    <m/>
    <s v="-5.88752/110.40924"/>
    <n v="1"/>
    <s v="MKB"/>
    <s v="Pemanfaatan"/>
    <n v="3"/>
    <n v="3"/>
    <s v="P,PK"/>
    <x v="5"/>
    <n v="100"/>
    <n v="0"/>
    <s v="sobirin"/>
  </r>
  <r>
    <m/>
    <m/>
    <s v="-5.88752/110.40924"/>
    <n v="1"/>
    <s v="MKB"/>
    <s v="Pemanfaatan"/>
    <n v="3"/>
    <n v="3"/>
    <s v="P,PK"/>
    <x v="6"/>
    <n v="0"/>
    <n v="0"/>
    <s v="sobirin"/>
  </r>
  <r>
    <m/>
    <m/>
    <s v="-5.88752/110.40924"/>
    <n v="1"/>
    <s v="MKB"/>
    <s v="Pemanfaatan"/>
    <n v="3"/>
    <n v="3"/>
    <s v="P,PK"/>
    <x v="7"/>
    <n v="0"/>
    <n v="0"/>
    <s v="sobirin"/>
  </r>
  <r>
    <m/>
    <m/>
    <m/>
    <m/>
    <m/>
    <m/>
    <m/>
    <m/>
    <m/>
    <x v="8"/>
    <n v="10"/>
    <n v="40"/>
    <s v="sobirin"/>
  </r>
  <r>
    <m/>
    <m/>
    <s v="-5.88752/110.40924"/>
    <n v="1"/>
    <s v="MKB"/>
    <s v="Pemanfaatan"/>
    <n v="3"/>
    <n v="3"/>
    <s v="P,PK"/>
    <x v="9"/>
    <n v="20"/>
    <n v="0"/>
    <s v="sobirin"/>
  </r>
  <r>
    <m/>
    <m/>
    <s v="-5.88752/110.40924"/>
    <n v="1"/>
    <s v="MKB"/>
    <s v="Pemanfaatan"/>
    <n v="3"/>
    <n v="4"/>
    <s v="P,PK"/>
    <x v="0"/>
    <n v="0"/>
    <n v="0"/>
    <s v="sobirin"/>
  </r>
  <r>
    <m/>
    <m/>
    <s v="-5.88752/110.40924"/>
    <n v="1"/>
    <s v="MKB"/>
    <s v="Pemanfaatan"/>
    <n v="3"/>
    <n v="4"/>
    <s v="P,PK"/>
    <x v="1"/>
    <n v="0"/>
    <n v="0"/>
    <s v="sobirin"/>
  </r>
  <r>
    <m/>
    <m/>
    <s v="-5.88752/110.40924"/>
    <n v="1"/>
    <s v="MKB"/>
    <s v="Pemanfaatan"/>
    <n v="3"/>
    <n v="4"/>
    <s v="P,PK"/>
    <x v="2"/>
    <n v="0"/>
    <n v="0"/>
    <s v="sobirin"/>
  </r>
  <r>
    <m/>
    <m/>
    <s v="-5.88752/110.40924"/>
    <n v="1"/>
    <s v="MKB"/>
    <s v="Pemanfaatan"/>
    <n v="3"/>
    <n v="4"/>
    <s v="P,PK"/>
    <x v="3"/>
    <n v="0"/>
    <n v="0"/>
    <s v="sobirin"/>
  </r>
  <r>
    <m/>
    <m/>
    <s v="-5.88752/110.40924"/>
    <n v="1"/>
    <s v="MKB"/>
    <s v="Pemanfaatan"/>
    <n v="3"/>
    <n v="4"/>
    <s v="P,PK"/>
    <x v="4"/>
    <n v="0"/>
    <n v="0"/>
    <s v="sobirin"/>
  </r>
  <r>
    <m/>
    <m/>
    <s v="-5.88752/110.40924"/>
    <n v="1"/>
    <s v="MKB"/>
    <s v="Pemanfaatan"/>
    <n v="3"/>
    <n v="4"/>
    <s v="P,PK"/>
    <x v="5"/>
    <n v="0"/>
    <n v="0"/>
    <s v="sobirin"/>
  </r>
  <r>
    <m/>
    <m/>
    <s v="-5.88752/110.40924"/>
    <n v="1"/>
    <s v="MKB"/>
    <s v="Pemanfaatan"/>
    <n v="3"/>
    <n v="4"/>
    <s v="P,PK"/>
    <x v="6"/>
    <n v="0"/>
    <n v="0"/>
    <s v="sobirin"/>
  </r>
  <r>
    <m/>
    <m/>
    <s v="-5.88752/110.40924"/>
    <n v="1"/>
    <s v="MKB"/>
    <s v="Pemanfaatan"/>
    <n v="3"/>
    <n v="4"/>
    <s v="P,PK"/>
    <x v="7"/>
    <n v="0"/>
    <n v="0"/>
    <s v="sobirin"/>
  </r>
  <r>
    <m/>
    <m/>
    <m/>
    <m/>
    <m/>
    <m/>
    <m/>
    <m/>
    <m/>
    <x v="8"/>
    <n v="0"/>
    <n v="0"/>
    <s v="sobirin"/>
  </r>
  <r>
    <m/>
    <m/>
    <s v="-5.88752/110.40924"/>
    <n v="1"/>
    <s v="MKB"/>
    <s v="Pemanfaatan"/>
    <n v="3"/>
    <n v="4"/>
    <s v="P,PK"/>
    <x v="9"/>
    <n v="0"/>
    <n v="0"/>
    <s v="sobirin"/>
  </r>
  <r>
    <m/>
    <m/>
    <s v="-5.88752/110.40924"/>
    <n v="1"/>
    <s v="MKB"/>
    <s v="Pemanfaatan"/>
    <n v="3"/>
    <n v="5"/>
    <s v="P,PK"/>
    <x v="0"/>
    <n v="100"/>
    <n v="0"/>
    <s v="sobirin"/>
  </r>
  <r>
    <m/>
    <m/>
    <s v="-5.88752/110.40924"/>
    <n v="1"/>
    <s v="MKB"/>
    <s v="Pemanfaatan"/>
    <n v="3"/>
    <n v="5"/>
    <s v="P,PK"/>
    <x v="1"/>
    <n v="0"/>
    <n v="0"/>
    <s v="sobirin"/>
  </r>
  <r>
    <m/>
    <m/>
    <s v="-5.88752/110.40924"/>
    <n v="1"/>
    <s v="MKB"/>
    <s v="Pemanfaatan"/>
    <n v="3"/>
    <n v="5"/>
    <s v="P,PK"/>
    <x v="2"/>
    <n v="0"/>
    <n v="0"/>
    <s v="sobirin"/>
  </r>
  <r>
    <m/>
    <m/>
    <s v="-5.88752/110.40924"/>
    <n v="1"/>
    <s v="MKB"/>
    <s v="Pemanfaatan"/>
    <n v="3"/>
    <n v="5"/>
    <s v="P,PK"/>
    <x v="3"/>
    <n v="0"/>
    <n v="0"/>
    <s v="sobirin"/>
  </r>
  <r>
    <m/>
    <m/>
    <s v="-5.88752/110.40924"/>
    <n v="1"/>
    <s v="MKB"/>
    <s v="Pemanfaatan"/>
    <n v="3"/>
    <n v="5"/>
    <s v="P,PK"/>
    <x v="4"/>
    <n v="0"/>
    <n v="0"/>
    <s v="sobirin"/>
  </r>
  <r>
    <m/>
    <m/>
    <s v="-5.88752/110.40924"/>
    <n v="1"/>
    <s v="MKB"/>
    <s v="Pemanfaatan"/>
    <n v="3"/>
    <n v="5"/>
    <s v="P,PK"/>
    <x v="5"/>
    <n v="0"/>
    <n v="0"/>
    <s v="sobirin"/>
  </r>
  <r>
    <m/>
    <m/>
    <s v="-5.88752/110.40924"/>
    <n v="1"/>
    <s v="MKB"/>
    <s v="Pemanfaatan"/>
    <n v="3"/>
    <n v="5"/>
    <s v="P,PK"/>
    <x v="6"/>
    <n v="0"/>
    <n v="0"/>
    <s v="sobirin"/>
  </r>
  <r>
    <m/>
    <m/>
    <s v="-5.88752/110.40924"/>
    <n v="1"/>
    <s v="MKB"/>
    <s v="Pemanfaatan"/>
    <n v="3"/>
    <n v="5"/>
    <s v="P,PK"/>
    <x v="7"/>
    <n v="0"/>
    <n v="0"/>
    <s v="sobirin"/>
  </r>
  <r>
    <m/>
    <m/>
    <m/>
    <m/>
    <m/>
    <m/>
    <m/>
    <m/>
    <m/>
    <x v="8"/>
    <n v="10"/>
    <n v="7"/>
    <s v="sobirin"/>
  </r>
  <r>
    <m/>
    <m/>
    <s v="-5.88752/110.40924"/>
    <n v="1"/>
    <s v="MKB"/>
    <s v="Pemanfaatan"/>
    <n v="3"/>
    <n v="5"/>
    <s v="P,PK"/>
    <x v="9"/>
    <n v="0"/>
    <n v="0"/>
    <s v="sobirin"/>
  </r>
  <r>
    <m/>
    <m/>
    <s v="-5.88752/110.40924"/>
    <n v="1"/>
    <s v="MKB"/>
    <s v="Pemanfaatan"/>
    <n v="3"/>
    <n v="6"/>
    <s v="P,B"/>
    <x v="0"/>
    <n v="100"/>
    <n v="0"/>
    <s v="sobirin"/>
  </r>
  <r>
    <m/>
    <m/>
    <s v="-5.88752/110.40924"/>
    <n v="1"/>
    <s v="MKB"/>
    <s v="Pemanfaatan"/>
    <n v="3"/>
    <n v="6"/>
    <s v="P,B"/>
    <x v="1"/>
    <n v="0"/>
    <n v="0"/>
    <s v="sobirin"/>
  </r>
  <r>
    <m/>
    <m/>
    <s v="-5.88752/110.40924"/>
    <n v="1"/>
    <s v="MKB"/>
    <s v="Pemanfaatan"/>
    <n v="3"/>
    <n v="6"/>
    <s v="P,B"/>
    <x v="2"/>
    <n v="0"/>
    <n v="0"/>
    <s v="sobirin"/>
  </r>
  <r>
    <m/>
    <m/>
    <s v="-5.88752/110.40924"/>
    <n v="1"/>
    <s v="MKB"/>
    <s v="Pemanfaatan"/>
    <n v="3"/>
    <n v="6"/>
    <s v="P,B"/>
    <x v="3"/>
    <n v="0"/>
    <n v="0"/>
    <s v="sobirin"/>
  </r>
  <r>
    <m/>
    <m/>
    <s v="-5.88752/110.40924"/>
    <n v="1"/>
    <s v="MKB"/>
    <s v="Pemanfaatan"/>
    <n v="3"/>
    <n v="6"/>
    <s v="P,B"/>
    <x v="4"/>
    <n v="0"/>
    <n v="0"/>
    <s v="sobirin"/>
  </r>
  <r>
    <m/>
    <m/>
    <s v="-5.88752/110.40924"/>
    <n v="1"/>
    <s v="MKB"/>
    <s v="Pemanfaatan"/>
    <n v="3"/>
    <n v="6"/>
    <s v="P,B"/>
    <x v="5"/>
    <n v="0"/>
    <n v="0"/>
    <s v="sobirin"/>
  </r>
  <r>
    <m/>
    <m/>
    <s v="-5.88752/110.40924"/>
    <n v="1"/>
    <s v="MKB"/>
    <s v="Pemanfaatan"/>
    <n v="3"/>
    <n v="6"/>
    <s v="P,B"/>
    <x v="6"/>
    <n v="0"/>
    <n v="0"/>
    <s v="sobirin"/>
  </r>
  <r>
    <m/>
    <m/>
    <s v="-5.88752/110.40924"/>
    <n v="1"/>
    <s v="MKB"/>
    <s v="Pemanfaatan"/>
    <n v="3"/>
    <n v="6"/>
    <s v="P,B"/>
    <x v="7"/>
    <n v="0"/>
    <n v="0"/>
    <s v="sobirin"/>
  </r>
  <r>
    <m/>
    <m/>
    <m/>
    <m/>
    <m/>
    <m/>
    <m/>
    <m/>
    <m/>
    <x v="8"/>
    <n v="20"/>
    <n v="30"/>
    <s v="sobirin"/>
  </r>
  <r>
    <m/>
    <m/>
    <s v="-5.88752/110.40924"/>
    <n v="1"/>
    <s v="MKB"/>
    <s v="Pemanfaatan"/>
    <n v="3"/>
    <n v="6"/>
    <s v="P,B"/>
    <x v="9"/>
    <n v="10"/>
    <n v="0"/>
    <s v="sobirin"/>
  </r>
  <r>
    <m/>
    <m/>
    <s v="-5.88752/110.40924"/>
    <n v="1"/>
    <s v="MKB"/>
    <s v="Pemanfaatan"/>
    <n v="3"/>
    <n v="7"/>
    <s v="P,PK"/>
    <x v="0"/>
    <n v="100"/>
    <n v="0"/>
    <s v="sobirin"/>
  </r>
  <r>
    <m/>
    <m/>
    <s v="-5.88752/110.40924"/>
    <n v="1"/>
    <s v="MKB"/>
    <s v="Pemanfaatan"/>
    <n v="3"/>
    <n v="7"/>
    <s v="P,PK"/>
    <x v="1"/>
    <n v="0"/>
    <n v="0"/>
    <s v="sobirin"/>
  </r>
  <r>
    <m/>
    <m/>
    <s v="-5.88752/110.40924"/>
    <n v="1"/>
    <s v="MKB"/>
    <s v="Pemanfaatan"/>
    <n v="3"/>
    <n v="7"/>
    <s v="P,PK"/>
    <x v="2"/>
    <n v="0"/>
    <n v="0"/>
    <s v="sobirin"/>
  </r>
  <r>
    <m/>
    <m/>
    <s v="-5.88752/110.40924"/>
    <n v="1"/>
    <s v="MKB"/>
    <s v="Pemanfaatan"/>
    <n v="3"/>
    <n v="7"/>
    <s v="P,PK"/>
    <x v="3"/>
    <n v="0"/>
    <n v="0"/>
    <s v="sobirin"/>
  </r>
  <r>
    <m/>
    <m/>
    <s v="-5.88752/110.40924"/>
    <n v="1"/>
    <s v="MKB"/>
    <s v="Pemanfaatan"/>
    <n v="3"/>
    <n v="7"/>
    <s v="P,PK"/>
    <x v="4"/>
    <n v="0"/>
    <n v="0"/>
    <s v="sobirin"/>
  </r>
  <r>
    <m/>
    <m/>
    <s v="-5.88752/110.40924"/>
    <n v="1"/>
    <s v="MKB"/>
    <s v="Pemanfaatan"/>
    <n v="3"/>
    <n v="7"/>
    <s v="P,PK"/>
    <x v="5"/>
    <n v="0"/>
    <n v="0"/>
    <s v="sobirin"/>
  </r>
  <r>
    <m/>
    <m/>
    <s v="-5.88752/110.40924"/>
    <n v="1"/>
    <s v="MKB"/>
    <s v="Pemanfaatan"/>
    <n v="3"/>
    <n v="7"/>
    <s v="P,PK"/>
    <x v="6"/>
    <n v="0"/>
    <n v="0"/>
    <s v="sobirin"/>
  </r>
  <r>
    <m/>
    <m/>
    <s v="-5.88752/110.40924"/>
    <n v="1"/>
    <s v="MKB"/>
    <s v="Pemanfaatan"/>
    <n v="3"/>
    <n v="7"/>
    <s v="P,PK"/>
    <x v="7"/>
    <n v="0"/>
    <n v="0"/>
    <s v="sobirin"/>
  </r>
  <r>
    <m/>
    <m/>
    <m/>
    <m/>
    <m/>
    <m/>
    <m/>
    <m/>
    <m/>
    <x v="8"/>
    <n v="10"/>
    <n v="7"/>
    <s v="sobirin"/>
  </r>
  <r>
    <m/>
    <m/>
    <s v="-5.88752/110.40924"/>
    <n v="1"/>
    <s v="MKB"/>
    <s v="Pemanfaatan"/>
    <n v="3"/>
    <n v="7"/>
    <s v="P,PK"/>
    <x v="9"/>
    <n v="0"/>
    <n v="0"/>
    <s v="sobirin"/>
  </r>
  <r>
    <m/>
    <m/>
    <s v="-5.88752/110.40924"/>
    <n v="1"/>
    <s v="MKB"/>
    <s v="Pemanfaatan"/>
    <n v="3"/>
    <n v="8"/>
    <s v="P"/>
    <x v="0"/>
    <n v="100"/>
    <n v="0"/>
    <s v="sobirin"/>
  </r>
  <r>
    <m/>
    <m/>
    <s v="-5.88752/110.40924"/>
    <n v="1"/>
    <s v="MKB"/>
    <s v="Pemanfaatan"/>
    <n v="3"/>
    <n v="8"/>
    <s v="P"/>
    <x v="1"/>
    <n v="0"/>
    <n v="0"/>
    <s v="sobirin"/>
  </r>
  <r>
    <m/>
    <m/>
    <s v="-5.88752/110.40924"/>
    <n v="1"/>
    <s v="MKB"/>
    <s v="Pemanfaatan"/>
    <n v="3"/>
    <n v="8"/>
    <s v="P"/>
    <x v="2"/>
    <n v="0"/>
    <n v="0"/>
    <s v="sobirin"/>
  </r>
  <r>
    <m/>
    <m/>
    <s v="-5.88752/110.40924"/>
    <n v="1"/>
    <s v="MKB"/>
    <s v="Pemanfaatan"/>
    <n v="3"/>
    <n v="8"/>
    <s v="P"/>
    <x v="3"/>
    <n v="0"/>
    <n v="0"/>
    <s v="sobirin"/>
  </r>
  <r>
    <m/>
    <m/>
    <s v="-5.88752/110.40924"/>
    <n v="1"/>
    <s v="MKB"/>
    <s v="Pemanfaatan"/>
    <n v="3"/>
    <n v="8"/>
    <s v="P"/>
    <x v="4"/>
    <n v="0"/>
    <n v="0"/>
    <s v="sobirin"/>
  </r>
  <r>
    <m/>
    <m/>
    <s v="-5.88752/110.40924"/>
    <n v="1"/>
    <s v="MKB"/>
    <s v="Pemanfaatan"/>
    <n v="3"/>
    <n v="8"/>
    <s v="P"/>
    <x v="5"/>
    <n v="0"/>
    <n v="0"/>
    <s v="sobirin"/>
  </r>
  <r>
    <m/>
    <m/>
    <s v="-5.88752/110.40924"/>
    <n v="1"/>
    <s v="MKB"/>
    <s v="Pemanfaatan"/>
    <n v="3"/>
    <n v="8"/>
    <s v="P"/>
    <x v="6"/>
    <n v="0"/>
    <n v="0"/>
    <s v="sobirin"/>
  </r>
  <r>
    <m/>
    <m/>
    <s v="-5.88752/110.40924"/>
    <n v="1"/>
    <s v="MKB"/>
    <s v="Pemanfaatan"/>
    <n v="3"/>
    <n v="8"/>
    <s v="P"/>
    <x v="7"/>
    <n v="0"/>
    <n v="0"/>
    <s v="sobirin"/>
  </r>
  <r>
    <m/>
    <m/>
    <m/>
    <m/>
    <m/>
    <m/>
    <m/>
    <m/>
    <m/>
    <x v="8"/>
    <n v="5"/>
    <n v="3"/>
    <s v="sobirin"/>
  </r>
  <r>
    <m/>
    <m/>
    <s v="-5.88752/110.40924"/>
    <n v="1"/>
    <s v="MKB"/>
    <s v="Pemanfaatan"/>
    <n v="3"/>
    <n v="8"/>
    <s v="P"/>
    <x v="9"/>
    <n v="0"/>
    <n v="0"/>
    <s v="sobirin"/>
  </r>
  <r>
    <m/>
    <m/>
    <s v="-5.88752/110.40924"/>
    <n v="1"/>
    <s v="MKB"/>
    <s v="Pemanfaatan"/>
    <n v="3"/>
    <n v="9"/>
    <s v="P,B"/>
    <x v="0"/>
    <n v="0"/>
    <n v="0"/>
    <s v="sobirin"/>
  </r>
  <r>
    <m/>
    <m/>
    <s v="-5.88752/110.40924"/>
    <n v="1"/>
    <s v="MKB"/>
    <s v="Pemanfaatan"/>
    <n v="3"/>
    <n v="9"/>
    <s v="P,B"/>
    <x v="1"/>
    <n v="0"/>
    <n v="0"/>
    <s v="sobirin"/>
  </r>
  <r>
    <m/>
    <m/>
    <s v="-5.88752/110.40924"/>
    <n v="1"/>
    <s v="MKB"/>
    <s v="Pemanfaatan"/>
    <n v="3"/>
    <n v="9"/>
    <s v="P,B"/>
    <x v="2"/>
    <n v="0"/>
    <n v="0"/>
    <s v="sobirin"/>
  </r>
  <r>
    <m/>
    <m/>
    <s v="-5.88752/110.40924"/>
    <n v="1"/>
    <s v="MKB"/>
    <s v="Pemanfaatan"/>
    <n v="3"/>
    <n v="9"/>
    <s v="P,B"/>
    <x v="3"/>
    <n v="0"/>
    <n v="0"/>
    <s v="sobirin"/>
  </r>
  <r>
    <m/>
    <m/>
    <s v="-5.88752/110.40924"/>
    <n v="1"/>
    <s v="MKB"/>
    <s v="Pemanfaatan"/>
    <n v="3"/>
    <n v="9"/>
    <s v="P,B"/>
    <x v="4"/>
    <n v="0"/>
    <n v="0"/>
    <s v="sobirin"/>
  </r>
  <r>
    <m/>
    <m/>
    <s v="-5.88752/110.40924"/>
    <n v="1"/>
    <s v="MKB"/>
    <s v="Pemanfaatan"/>
    <n v="3"/>
    <n v="9"/>
    <s v="P,B"/>
    <x v="5"/>
    <n v="0"/>
    <n v="0"/>
    <s v="sobirin"/>
  </r>
  <r>
    <m/>
    <m/>
    <s v="-5.88752/110.40924"/>
    <n v="1"/>
    <s v="MKB"/>
    <s v="Pemanfaatan"/>
    <n v="3"/>
    <n v="9"/>
    <s v="P,B"/>
    <x v="6"/>
    <n v="0"/>
    <n v="0"/>
    <s v="sobirin"/>
  </r>
  <r>
    <m/>
    <m/>
    <s v="-5.88752/110.40924"/>
    <n v="1"/>
    <s v="MKB"/>
    <s v="Pemanfaatan"/>
    <n v="3"/>
    <n v="9"/>
    <s v="P,B"/>
    <x v="7"/>
    <n v="0"/>
    <n v="0"/>
    <s v="sobirin"/>
  </r>
  <r>
    <m/>
    <m/>
    <m/>
    <m/>
    <m/>
    <m/>
    <m/>
    <m/>
    <m/>
    <x v="8"/>
    <n v="0"/>
    <n v="0"/>
    <s v="sobirin"/>
  </r>
  <r>
    <m/>
    <m/>
    <s v="-5.88752/110.40924"/>
    <n v="1"/>
    <s v="MKB"/>
    <s v="Pemanfaatan"/>
    <n v="3"/>
    <n v="9"/>
    <s v="P,B"/>
    <x v="9"/>
    <n v="40"/>
    <n v="0"/>
    <s v="sobirin"/>
  </r>
  <r>
    <m/>
    <m/>
    <s v="-5.88752/110.40924"/>
    <n v="1"/>
    <s v="MKB"/>
    <s v="Pemanfaatan"/>
    <n v="3"/>
    <n v="10"/>
    <s v="P,B"/>
    <x v="0"/>
    <n v="0"/>
    <n v="0"/>
    <s v="sobirin"/>
  </r>
  <r>
    <m/>
    <m/>
    <s v="-5.88752/110.40924"/>
    <n v="1"/>
    <s v="MKB"/>
    <s v="Pemanfaatan"/>
    <n v="3"/>
    <n v="10"/>
    <s v="P,B"/>
    <x v="1"/>
    <n v="0"/>
    <n v="0"/>
    <s v="sobirin"/>
  </r>
  <r>
    <m/>
    <m/>
    <s v="-5.88752/110.40924"/>
    <n v="1"/>
    <s v="MKB"/>
    <s v="Pemanfaatan"/>
    <n v="3"/>
    <n v="10"/>
    <s v="P,B"/>
    <x v="2"/>
    <n v="0"/>
    <n v="0"/>
    <s v="sobirin"/>
  </r>
  <r>
    <m/>
    <m/>
    <s v="-5.88752/110.40924"/>
    <n v="1"/>
    <s v="MKB"/>
    <s v="Pemanfaatan"/>
    <n v="3"/>
    <n v="10"/>
    <s v="P,B"/>
    <x v="3"/>
    <n v="0"/>
    <n v="0"/>
    <s v="sobirin"/>
  </r>
  <r>
    <m/>
    <m/>
    <s v="-5.88752/110.40924"/>
    <n v="1"/>
    <s v="MKB"/>
    <s v="Pemanfaatan"/>
    <n v="3"/>
    <n v="10"/>
    <s v="P,B"/>
    <x v="4"/>
    <n v="0"/>
    <n v="0"/>
    <s v="sobirin"/>
  </r>
  <r>
    <m/>
    <m/>
    <s v="-5.88752/110.40924"/>
    <n v="1"/>
    <s v="MKB"/>
    <s v="Pemanfaatan"/>
    <n v="3"/>
    <n v="10"/>
    <s v="P,B"/>
    <x v="5"/>
    <n v="0"/>
    <n v="0"/>
    <s v="sobirin"/>
  </r>
  <r>
    <m/>
    <m/>
    <s v="-5.88752/110.40924"/>
    <n v="1"/>
    <s v="MKB"/>
    <s v="Pemanfaatan"/>
    <n v="3"/>
    <n v="10"/>
    <s v="P,B"/>
    <x v="6"/>
    <n v="0"/>
    <n v="0"/>
    <s v="sobirin"/>
  </r>
  <r>
    <m/>
    <m/>
    <s v="-5.88752/110.40924"/>
    <n v="1"/>
    <s v="MKB"/>
    <s v="Pemanfaatan"/>
    <n v="3"/>
    <n v="10"/>
    <s v="P,B"/>
    <x v="7"/>
    <n v="0"/>
    <n v="0"/>
    <s v="sobirin"/>
  </r>
  <r>
    <m/>
    <m/>
    <m/>
    <m/>
    <m/>
    <m/>
    <m/>
    <m/>
    <m/>
    <x v="8"/>
    <n v="0"/>
    <n v="0"/>
    <s v="sobirin"/>
  </r>
  <r>
    <m/>
    <m/>
    <s v="-5.88752/110.40924"/>
    <n v="1"/>
    <s v="MKB"/>
    <s v="Pemanfaatan"/>
    <n v="3"/>
    <n v="10"/>
    <s v="P,B"/>
    <x v="9"/>
    <n v="30"/>
    <n v="0"/>
    <s v="sobirin"/>
  </r>
  <r>
    <m/>
    <m/>
    <s v="-5.88752/110.40924"/>
    <n v="1"/>
    <s v="MKB"/>
    <s v="Pemanfaatan"/>
    <n v="3"/>
    <n v="11"/>
    <s v="P,B"/>
    <x v="0"/>
    <n v="0"/>
    <n v="0"/>
    <s v="sobirin"/>
  </r>
  <r>
    <m/>
    <m/>
    <s v="-5.88752/110.40924"/>
    <n v="1"/>
    <s v="MKB"/>
    <s v="Pemanfaatan"/>
    <n v="3"/>
    <n v="11"/>
    <s v="P,B"/>
    <x v="1"/>
    <n v="0"/>
    <n v="0"/>
    <s v="sobirin"/>
  </r>
  <r>
    <m/>
    <m/>
    <s v="-5.88752/110.40924"/>
    <n v="1"/>
    <s v="MKB"/>
    <s v="Pemanfaatan"/>
    <n v="3"/>
    <n v="11"/>
    <s v="P,B"/>
    <x v="2"/>
    <n v="0"/>
    <n v="0"/>
    <s v="sobirin"/>
  </r>
  <r>
    <m/>
    <m/>
    <s v="-5.88752/110.40924"/>
    <n v="1"/>
    <s v="MKB"/>
    <s v="Pemanfaatan"/>
    <n v="3"/>
    <n v="11"/>
    <s v="P,B"/>
    <x v="3"/>
    <n v="0"/>
    <n v="0"/>
    <s v="sobirin"/>
  </r>
  <r>
    <m/>
    <m/>
    <s v="-5.88752/110.40924"/>
    <n v="1"/>
    <s v="MKB"/>
    <s v="Pemanfaatan"/>
    <n v="3"/>
    <n v="11"/>
    <s v="P,B"/>
    <x v="4"/>
    <n v="0"/>
    <n v="0"/>
    <s v="sobirin"/>
  </r>
  <r>
    <m/>
    <m/>
    <s v="-5.88752/110.40924"/>
    <n v="1"/>
    <s v="MKB"/>
    <s v="Pemanfaatan"/>
    <n v="3"/>
    <n v="11"/>
    <s v="P,B"/>
    <x v="5"/>
    <n v="0"/>
    <n v="0"/>
    <s v="sobirin"/>
  </r>
  <r>
    <m/>
    <m/>
    <s v="-5.88752/110.40924"/>
    <n v="1"/>
    <s v="MKB"/>
    <s v="Pemanfaatan"/>
    <n v="3"/>
    <n v="11"/>
    <s v="P,B"/>
    <x v="6"/>
    <n v="0"/>
    <n v="0"/>
    <s v="sobirin"/>
  </r>
  <r>
    <m/>
    <m/>
    <s v="-5.88752/110.40924"/>
    <n v="1"/>
    <s v="MKB"/>
    <s v="Pemanfaatan"/>
    <n v="3"/>
    <n v="11"/>
    <s v="P,B"/>
    <x v="7"/>
    <n v="0"/>
    <n v="0"/>
    <s v="sobirin"/>
  </r>
  <r>
    <m/>
    <m/>
    <m/>
    <m/>
    <m/>
    <m/>
    <m/>
    <m/>
    <m/>
    <x v="8"/>
    <n v="0"/>
    <n v="0"/>
    <s v="sobirin"/>
  </r>
  <r>
    <m/>
    <m/>
    <s v="-5.88752/110.40924"/>
    <n v="1"/>
    <s v="MKB"/>
    <s v="Pemanfaatan"/>
    <n v="3"/>
    <n v="11"/>
    <s v="P,B"/>
    <x v="9"/>
    <n v="0"/>
    <n v="0"/>
    <s v="sobiri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88667/110.41111"/>
    <n v="1"/>
    <s v="MKT"/>
    <s v="Pemanfaatan"/>
    <n v="1"/>
    <n v="1"/>
    <s v="PK,P"/>
    <x v="0"/>
    <n v="0"/>
    <n v="0"/>
    <s v="zaenul"/>
  </r>
  <r>
    <m/>
    <m/>
    <s v="-5.88667/110.41111"/>
    <n v="1"/>
    <s v="MKT"/>
    <s v="Pemanfaatan"/>
    <n v="1"/>
    <n v="1"/>
    <s v="PK,P"/>
    <x v="1"/>
    <n v="100"/>
    <n v="0"/>
    <s v="zaenul"/>
  </r>
  <r>
    <m/>
    <m/>
    <s v="-5.88667/110.41111"/>
    <n v="1"/>
    <s v="MKT"/>
    <s v="Pemanfaatan"/>
    <n v="1"/>
    <n v="1"/>
    <s v="PK,P"/>
    <x v="2"/>
    <n v="0"/>
    <n v="0"/>
    <s v="zaenul"/>
  </r>
  <r>
    <m/>
    <m/>
    <s v="-5.88667/110.41111"/>
    <n v="1"/>
    <s v="MKT"/>
    <s v="Pemanfaatan"/>
    <n v="1"/>
    <n v="1"/>
    <s v="PK,P"/>
    <x v="3"/>
    <n v="0"/>
    <n v="0"/>
    <s v="zaenul"/>
  </r>
  <r>
    <m/>
    <m/>
    <s v="-5.88667/110.41111"/>
    <n v="1"/>
    <s v="MKT"/>
    <s v="Pemanfaatan"/>
    <n v="1"/>
    <n v="1"/>
    <s v="PK,P"/>
    <x v="4"/>
    <n v="0"/>
    <n v="0"/>
    <s v="zaenul"/>
  </r>
  <r>
    <m/>
    <m/>
    <s v="-5.88667/110.41111"/>
    <n v="1"/>
    <s v="MKT"/>
    <s v="Pemanfaatan"/>
    <n v="1"/>
    <n v="1"/>
    <s v="PK,P"/>
    <x v="5"/>
    <n v="0"/>
    <n v="0"/>
    <s v="zaenul"/>
  </r>
  <r>
    <m/>
    <m/>
    <s v="-5.88667/110.41111"/>
    <n v="1"/>
    <s v="MKT"/>
    <s v="Pemanfaatan"/>
    <n v="1"/>
    <n v="1"/>
    <s v="PK,P"/>
    <x v="6"/>
    <n v="0"/>
    <n v="0"/>
    <s v="zaenul"/>
  </r>
  <r>
    <m/>
    <m/>
    <s v="-5.88667/110.41111"/>
    <n v="1"/>
    <s v="MKT"/>
    <s v="Pemanfaatan"/>
    <n v="1"/>
    <n v="1"/>
    <s v="PK,P"/>
    <x v="7"/>
    <n v="0"/>
    <n v="0"/>
    <s v="zaenul"/>
  </r>
  <r>
    <m/>
    <m/>
    <s v="-5.88667/110.41111"/>
    <n v="1"/>
    <s v="MKT"/>
    <s v="Pemanfaatan"/>
    <n v="1"/>
    <n v="1"/>
    <s v="PK,P"/>
    <x v="8"/>
    <n v="1"/>
    <n v="12"/>
    <s v="zaenul"/>
  </r>
  <r>
    <m/>
    <m/>
    <s v="-5.88667/110.41111"/>
    <n v="1"/>
    <s v="MKT"/>
    <s v="Pemanfaatan"/>
    <n v="1"/>
    <n v="1"/>
    <s v="PK,P"/>
    <x v="9"/>
    <n v="0"/>
    <n v="0"/>
    <s v="zaenul"/>
  </r>
  <r>
    <m/>
    <m/>
    <s v="-5.88667/110.41111"/>
    <n v="1"/>
    <s v="MKT"/>
    <s v="Pemanfaatan"/>
    <n v="1"/>
    <n v="2"/>
    <s v="PK,P"/>
    <x v="0"/>
    <n v="100"/>
    <n v="0"/>
    <s v="zaenul"/>
  </r>
  <r>
    <m/>
    <m/>
    <s v="-5.88667/110.41111"/>
    <n v="1"/>
    <s v="MKT"/>
    <s v="Pemanfaatan"/>
    <n v="1"/>
    <n v="2"/>
    <s v="PK,P"/>
    <x v="1"/>
    <n v="0"/>
    <n v="0"/>
    <s v="zaenul"/>
  </r>
  <r>
    <m/>
    <m/>
    <s v="-5.88667/110.41111"/>
    <n v="1"/>
    <s v="MKT"/>
    <s v="Pemanfaatan"/>
    <n v="1"/>
    <n v="2"/>
    <s v="PK,P"/>
    <x v="2"/>
    <n v="0"/>
    <n v="0"/>
    <s v="zaenul"/>
  </r>
  <r>
    <m/>
    <m/>
    <s v="-5.88667/110.41111"/>
    <n v="1"/>
    <s v="MKT"/>
    <s v="Pemanfaatan"/>
    <n v="1"/>
    <n v="2"/>
    <s v="PK,P"/>
    <x v="3"/>
    <n v="0"/>
    <n v="0"/>
    <s v="zaenul"/>
  </r>
  <r>
    <m/>
    <m/>
    <s v="-5.88667/110.41111"/>
    <n v="1"/>
    <s v="MKT"/>
    <s v="Pemanfaatan"/>
    <n v="1"/>
    <n v="2"/>
    <s v="PK,P"/>
    <x v="4"/>
    <n v="0"/>
    <n v="0"/>
    <s v="zaenul"/>
  </r>
  <r>
    <m/>
    <m/>
    <s v="-5.88667/110.41111"/>
    <n v="1"/>
    <s v="MKT"/>
    <s v="Pemanfaatan"/>
    <n v="1"/>
    <n v="2"/>
    <s v="PK,P"/>
    <x v="5"/>
    <n v="0"/>
    <n v="0"/>
    <s v="zaenul"/>
  </r>
  <r>
    <m/>
    <m/>
    <s v="-5.88667/110.41111"/>
    <n v="1"/>
    <s v="MKT"/>
    <s v="Pemanfaatan"/>
    <n v="1"/>
    <n v="2"/>
    <s v="PK,P"/>
    <x v="6"/>
    <n v="0"/>
    <n v="0"/>
    <s v="zaenul"/>
  </r>
  <r>
    <m/>
    <m/>
    <s v="-5.88667/110.41111"/>
    <n v="1"/>
    <s v="MKT"/>
    <s v="Pemanfaatan"/>
    <n v="1"/>
    <n v="2"/>
    <s v="PK,P"/>
    <x v="7"/>
    <n v="0"/>
    <n v="0"/>
    <s v="zaenul"/>
  </r>
  <r>
    <m/>
    <m/>
    <m/>
    <m/>
    <m/>
    <m/>
    <m/>
    <m/>
    <m/>
    <x v="8"/>
    <n v="40"/>
    <n v="15"/>
    <s v="zaenul"/>
  </r>
  <r>
    <m/>
    <m/>
    <s v="-5.88667/110.41111"/>
    <n v="1"/>
    <s v="MKT"/>
    <s v="Pemanfaatan"/>
    <n v="1"/>
    <n v="2"/>
    <s v="PK,P"/>
    <x v="9"/>
    <n v="0"/>
    <n v="0"/>
    <s v="zaenul"/>
  </r>
  <r>
    <m/>
    <m/>
    <s v="-5.88667/110.41111"/>
    <n v="1"/>
    <s v="MKT"/>
    <s v="Pemanfaatan"/>
    <n v="1"/>
    <n v="3"/>
    <s v="PK,K"/>
    <x v="0"/>
    <n v="100"/>
    <n v="0"/>
    <s v="zaenul"/>
  </r>
  <r>
    <m/>
    <m/>
    <s v="-5.88667/110.41111"/>
    <n v="1"/>
    <s v="MKT"/>
    <s v="Pemanfaatan"/>
    <n v="1"/>
    <n v="3"/>
    <s v="PK,K"/>
    <x v="1"/>
    <n v="0"/>
    <n v="0"/>
    <s v="zaenul"/>
  </r>
  <r>
    <m/>
    <m/>
    <s v="-5.88667/110.41111"/>
    <n v="1"/>
    <s v="MKT"/>
    <s v="Pemanfaatan"/>
    <n v="1"/>
    <n v="3"/>
    <s v="PK,K"/>
    <x v="2"/>
    <n v="0"/>
    <n v="0"/>
    <s v="zaenul"/>
  </r>
  <r>
    <m/>
    <m/>
    <s v="-5.88667/110.41111"/>
    <n v="1"/>
    <s v="MKT"/>
    <s v="Pemanfaatan"/>
    <n v="1"/>
    <n v="3"/>
    <s v="PK,K"/>
    <x v="3"/>
    <n v="0"/>
    <n v="0"/>
    <s v="zaenul"/>
  </r>
  <r>
    <m/>
    <m/>
    <s v="-5.88667/110.41111"/>
    <n v="1"/>
    <s v="MKT"/>
    <s v="Pemanfaatan"/>
    <n v="1"/>
    <n v="3"/>
    <s v="PK,K"/>
    <x v="4"/>
    <n v="0"/>
    <n v="0"/>
    <s v="zaenul"/>
  </r>
  <r>
    <m/>
    <m/>
    <s v="-5.88667/110.41111"/>
    <n v="1"/>
    <s v="MKT"/>
    <s v="Pemanfaatan"/>
    <n v="1"/>
    <n v="3"/>
    <s v="PK,K"/>
    <x v="5"/>
    <n v="0"/>
    <n v="0"/>
    <s v="zaenul"/>
  </r>
  <r>
    <m/>
    <m/>
    <s v="-5.88667/110.41111"/>
    <n v="1"/>
    <s v="MKT"/>
    <s v="Pemanfaatan"/>
    <n v="1"/>
    <n v="3"/>
    <s v="PK,K"/>
    <x v="6"/>
    <n v="0"/>
    <n v="0"/>
    <s v="zaenul"/>
  </r>
  <r>
    <m/>
    <m/>
    <s v="-5.88667/110.41111"/>
    <n v="1"/>
    <s v="MKT"/>
    <s v="Pemanfaatan"/>
    <n v="1"/>
    <n v="3"/>
    <s v="PK,K"/>
    <x v="7"/>
    <n v="0"/>
    <n v="0"/>
    <s v="zaenul"/>
  </r>
  <r>
    <m/>
    <m/>
    <s v="-5.88667/110.41111"/>
    <n v="1"/>
    <s v="MKT"/>
    <s v="Pemanfaatan"/>
    <n v="1"/>
    <n v="3"/>
    <s v="PK,K"/>
    <x v="8"/>
    <n v="5"/>
    <n v="4"/>
    <s v="zaenul"/>
  </r>
  <r>
    <m/>
    <m/>
    <s v="-5.88667/110.41111"/>
    <n v="1"/>
    <s v="MKT"/>
    <s v="Pemanfaatan"/>
    <n v="1"/>
    <n v="3"/>
    <s v="PK,K"/>
    <x v="9"/>
    <n v="0"/>
    <n v="0"/>
    <s v="zaenul"/>
  </r>
  <r>
    <m/>
    <m/>
    <s v="-5.88667/110.41111"/>
    <n v="1"/>
    <s v="MKT"/>
    <s v="Pemanfaatan"/>
    <n v="1"/>
    <n v="4"/>
    <s v="P,B"/>
    <x v="0"/>
    <n v="0"/>
    <n v="0"/>
    <s v="zaenul"/>
  </r>
  <r>
    <m/>
    <m/>
    <s v="-5.88667/110.41111"/>
    <n v="1"/>
    <s v="MKT"/>
    <s v="Pemanfaatan"/>
    <n v="1"/>
    <n v="4"/>
    <s v="P,B"/>
    <x v="1"/>
    <n v="0"/>
    <n v="0"/>
    <s v="zaenul"/>
  </r>
  <r>
    <m/>
    <m/>
    <s v="-5.88667/110.41111"/>
    <n v="1"/>
    <s v="MKT"/>
    <s v="Pemanfaatan"/>
    <n v="1"/>
    <n v="4"/>
    <s v="P,B"/>
    <x v="2"/>
    <n v="0"/>
    <n v="0"/>
    <s v="zaenul"/>
  </r>
  <r>
    <m/>
    <m/>
    <s v="-5.88667/110.41111"/>
    <n v="1"/>
    <s v="MKT"/>
    <s v="Pemanfaatan"/>
    <n v="1"/>
    <n v="4"/>
    <s v="P,B"/>
    <x v="3"/>
    <n v="0"/>
    <n v="0"/>
    <s v="zaenul"/>
  </r>
  <r>
    <m/>
    <m/>
    <s v="-5.88667/110.41111"/>
    <n v="1"/>
    <s v="MKT"/>
    <s v="Pemanfaatan"/>
    <n v="1"/>
    <n v="4"/>
    <s v="P,B"/>
    <x v="4"/>
    <n v="0"/>
    <n v="0"/>
    <s v="zaenul"/>
  </r>
  <r>
    <m/>
    <m/>
    <s v="-5.88667/110.41111"/>
    <n v="1"/>
    <s v="MKT"/>
    <s v="Pemanfaatan"/>
    <n v="1"/>
    <n v="4"/>
    <s v="P,B"/>
    <x v="5"/>
    <n v="0"/>
    <n v="0"/>
    <s v="zaenul"/>
  </r>
  <r>
    <m/>
    <m/>
    <s v="-5.88667/110.41111"/>
    <n v="1"/>
    <s v="MKT"/>
    <s v="Pemanfaatan"/>
    <n v="1"/>
    <n v="4"/>
    <s v="P,B"/>
    <x v="6"/>
    <n v="0"/>
    <n v="0"/>
    <s v="zaenul"/>
  </r>
  <r>
    <m/>
    <m/>
    <s v="-5.88667/110.41111"/>
    <n v="1"/>
    <s v="MKT"/>
    <s v="Pemanfaatan"/>
    <n v="1"/>
    <n v="4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4"/>
    <s v="P,B"/>
    <x v="9"/>
    <n v="90"/>
    <n v="0"/>
    <s v="zaenul"/>
  </r>
  <r>
    <m/>
    <m/>
    <s v="-5.88667/110.41111"/>
    <n v="1"/>
    <s v="MKT"/>
    <s v="Pemanfaatan"/>
    <n v="1"/>
    <n v="5"/>
    <s v="P,B"/>
    <x v="0"/>
    <n v="0"/>
    <n v="0"/>
    <s v="zaenul"/>
  </r>
  <r>
    <m/>
    <m/>
    <s v="-5.88667/110.41111"/>
    <n v="1"/>
    <s v="MKT"/>
    <s v="Pemanfaatan"/>
    <n v="1"/>
    <n v="5"/>
    <s v="P,B"/>
    <x v="1"/>
    <n v="0"/>
    <n v="0"/>
    <s v="zaenul"/>
  </r>
  <r>
    <m/>
    <m/>
    <s v="-5.88667/110.41111"/>
    <n v="1"/>
    <s v="MKT"/>
    <s v="Pemanfaatan"/>
    <n v="1"/>
    <n v="5"/>
    <s v="P,B"/>
    <x v="2"/>
    <n v="0"/>
    <n v="0"/>
    <s v="zaenul"/>
  </r>
  <r>
    <m/>
    <m/>
    <s v="-5.88667/110.41111"/>
    <n v="1"/>
    <s v="MKT"/>
    <s v="Pemanfaatan"/>
    <n v="1"/>
    <n v="5"/>
    <s v="P,B"/>
    <x v="3"/>
    <n v="0"/>
    <n v="0"/>
    <s v="zaenul"/>
  </r>
  <r>
    <m/>
    <m/>
    <s v="-5.88667/110.41111"/>
    <n v="1"/>
    <s v="MKT"/>
    <s v="Pemanfaatan"/>
    <n v="1"/>
    <n v="5"/>
    <s v="P,B"/>
    <x v="4"/>
    <n v="0"/>
    <n v="0"/>
    <s v="zaenul"/>
  </r>
  <r>
    <m/>
    <m/>
    <s v="-5.88667/110.41111"/>
    <n v="1"/>
    <s v="MKT"/>
    <s v="Pemanfaatan"/>
    <n v="1"/>
    <n v="5"/>
    <s v="P,B"/>
    <x v="5"/>
    <n v="0"/>
    <n v="0"/>
    <s v="zaenul"/>
  </r>
  <r>
    <m/>
    <m/>
    <s v="-5.88667/110.41111"/>
    <n v="1"/>
    <s v="MKT"/>
    <s v="Pemanfaatan"/>
    <n v="1"/>
    <n v="5"/>
    <s v="P,B"/>
    <x v="6"/>
    <n v="0"/>
    <n v="0"/>
    <s v="zaenul"/>
  </r>
  <r>
    <m/>
    <m/>
    <s v="-5.88667/110.41111"/>
    <n v="1"/>
    <s v="MKT"/>
    <s v="Pemanfaatan"/>
    <n v="1"/>
    <n v="5"/>
    <s v="P,B"/>
    <x v="7"/>
    <n v="0"/>
    <n v="0"/>
    <s v="zaenul"/>
  </r>
  <r>
    <m/>
    <m/>
    <m/>
    <m/>
    <m/>
    <m/>
    <m/>
    <m/>
    <s v="P,B"/>
    <x v="8"/>
    <n v="0"/>
    <n v="0"/>
    <s v="zaenul"/>
  </r>
  <r>
    <m/>
    <m/>
    <s v="-5.88667/110.41111"/>
    <n v="1"/>
    <s v="MKT"/>
    <s v="Pemanfaatan"/>
    <n v="1"/>
    <n v="5"/>
    <s v="P,B"/>
    <x v="9"/>
    <n v="0"/>
    <n v="0"/>
    <s v="zaenul"/>
  </r>
  <r>
    <m/>
    <m/>
    <s v="-5.88667/110.41111"/>
    <n v="1"/>
    <s v="MKT"/>
    <s v="Pemanfaatan"/>
    <n v="1"/>
    <n v="6"/>
    <s v="P,B"/>
    <x v="0"/>
    <n v="0"/>
    <n v="0"/>
    <s v="zaenul"/>
  </r>
  <r>
    <m/>
    <m/>
    <s v="-5.88667/110.41111"/>
    <n v="1"/>
    <s v="MKT"/>
    <s v="Pemanfaatan"/>
    <n v="1"/>
    <n v="6"/>
    <s v="P,B"/>
    <x v="1"/>
    <n v="0"/>
    <n v="0"/>
    <s v="zaenul"/>
  </r>
  <r>
    <m/>
    <m/>
    <s v="-5.88667/110.41111"/>
    <n v="1"/>
    <s v="MKT"/>
    <s v="Pemanfaatan"/>
    <n v="1"/>
    <n v="6"/>
    <s v="P,B"/>
    <x v="2"/>
    <n v="0"/>
    <n v="0"/>
    <s v="zaenul"/>
  </r>
  <r>
    <m/>
    <m/>
    <s v="-5.88667/110.41111"/>
    <n v="1"/>
    <s v="MKT"/>
    <s v="Pemanfaatan"/>
    <n v="1"/>
    <n v="6"/>
    <s v="P,B"/>
    <x v="3"/>
    <n v="0"/>
    <n v="0"/>
    <s v="zaenul"/>
  </r>
  <r>
    <m/>
    <m/>
    <s v="-5.88667/110.41111"/>
    <n v="1"/>
    <s v="MKT"/>
    <s v="Pemanfaatan"/>
    <n v="1"/>
    <n v="6"/>
    <s v="P,B"/>
    <x v="4"/>
    <n v="0"/>
    <n v="0"/>
    <s v="zaenul"/>
  </r>
  <r>
    <m/>
    <m/>
    <s v="-5.88667/110.41111"/>
    <n v="1"/>
    <s v="MKT"/>
    <s v="Pemanfaatan"/>
    <n v="1"/>
    <n v="6"/>
    <s v="P,B"/>
    <x v="5"/>
    <n v="0"/>
    <n v="0"/>
    <s v="zaenul"/>
  </r>
  <r>
    <m/>
    <m/>
    <s v="-5.88667/110.41111"/>
    <n v="1"/>
    <s v="MKT"/>
    <s v="Pemanfaatan"/>
    <n v="1"/>
    <n v="6"/>
    <s v="P,B"/>
    <x v="6"/>
    <n v="0"/>
    <n v="0"/>
    <s v="zaenul"/>
  </r>
  <r>
    <m/>
    <m/>
    <s v="-5.88667/110.41111"/>
    <n v="1"/>
    <s v="MKT"/>
    <s v="Pemanfaatan"/>
    <n v="1"/>
    <n v="6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6"/>
    <s v="P,B"/>
    <x v="9"/>
    <n v="0"/>
    <n v="0"/>
    <s v="zaenul"/>
  </r>
  <r>
    <m/>
    <m/>
    <s v="-5.88667/110.41111"/>
    <n v="1"/>
    <s v="MKT"/>
    <s v="Pemanfaatan"/>
    <n v="1"/>
    <n v="7"/>
    <s v="P,B"/>
    <x v="0"/>
    <n v="0"/>
    <n v="0"/>
    <s v="zaenul"/>
  </r>
  <r>
    <m/>
    <m/>
    <s v="-5.88667/110.41111"/>
    <n v="1"/>
    <s v="MKT"/>
    <s v="Pemanfaatan"/>
    <n v="1"/>
    <n v="7"/>
    <s v="P,B"/>
    <x v="1"/>
    <n v="0"/>
    <n v="0"/>
    <s v="zaenul"/>
  </r>
  <r>
    <m/>
    <m/>
    <s v="-5.88667/110.41111"/>
    <n v="1"/>
    <s v="MKT"/>
    <s v="Pemanfaatan"/>
    <n v="1"/>
    <n v="7"/>
    <s v="P,B"/>
    <x v="2"/>
    <n v="0"/>
    <n v="0"/>
    <s v="zaenul"/>
  </r>
  <r>
    <m/>
    <m/>
    <s v="-5.88667/110.41111"/>
    <n v="1"/>
    <s v="MKT"/>
    <s v="Pemanfaatan"/>
    <n v="1"/>
    <n v="7"/>
    <s v="P,B"/>
    <x v="3"/>
    <n v="0"/>
    <n v="0"/>
    <s v="zaenul"/>
  </r>
  <r>
    <m/>
    <m/>
    <s v="-5.88667/110.41111"/>
    <n v="1"/>
    <s v="MKT"/>
    <s v="Pemanfaatan"/>
    <n v="1"/>
    <n v="7"/>
    <s v="P,B"/>
    <x v="4"/>
    <n v="0"/>
    <n v="0"/>
    <s v="zaenul"/>
  </r>
  <r>
    <m/>
    <m/>
    <s v="-5.88667/110.41111"/>
    <n v="1"/>
    <s v="MKT"/>
    <s v="Pemanfaatan"/>
    <n v="1"/>
    <n v="7"/>
    <s v="P,B"/>
    <x v="5"/>
    <n v="0"/>
    <n v="0"/>
    <s v="zaenul"/>
  </r>
  <r>
    <m/>
    <m/>
    <s v="-5.88667/110.41111"/>
    <n v="1"/>
    <s v="MKT"/>
    <s v="Pemanfaatan"/>
    <n v="1"/>
    <n v="7"/>
    <s v="P,B"/>
    <x v="6"/>
    <n v="0"/>
    <n v="0"/>
    <s v="zaenul"/>
  </r>
  <r>
    <m/>
    <m/>
    <s v="-5.88667/110.41111"/>
    <n v="1"/>
    <s v="MKT"/>
    <s v="Pemanfaatan"/>
    <n v="1"/>
    <n v="7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7"/>
    <s v="P,B"/>
    <x v="9"/>
    <n v="0"/>
    <n v="0"/>
    <s v="zaenul"/>
  </r>
  <r>
    <m/>
    <m/>
    <s v="-5.88667/110.41111"/>
    <n v="1"/>
    <s v="MKT"/>
    <s v="Pemanfaatan"/>
    <n v="1"/>
    <n v="8"/>
    <s v="P,B,PK"/>
    <x v="0"/>
    <n v="30"/>
    <n v="0"/>
    <s v="zaenul"/>
  </r>
  <r>
    <m/>
    <m/>
    <s v="-5.88667/110.41111"/>
    <n v="1"/>
    <s v="MKT"/>
    <s v="Pemanfaatan"/>
    <n v="1"/>
    <n v="8"/>
    <s v="P,B,PK"/>
    <x v="1"/>
    <n v="0"/>
    <n v="0"/>
    <s v="zaenul"/>
  </r>
  <r>
    <m/>
    <m/>
    <s v="-5.88667/110.41111"/>
    <n v="1"/>
    <s v="MKT"/>
    <s v="Pemanfaatan"/>
    <n v="1"/>
    <n v="8"/>
    <s v="P,B,PK"/>
    <x v="2"/>
    <n v="0"/>
    <n v="0"/>
    <s v="zaenul"/>
  </r>
  <r>
    <m/>
    <m/>
    <s v="-5.88667/110.41111"/>
    <n v="1"/>
    <s v="MKT"/>
    <s v="Pemanfaatan"/>
    <n v="1"/>
    <n v="8"/>
    <s v="P,B,PK"/>
    <x v="3"/>
    <n v="0"/>
    <n v="0"/>
    <s v="zaenul"/>
  </r>
  <r>
    <m/>
    <m/>
    <s v="-5.88667/110.41111"/>
    <n v="1"/>
    <s v="MKT"/>
    <s v="Pemanfaatan"/>
    <n v="1"/>
    <n v="8"/>
    <s v="P,B,PK"/>
    <x v="4"/>
    <n v="0"/>
    <n v="0"/>
    <s v="zaenul"/>
  </r>
  <r>
    <m/>
    <m/>
    <s v="-5.88667/110.41111"/>
    <n v="1"/>
    <s v="MKT"/>
    <s v="Pemanfaatan"/>
    <n v="1"/>
    <n v="8"/>
    <s v="P,B,PK"/>
    <x v="5"/>
    <n v="0"/>
    <n v="0"/>
    <s v="zaenul"/>
  </r>
  <r>
    <m/>
    <m/>
    <s v="-5.88667/110.41111"/>
    <n v="1"/>
    <s v="MKT"/>
    <s v="Pemanfaatan"/>
    <n v="1"/>
    <n v="8"/>
    <s v="P,B,PK"/>
    <x v="6"/>
    <n v="0"/>
    <n v="0"/>
    <s v="zaenul"/>
  </r>
  <r>
    <m/>
    <m/>
    <s v="-5.88667/110.41111"/>
    <n v="1"/>
    <s v="MKT"/>
    <s v="Pemanfaatan"/>
    <n v="1"/>
    <n v="8"/>
    <s v="P,B,PK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8"/>
    <s v="P,B,PK"/>
    <x v="9"/>
    <n v="0"/>
    <n v="0"/>
    <s v="zaenul"/>
  </r>
  <r>
    <m/>
    <m/>
    <s v="-5.88667/110.41111"/>
    <n v="1"/>
    <s v="MKT"/>
    <s v="Pemanfaatan"/>
    <n v="1"/>
    <n v="9"/>
    <s v="P,B"/>
    <x v="0"/>
    <n v="0"/>
    <n v="0"/>
    <s v="zaenul"/>
  </r>
  <r>
    <m/>
    <m/>
    <s v="-5.88667/110.41111"/>
    <n v="1"/>
    <s v="MKT"/>
    <s v="Pemanfaatan"/>
    <n v="1"/>
    <n v="9"/>
    <s v="P,B"/>
    <x v="1"/>
    <n v="0"/>
    <n v="0"/>
    <s v="zaenul"/>
  </r>
  <r>
    <m/>
    <m/>
    <s v="-5.88667/110.41111"/>
    <n v="1"/>
    <s v="MKT"/>
    <s v="Pemanfaatan"/>
    <n v="1"/>
    <n v="9"/>
    <s v="P,B"/>
    <x v="2"/>
    <n v="0"/>
    <n v="0"/>
    <s v="zaenul"/>
  </r>
  <r>
    <m/>
    <m/>
    <s v="-5.88667/110.41111"/>
    <n v="1"/>
    <s v="MKT"/>
    <s v="Pemanfaatan"/>
    <n v="1"/>
    <n v="9"/>
    <s v="P,B"/>
    <x v="3"/>
    <n v="0"/>
    <n v="0"/>
    <s v="zaenul"/>
  </r>
  <r>
    <m/>
    <m/>
    <s v="-5.88667/110.41111"/>
    <n v="1"/>
    <s v="MKT"/>
    <s v="Pemanfaatan"/>
    <n v="1"/>
    <n v="9"/>
    <s v="P,B"/>
    <x v="4"/>
    <n v="0"/>
    <n v="0"/>
    <s v="zaenul"/>
  </r>
  <r>
    <m/>
    <m/>
    <s v="-5.88667/110.41111"/>
    <n v="1"/>
    <s v="MKT"/>
    <s v="Pemanfaatan"/>
    <n v="1"/>
    <n v="9"/>
    <s v="P,B"/>
    <x v="5"/>
    <n v="0"/>
    <n v="0"/>
    <s v="zaenul"/>
  </r>
  <r>
    <m/>
    <m/>
    <s v="-5.88667/110.41111"/>
    <n v="1"/>
    <s v="MKT"/>
    <s v="Pemanfaatan"/>
    <n v="1"/>
    <n v="9"/>
    <s v="P,B"/>
    <x v="6"/>
    <n v="0"/>
    <n v="0"/>
    <s v="zaenul"/>
  </r>
  <r>
    <m/>
    <m/>
    <s v="-5.88667/110.41111"/>
    <n v="1"/>
    <s v="MKT"/>
    <s v="Pemanfaatan"/>
    <n v="1"/>
    <n v="9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9"/>
    <s v="P,B"/>
    <x v="9"/>
    <n v="0"/>
    <n v="0"/>
    <s v="zaenul"/>
  </r>
  <r>
    <m/>
    <m/>
    <s v="-5.88667/110.41111"/>
    <n v="1"/>
    <s v="MKT"/>
    <s v="Pemanfaatan"/>
    <n v="1"/>
    <n v="10"/>
    <s v="PK,B"/>
    <x v="0"/>
    <n v="0"/>
    <n v="0"/>
    <s v="zaenul"/>
  </r>
  <r>
    <m/>
    <m/>
    <s v="-5.88667/110.41111"/>
    <n v="1"/>
    <s v="MKT"/>
    <s v="Pemanfaatan"/>
    <n v="1"/>
    <n v="10"/>
    <s v="PK,B"/>
    <x v="1"/>
    <n v="0"/>
    <n v="0"/>
    <s v="zaenul"/>
  </r>
  <r>
    <m/>
    <m/>
    <s v="-5.88667/110.41111"/>
    <n v="1"/>
    <s v="MKT"/>
    <s v="Pemanfaatan"/>
    <n v="1"/>
    <n v="10"/>
    <s v="PK,B"/>
    <x v="2"/>
    <n v="0"/>
    <n v="0"/>
    <s v="zaenul"/>
  </r>
  <r>
    <m/>
    <m/>
    <s v="-5.88667/110.41111"/>
    <n v="1"/>
    <s v="MKT"/>
    <s v="Pemanfaatan"/>
    <n v="1"/>
    <n v="10"/>
    <s v="PK,B"/>
    <x v="3"/>
    <n v="0"/>
    <n v="0"/>
    <s v="zaenul"/>
  </r>
  <r>
    <m/>
    <m/>
    <s v="-5.88667/110.41111"/>
    <n v="1"/>
    <s v="MKT"/>
    <s v="Pemanfaatan"/>
    <n v="1"/>
    <n v="10"/>
    <s v="PK,B"/>
    <x v="4"/>
    <n v="0"/>
    <n v="0"/>
    <s v="zaenul"/>
  </r>
  <r>
    <m/>
    <m/>
    <s v="-5.88667/110.41111"/>
    <n v="1"/>
    <s v="MKT"/>
    <s v="Pemanfaatan"/>
    <n v="1"/>
    <n v="10"/>
    <s v="PK,B"/>
    <x v="5"/>
    <n v="0"/>
    <n v="0"/>
    <s v="zaenul"/>
  </r>
  <r>
    <m/>
    <m/>
    <s v="-5.88667/110.41111"/>
    <n v="1"/>
    <s v="MKT"/>
    <s v="Pemanfaatan"/>
    <n v="1"/>
    <n v="10"/>
    <s v="PK,B"/>
    <x v="6"/>
    <n v="0"/>
    <n v="0"/>
    <s v="zaenul"/>
  </r>
  <r>
    <m/>
    <m/>
    <s v="-5.88667/110.41111"/>
    <n v="1"/>
    <s v="MKT"/>
    <s v="Pemanfaatan"/>
    <n v="1"/>
    <n v="10"/>
    <s v="PK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10"/>
    <s v="PK,B"/>
    <x v="9"/>
    <n v="0"/>
    <n v="0"/>
    <s v="zaenul"/>
  </r>
  <r>
    <m/>
    <m/>
    <s v="-5.88667/110.41111"/>
    <n v="1"/>
    <s v="MKT"/>
    <s v="Pemanfaatan"/>
    <n v="1"/>
    <n v="11"/>
    <s v="PK,B"/>
    <x v="0"/>
    <n v="0"/>
    <n v="0"/>
    <s v="zaenul"/>
  </r>
  <r>
    <m/>
    <m/>
    <s v="-5.88667/110.41111"/>
    <n v="1"/>
    <s v="MKT"/>
    <s v="Pemanfaatan"/>
    <n v="1"/>
    <n v="11"/>
    <s v="PK,B"/>
    <x v="1"/>
    <n v="0"/>
    <n v="0"/>
    <s v="zaenul"/>
  </r>
  <r>
    <m/>
    <m/>
    <s v="-5.88667/110.41111"/>
    <n v="1"/>
    <s v="MKT"/>
    <s v="Pemanfaatan"/>
    <n v="1"/>
    <n v="11"/>
    <s v="PK,B"/>
    <x v="2"/>
    <n v="0"/>
    <n v="0"/>
    <s v="zaenul"/>
  </r>
  <r>
    <m/>
    <m/>
    <s v="-5.88667/110.41111"/>
    <n v="1"/>
    <s v="MKT"/>
    <s v="Pemanfaatan"/>
    <n v="1"/>
    <n v="11"/>
    <s v="PK,B"/>
    <x v="3"/>
    <n v="0"/>
    <n v="0"/>
    <s v="zaenul"/>
  </r>
  <r>
    <m/>
    <m/>
    <s v="-5.88667/110.41111"/>
    <n v="1"/>
    <s v="MKT"/>
    <s v="Pemanfaatan"/>
    <n v="1"/>
    <n v="11"/>
    <s v="PK,B"/>
    <x v="4"/>
    <n v="0"/>
    <n v="0"/>
    <s v="zaenul"/>
  </r>
  <r>
    <m/>
    <m/>
    <s v="-5.88667/110.41111"/>
    <n v="1"/>
    <s v="MKT"/>
    <s v="Pemanfaatan"/>
    <n v="1"/>
    <n v="11"/>
    <s v="PK,B"/>
    <x v="5"/>
    <n v="0"/>
    <n v="0"/>
    <s v="zaenul"/>
  </r>
  <r>
    <m/>
    <m/>
    <s v="-5.88667/110.41111"/>
    <n v="1"/>
    <s v="MKT"/>
    <s v="Pemanfaatan"/>
    <n v="1"/>
    <n v="11"/>
    <s v="PK,B"/>
    <x v="6"/>
    <n v="0"/>
    <n v="0"/>
    <s v="zaenul"/>
  </r>
  <r>
    <m/>
    <m/>
    <s v="-5.88667/110.41111"/>
    <n v="1"/>
    <s v="MKT"/>
    <s v="Pemanfaatan"/>
    <n v="1"/>
    <n v="11"/>
    <s v="PK,B"/>
    <x v="7"/>
    <n v="0"/>
    <n v="0"/>
    <s v="zaenul"/>
  </r>
  <r>
    <m/>
    <m/>
    <m/>
    <m/>
    <m/>
    <m/>
    <m/>
    <m/>
    <m/>
    <x v="8"/>
    <n v="0"/>
    <n v="0"/>
    <s v="zaenul"/>
  </r>
  <r>
    <m/>
    <m/>
    <s v="-5.88667/110.41111"/>
    <n v="1"/>
    <s v="MKT"/>
    <s v="Pemanfaatan"/>
    <n v="1"/>
    <n v="11"/>
    <s v="PK,B"/>
    <x v="9"/>
    <n v="0"/>
    <n v="0"/>
    <s v="zaenul"/>
  </r>
  <r>
    <m/>
    <m/>
    <s v="-5.88667/110.41111"/>
    <n v="1"/>
    <s v="MKT"/>
    <s v="Pemanfaatan"/>
    <n v="2"/>
    <n v="1"/>
    <s v="P,PK"/>
    <x v="0"/>
    <n v="20"/>
    <n v="0"/>
    <s v="sob"/>
  </r>
  <r>
    <m/>
    <m/>
    <s v="-5.88667/110.41111"/>
    <n v="1"/>
    <s v="MKT"/>
    <s v="Pemanfaatan"/>
    <n v="2"/>
    <n v="1"/>
    <s v="P,PK"/>
    <x v="1"/>
    <n v="80"/>
    <n v="0"/>
    <s v="sob"/>
  </r>
  <r>
    <m/>
    <m/>
    <s v="-5.88667/110.41111"/>
    <n v="1"/>
    <s v="MKT"/>
    <s v="Pemanfaatan"/>
    <n v="2"/>
    <n v="1"/>
    <s v="P,PK"/>
    <x v="2"/>
    <n v="0"/>
    <n v="0"/>
    <s v="sob"/>
  </r>
  <r>
    <m/>
    <m/>
    <s v="-5.88667/110.41111"/>
    <n v="1"/>
    <s v="MKT"/>
    <s v="Pemanfaatan"/>
    <n v="2"/>
    <n v="1"/>
    <s v="P,PK"/>
    <x v="3"/>
    <n v="0"/>
    <n v="0"/>
    <s v="sob"/>
  </r>
  <r>
    <m/>
    <m/>
    <s v="-5.88667/110.41111"/>
    <n v="1"/>
    <s v="MKT"/>
    <s v="Pemanfaatan"/>
    <n v="2"/>
    <n v="1"/>
    <s v="P,PK"/>
    <x v="4"/>
    <n v="0"/>
    <n v="0"/>
    <s v="sob"/>
  </r>
  <r>
    <m/>
    <m/>
    <s v="-5.88667/110.41111"/>
    <n v="1"/>
    <s v="MKT"/>
    <s v="Pemanfaatan"/>
    <n v="2"/>
    <n v="1"/>
    <s v="P,PK"/>
    <x v="5"/>
    <n v="0"/>
    <n v="0"/>
    <s v="sob"/>
  </r>
  <r>
    <m/>
    <m/>
    <s v="-5.88667/110.41111"/>
    <n v="1"/>
    <s v="MKT"/>
    <s v="Pemanfaatan"/>
    <n v="2"/>
    <n v="1"/>
    <s v="P,PK"/>
    <x v="6"/>
    <n v="0"/>
    <n v="0"/>
    <s v="sob"/>
  </r>
  <r>
    <m/>
    <m/>
    <s v="-5.88667/110.41111"/>
    <n v="1"/>
    <s v="MKT"/>
    <s v="Pemanfaatan"/>
    <n v="2"/>
    <n v="1"/>
    <s v="P,PK"/>
    <x v="7"/>
    <n v="0"/>
    <n v="0"/>
    <s v="sob"/>
  </r>
  <r>
    <m/>
    <m/>
    <m/>
    <m/>
    <m/>
    <m/>
    <m/>
    <m/>
    <m/>
    <x v="8"/>
    <n v="45"/>
    <n v="12"/>
    <s v="sob"/>
  </r>
  <r>
    <m/>
    <m/>
    <s v="-5.88667/110.41111"/>
    <n v="1"/>
    <s v="MKT"/>
    <s v="Pemanfaatan"/>
    <n v="2"/>
    <n v="1"/>
    <s v="P,PK"/>
    <x v="9"/>
    <n v="0"/>
    <n v="0"/>
    <s v="sob"/>
  </r>
  <r>
    <m/>
    <m/>
    <s v="-5.88667/110.41111"/>
    <n v="1"/>
    <s v="MKT"/>
    <s v="Pemanfaatan"/>
    <n v="2"/>
    <n v="2"/>
    <s v="P,PK"/>
    <x v="0"/>
    <n v="20"/>
    <n v="0"/>
    <s v="sob"/>
  </r>
  <r>
    <m/>
    <m/>
    <s v="-5.88667/110.41111"/>
    <n v="1"/>
    <s v="MKT"/>
    <s v="Pemanfaatan"/>
    <n v="2"/>
    <n v="2"/>
    <s v="P,PK"/>
    <x v="1"/>
    <n v="0"/>
    <n v="0"/>
    <s v="sob"/>
  </r>
  <r>
    <m/>
    <m/>
    <s v="-5.88667/110.41111"/>
    <n v="1"/>
    <s v="MKT"/>
    <s v="Pemanfaatan"/>
    <n v="2"/>
    <n v="2"/>
    <s v="P,PK"/>
    <x v="2"/>
    <n v="80"/>
    <n v="0"/>
    <s v="sob"/>
  </r>
  <r>
    <m/>
    <m/>
    <s v="-5.88667/110.41111"/>
    <n v="1"/>
    <s v="MKT"/>
    <s v="Pemanfaatan"/>
    <n v="2"/>
    <n v="2"/>
    <s v="P,PK"/>
    <x v="3"/>
    <n v="0"/>
    <n v="0"/>
    <s v="sob"/>
  </r>
  <r>
    <m/>
    <m/>
    <s v="-5.88667/110.41111"/>
    <n v="1"/>
    <s v="MKT"/>
    <s v="Pemanfaatan"/>
    <n v="2"/>
    <n v="2"/>
    <s v="P,PK"/>
    <x v="4"/>
    <n v="0"/>
    <n v="0"/>
    <s v="sob"/>
  </r>
  <r>
    <m/>
    <m/>
    <s v="-5.88667/110.41111"/>
    <n v="1"/>
    <s v="MKT"/>
    <s v="Pemanfaatan"/>
    <n v="2"/>
    <n v="2"/>
    <s v="P,PK"/>
    <x v="5"/>
    <n v="0"/>
    <n v="0"/>
    <s v="sob"/>
  </r>
  <r>
    <m/>
    <m/>
    <s v="-5.88667/110.41111"/>
    <n v="1"/>
    <s v="MKT"/>
    <s v="Pemanfaatan"/>
    <n v="2"/>
    <n v="2"/>
    <s v="P,PK"/>
    <x v="6"/>
    <n v="0"/>
    <n v="0"/>
    <s v="sob"/>
  </r>
  <r>
    <m/>
    <m/>
    <s v="-5.88667/110.41111"/>
    <n v="1"/>
    <s v="MKT"/>
    <s v="Pemanfaatan"/>
    <n v="2"/>
    <n v="2"/>
    <s v="P,PK"/>
    <x v="7"/>
    <n v="0"/>
    <n v="0"/>
    <s v="sob"/>
  </r>
  <r>
    <m/>
    <m/>
    <m/>
    <m/>
    <m/>
    <m/>
    <m/>
    <m/>
    <m/>
    <x v="8"/>
    <n v="15"/>
    <n v="10"/>
    <s v="sob"/>
  </r>
  <r>
    <m/>
    <m/>
    <s v="-5.88667/110.41111"/>
    <n v="1"/>
    <s v="MKT"/>
    <s v="Pemanfaatan"/>
    <n v="2"/>
    <n v="2"/>
    <s v="P,PK"/>
    <x v="9"/>
    <n v="15"/>
    <n v="0"/>
    <s v="sob"/>
  </r>
  <r>
    <m/>
    <m/>
    <s v="-5.88667/110.41111"/>
    <n v="1"/>
    <s v="MKT"/>
    <s v="Pemanfaatan"/>
    <n v="2"/>
    <n v="3"/>
    <s v="P,PK"/>
    <x v="0"/>
    <n v="10"/>
    <n v="0"/>
    <s v="sob"/>
  </r>
  <r>
    <m/>
    <m/>
    <s v="-5.88667/110.41111"/>
    <n v="1"/>
    <s v="MKT"/>
    <s v="Pemanfaatan"/>
    <n v="2"/>
    <n v="3"/>
    <s v="P,PK"/>
    <x v="1"/>
    <n v="0"/>
    <n v="0"/>
    <s v="sob"/>
  </r>
  <r>
    <m/>
    <m/>
    <s v="-5.88667/110.41111"/>
    <n v="1"/>
    <s v="MKT"/>
    <s v="Pemanfaatan"/>
    <n v="2"/>
    <n v="3"/>
    <s v="P,PK"/>
    <x v="2"/>
    <n v="90"/>
    <n v="0"/>
    <s v="sob"/>
  </r>
  <r>
    <m/>
    <m/>
    <s v="-5.88667/110.41111"/>
    <n v="1"/>
    <s v="MKT"/>
    <s v="Pemanfaatan"/>
    <n v="2"/>
    <n v="3"/>
    <s v="P,PK"/>
    <x v="3"/>
    <n v="0"/>
    <n v="0"/>
    <s v="sob"/>
  </r>
  <r>
    <m/>
    <m/>
    <s v="-5.88667/110.41111"/>
    <n v="1"/>
    <s v="MKT"/>
    <s v="Pemanfaatan"/>
    <n v="2"/>
    <n v="3"/>
    <s v="P,PK"/>
    <x v="4"/>
    <n v="0"/>
    <n v="0"/>
    <s v="sob"/>
  </r>
  <r>
    <m/>
    <m/>
    <s v="-5.88667/110.41111"/>
    <n v="1"/>
    <s v="MKT"/>
    <s v="Pemanfaatan"/>
    <n v="2"/>
    <n v="3"/>
    <s v="P,PK"/>
    <x v="5"/>
    <n v="0"/>
    <n v="0"/>
    <s v="sob"/>
  </r>
  <r>
    <m/>
    <m/>
    <s v="-5.88667/110.41111"/>
    <n v="1"/>
    <s v="MKT"/>
    <s v="Pemanfaatan"/>
    <n v="2"/>
    <n v="3"/>
    <s v="P,PK"/>
    <x v="6"/>
    <n v="0"/>
    <n v="0"/>
    <s v="sob"/>
  </r>
  <r>
    <m/>
    <m/>
    <s v="-5.88667/110.41111"/>
    <n v="1"/>
    <s v="MKT"/>
    <s v="Pemanfaatan"/>
    <n v="2"/>
    <n v="3"/>
    <s v="P,PK"/>
    <x v="7"/>
    <n v="0"/>
    <n v="0"/>
    <s v="sob"/>
  </r>
  <r>
    <m/>
    <m/>
    <m/>
    <m/>
    <m/>
    <m/>
    <m/>
    <m/>
    <m/>
    <x v="8"/>
    <n v="15"/>
    <n v="7"/>
    <s v="sob"/>
  </r>
  <r>
    <m/>
    <m/>
    <s v="-5.88667/110.41111"/>
    <n v="1"/>
    <s v="MKT"/>
    <s v="Pemanfaatan"/>
    <n v="2"/>
    <n v="3"/>
    <s v="P,PK"/>
    <x v="9"/>
    <n v="15"/>
    <n v="0"/>
    <s v="sob"/>
  </r>
  <r>
    <m/>
    <m/>
    <s v="-5.88667/110.41111"/>
    <n v="1"/>
    <s v="MKT"/>
    <s v="Pemanfaatan"/>
    <n v="2"/>
    <n v="4"/>
    <s v="P,B"/>
    <x v="0"/>
    <n v="70"/>
    <n v="0"/>
    <s v="sob"/>
  </r>
  <r>
    <m/>
    <m/>
    <s v="-5.88667/110.41111"/>
    <n v="1"/>
    <s v="MKT"/>
    <s v="Pemanfaatan"/>
    <n v="2"/>
    <n v="4"/>
    <s v="P,B"/>
    <x v="1"/>
    <n v="0"/>
    <n v="0"/>
    <s v="sob"/>
  </r>
  <r>
    <m/>
    <m/>
    <s v="-5.88667/110.41111"/>
    <n v="1"/>
    <s v="MKT"/>
    <s v="Pemanfaatan"/>
    <n v="2"/>
    <n v="4"/>
    <s v="P,B"/>
    <x v="2"/>
    <n v="30"/>
    <n v="0"/>
    <s v="sob"/>
  </r>
  <r>
    <m/>
    <m/>
    <s v="-5.88667/110.41111"/>
    <n v="1"/>
    <s v="MKT"/>
    <s v="Pemanfaatan"/>
    <n v="2"/>
    <n v="4"/>
    <s v="P,B"/>
    <x v="3"/>
    <n v="0"/>
    <n v="0"/>
    <s v="sob"/>
  </r>
  <r>
    <m/>
    <m/>
    <s v="-5.88667/110.41111"/>
    <n v="1"/>
    <s v="MKT"/>
    <s v="Pemanfaatan"/>
    <n v="2"/>
    <n v="4"/>
    <s v="P,B"/>
    <x v="4"/>
    <n v="0"/>
    <n v="0"/>
    <s v="sob"/>
  </r>
  <r>
    <m/>
    <m/>
    <s v="-5.88667/110.41111"/>
    <n v="1"/>
    <s v="MKT"/>
    <s v="Pemanfaatan"/>
    <n v="2"/>
    <n v="4"/>
    <s v="P,B"/>
    <x v="5"/>
    <n v="0"/>
    <n v="0"/>
    <s v="sob"/>
  </r>
  <r>
    <m/>
    <m/>
    <s v="-5.88667/110.41111"/>
    <n v="1"/>
    <s v="MKT"/>
    <s v="Pemanfaatan"/>
    <n v="2"/>
    <n v="4"/>
    <s v="P,B"/>
    <x v="6"/>
    <n v="0"/>
    <n v="0"/>
    <s v="sob"/>
  </r>
  <r>
    <m/>
    <m/>
    <s v="-5.88667/110.41111"/>
    <n v="1"/>
    <s v="MKT"/>
    <s v="Pemanfaatan"/>
    <n v="2"/>
    <n v="4"/>
    <s v="P,B"/>
    <x v="7"/>
    <n v="0"/>
    <n v="0"/>
    <s v="sob"/>
  </r>
  <r>
    <m/>
    <m/>
    <m/>
    <m/>
    <m/>
    <m/>
    <m/>
    <m/>
    <m/>
    <x v="8"/>
    <n v="20"/>
    <n v="15"/>
    <s v="sob"/>
  </r>
  <r>
    <m/>
    <m/>
    <s v="-5.88667/110.41111"/>
    <n v="1"/>
    <s v="MKT"/>
    <s v="Pemanfaatan"/>
    <n v="2"/>
    <n v="4"/>
    <s v="P,B"/>
    <x v="9"/>
    <n v="40"/>
    <n v="0"/>
    <s v="sob"/>
  </r>
  <r>
    <m/>
    <m/>
    <s v="-5.88667/110.41111"/>
    <n v="1"/>
    <s v="MKT"/>
    <s v="Pemanfaatan"/>
    <n v="2"/>
    <n v="5"/>
    <s v="P,B"/>
    <x v="0"/>
    <n v="100"/>
    <n v="0"/>
    <s v="sob"/>
  </r>
  <r>
    <m/>
    <m/>
    <s v="-5.88667/110.41111"/>
    <n v="1"/>
    <s v="MKT"/>
    <s v="Pemanfaatan"/>
    <n v="2"/>
    <n v="5"/>
    <s v="P,B"/>
    <x v="1"/>
    <n v="0"/>
    <n v="0"/>
    <s v="sob"/>
  </r>
  <r>
    <m/>
    <m/>
    <s v="-5.88667/110.41111"/>
    <n v="1"/>
    <s v="MKT"/>
    <s v="Pemanfaatan"/>
    <n v="2"/>
    <n v="5"/>
    <s v="P,B"/>
    <x v="2"/>
    <n v="0"/>
    <n v="0"/>
    <s v="sob"/>
  </r>
  <r>
    <m/>
    <m/>
    <s v="-5.88667/110.41111"/>
    <n v="1"/>
    <s v="MKT"/>
    <s v="Pemanfaatan"/>
    <n v="2"/>
    <n v="5"/>
    <s v="P,B"/>
    <x v="3"/>
    <n v="0"/>
    <n v="0"/>
    <s v="sob"/>
  </r>
  <r>
    <m/>
    <m/>
    <s v="-5.88667/110.41111"/>
    <n v="1"/>
    <s v="MKT"/>
    <s v="Pemanfaatan"/>
    <n v="2"/>
    <n v="5"/>
    <s v="P,B"/>
    <x v="4"/>
    <n v="0"/>
    <n v="0"/>
    <s v="sob"/>
  </r>
  <r>
    <m/>
    <m/>
    <s v="-5.88667/110.41111"/>
    <n v="1"/>
    <s v="MKT"/>
    <s v="Pemanfaatan"/>
    <n v="2"/>
    <n v="5"/>
    <s v="P,B"/>
    <x v="5"/>
    <n v="0"/>
    <n v="0"/>
    <s v="sob"/>
  </r>
  <r>
    <m/>
    <m/>
    <s v="-5.88667/110.41111"/>
    <n v="1"/>
    <s v="MKT"/>
    <s v="Pemanfaatan"/>
    <n v="2"/>
    <n v="5"/>
    <s v="P,B"/>
    <x v="6"/>
    <n v="0"/>
    <n v="0"/>
    <s v="sob"/>
  </r>
  <r>
    <m/>
    <m/>
    <s v="-5.88667/110.41111"/>
    <n v="1"/>
    <s v="MKT"/>
    <s v="Pemanfaatan"/>
    <n v="2"/>
    <n v="5"/>
    <s v="P,B"/>
    <x v="7"/>
    <n v="0"/>
    <n v="0"/>
    <s v="sob"/>
  </r>
  <r>
    <m/>
    <m/>
    <m/>
    <m/>
    <m/>
    <m/>
    <m/>
    <m/>
    <m/>
    <x v="8"/>
    <n v="15"/>
    <n v="15"/>
    <s v="sob"/>
  </r>
  <r>
    <m/>
    <m/>
    <s v="-5.88667/110.41111"/>
    <n v="1"/>
    <s v="MKT"/>
    <s v="Pemanfaatan"/>
    <n v="2"/>
    <n v="5"/>
    <s v="P,B"/>
    <x v="9"/>
    <n v="80"/>
    <n v="0"/>
    <s v="sob"/>
  </r>
  <r>
    <m/>
    <m/>
    <s v="-5.88667/110.41111"/>
    <n v="1"/>
    <s v="MKT"/>
    <s v="Pemanfaatan"/>
    <n v="2"/>
    <n v="6"/>
    <s v="TK"/>
    <x v="0"/>
    <n v="0"/>
    <n v="0"/>
    <s v="sob"/>
  </r>
  <r>
    <m/>
    <m/>
    <s v="-5.88667/110.41111"/>
    <n v="1"/>
    <s v="MKT"/>
    <s v="Pemanfaatan"/>
    <n v="2"/>
    <n v="6"/>
    <s v="TK"/>
    <x v="1"/>
    <n v="0"/>
    <n v="0"/>
    <s v="sob"/>
  </r>
  <r>
    <m/>
    <m/>
    <s v="-5.88667/110.41111"/>
    <n v="1"/>
    <s v="MKT"/>
    <s v="Pemanfaatan"/>
    <n v="2"/>
    <n v="6"/>
    <s v="TK"/>
    <x v="2"/>
    <n v="0"/>
    <n v="0"/>
    <s v="sob"/>
  </r>
  <r>
    <m/>
    <m/>
    <s v="-5.88667/110.41111"/>
    <n v="1"/>
    <s v="MKT"/>
    <s v="Pemanfaatan"/>
    <n v="2"/>
    <n v="6"/>
    <s v="TK"/>
    <x v="3"/>
    <n v="0"/>
    <n v="0"/>
    <s v="sob"/>
  </r>
  <r>
    <m/>
    <m/>
    <s v="-5.88667/110.41111"/>
    <n v="1"/>
    <s v="MKT"/>
    <s v="Pemanfaatan"/>
    <n v="2"/>
    <n v="6"/>
    <s v="TK"/>
    <x v="4"/>
    <n v="0"/>
    <n v="0"/>
    <s v="sob"/>
  </r>
  <r>
    <m/>
    <m/>
    <s v="-5.88667/110.41111"/>
    <n v="1"/>
    <s v="MKT"/>
    <s v="Pemanfaatan"/>
    <n v="2"/>
    <n v="6"/>
    <s v="TK"/>
    <x v="5"/>
    <n v="0"/>
    <n v="0"/>
    <s v="sob"/>
  </r>
  <r>
    <m/>
    <m/>
    <s v="-5.88667/110.41111"/>
    <n v="1"/>
    <s v="MKT"/>
    <s v="Pemanfaatan"/>
    <n v="2"/>
    <n v="6"/>
    <s v="TK"/>
    <x v="6"/>
    <n v="0"/>
    <n v="0"/>
    <s v="sob"/>
  </r>
  <r>
    <m/>
    <m/>
    <s v="-5.88667/110.41111"/>
    <n v="1"/>
    <s v="MKT"/>
    <s v="Pemanfaatan"/>
    <n v="2"/>
    <n v="6"/>
    <s v="TK"/>
    <x v="7"/>
    <n v="0"/>
    <n v="0"/>
    <s v="sob"/>
  </r>
  <r>
    <m/>
    <m/>
    <m/>
    <m/>
    <m/>
    <m/>
    <m/>
    <m/>
    <m/>
    <x v="8"/>
    <n v="0"/>
    <n v="0"/>
    <s v="sob"/>
  </r>
  <r>
    <m/>
    <m/>
    <s v="-5.88667/110.41111"/>
    <n v="1"/>
    <s v="MKT"/>
    <s v="Pemanfaatan"/>
    <n v="2"/>
    <n v="6"/>
    <s v="TK"/>
    <x v="9"/>
    <n v="50"/>
    <n v="0"/>
    <s v="sob"/>
  </r>
  <r>
    <m/>
    <m/>
    <s v="-5.88667/110.41111"/>
    <n v="1"/>
    <s v="MKT"/>
    <s v="Pemanfaatan"/>
    <n v="2"/>
    <n v="7"/>
    <s v="P,TK"/>
    <x v="0"/>
    <n v="0"/>
    <n v="0"/>
    <s v="sob"/>
  </r>
  <r>
    <m/>
    <m/>
    <s v="-5.88667/110.41111"/>
    <n v="1"/>
    <s v="MKT"/>
    <s v="Pemanfaatan"/>
    <n v="2"/>
    <n v="7"/>
    <s v="P,TK"/>
    <x v="1"/>
    <n v="0"/>
    <n v="0"/>
    <s v="sob"/>
  </r>
  <r>
    <m/>
    <m/>
    <s v="-5.88667/110.41111"/>
    <n v="1"/>
    <s v="MKT"/>
    <s v="Pemanfaatan"/>
    <n v="2"/>
    <n v="7"/>
    <s v="P,TK"/>
    <x v="2"/>
    <n v="0"/>
    <n v="0"/>
    <s v="sob"/>
  </r>
  <r>
    <m/>
    <m/>
    <s v="-5.88667/110.41111"/>
    <n v="1"/>
    <s v="MKT"/>
    <s v="Pemanfaatan"/>
    <n v="2"/>
    <n v="7"/>
    <s v="P,TK"/>
    <x v="3"/>
    <n v="0"/>
    <n v="0"/>
    <s v="sob"/>
  </r>
  <r>
    <m/>
    <m/>
    <s v="-5.88667/110.41111"/>
    <n v="1"/>
    <s v="MKT"/>
    <s v="Pemanfaatan"/>
    <n v="2"/>
    <n v="7"/>
    <s v="P,TK"/>
    <x v="4"/>
    <n v="0"/>
    <n v="0"/>
    <s v="sob"/>
  </r>
  <r>
    <m/>
    <m/>
    <s v="-5.88667/110.41111"/>
    <n v="1"/>
    <s v="MKT"/>
    <s v="Pemanfaatan"/>
    <n v="2"/>
    <n v="7"/>
    <s v="P,TK"/>
    <x v="5"/>
    <n v="0"/>
    <n v="0"/>
    <s v="sob"/>
  </r>
  <r>
    <m/>
    <m/>
    <s v="-5.88667/110.41111"/>
    <n v="1"/>
    <s v="MKT"/>
    <s v="Pemanfaatan"/>
    <n v="2"/>
    <n v="7"/>
    <s v="P,TK"/>
    <x v="6"/>
    <n v="0"/>
    <n v="0"/>
    <s v="sob"/>
  </r>
  <r>
    <m/>
    <m/>
    <s v="-5.88667/110.41111"/>
    <n v="1"/>
    <s v="MKT"/>
    <s v="Pemanfaatan"/>
    <n v="2"/>
    <n v="7"/>
    <s v="P,TK"/>
    <x v="7"/>
    <n v="0"/>
    <n v="0"/>
    <s v="sob"/>
  </r>
  <r>
    <m/>
    <m/>
    <m/>
    <m/>
    <m/>
    <m/>
    <m/>
    <m/>
    <s v="P,TK"/>
    <x v="8"/>
    <n v="0"/>
    <n v="0"/>
    <s v="sob"/>
  </r>
  <r>
    <m/>
    <m/>
    <s v="-5.88667/110.41111"/>
    <n v="1"/>
    <s v="MKT"/>
    <s v="Pemanfaatan"/>
    <n v="2"/>
    <n v="7"/>
    <s v="P,TK"/>
    <x v="9"/>
    <n v="0"/>
    <n v="0"/>
    <s v="sob"/>
  </r>
  <r>
    <m/>
    <m/>
    <s v="-5.88667/110.41111"/>
    <n v="1"/>
    <s v="MKT"/>
    <s v="Pemanfaatan"/>
    <n v="2"/>
    <n v="8"/>
    <s v="P,PK"/>
    <x v="0"/>
    <n v="0"/>
    <n v="0"/>
    <s v="sob"/>
  </r>
  <r>
    <m/>
    <m/>
    <s v="-5.88667/110.41111"/>
    <n v="1"/>
    <s v="MKT"/>
    <s v="Pemanfaatan"/>
    <n v="2"/>
    <n v="8"/>
    <s v="P,PK"/>
    <x v="1"/>
    <n v="0"/>
    <n v="0"/>
    <s v="sob"/>
  </r>
  <r>
    <m/>
    <m/>
    <s v="-5.88667/110.41111"/>
    <n v="1"/>
    <s v="MKT"/>
    <s v="Pemanfaatan"/>
    <n v="2"/>
    <n v="8"/>
    <s v="P,PK"/>
    <x v="2"/>
    <n v="0"/>
    <n v="0"/>
    <s v="sob"/>
  </r>
  <r>
    <m/>
    <m/>
    <s v="-5.88667/110.41111"/>
    <n v="1"/>
    <s v="MKT"/>
    <s v="Pemanfaatan"/>
    <n v="2"/>
    <n v="8"/>
    <s v="P,PK"/>
    <x v="3"/>
    <n v="0"/>
    <n v="0"/>
    <s v="sob"/>
  </r>
  <r>
    <m/>
    <m/>
    <s v="-5.88667/110.41111"/>
    <n v="1"/>
    <s v="MKT"/>
    <s v="Pemanfaatan"/>
    <n v="2"/>
    <n v="8"/>
    <s v="P,PK"/>
    <x v="4"/>
    <n v="0"/>
    <n v="0"/>
    <s v="sob"/>
  </r>
  <r>
    <m/>
    <m/>
    <s v="-5.88667/110.41111"/>
    <n v="1"/>
    <s v="MKT"/>
    <s v="Pemanfaatan"/>
    <n v="2"/>
    <n v="8"/>
    <s v="P,PK"/>
    <x v="5"/>
    <n v="0"/>
    <n v="0"/>
    <s v="sob"/>
  </r>
  <r>
    <m/>
    <m/>
    <s v="-5.88667/110.41111"/>
    <n v="1"/>
    <s v="MKT"/>
    <s v="Pemanfaatan"/>
    <n v="2"/>
    <n v="8"/>
    <s v="P,PK"/>
    <x v="6"/>
    <n v="0"/>
    <n v="0"/>
    <s v="sob"/>
  </r>
  <r>
    <m/>
    <m/>
    <s v="-5.88667/110.41111"/>
    <n v="1"/>
    <s v="MKT"/>
    <s v="Pemanfaatan"/>
    <n v="2"/>
    <n v="8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88667/110.41111"/>
    <n v="1"/>
    <s v="MKT"/>
    <s v="Pemanfaatan"/>
    <n v="2"/>
    <n v="8"/>
    <s v="P,PK"/>
    <x v="9"/>
    <n v="0"/>
    <n v="0"/>
    <s v="sob"/>
  </r>
  <r>
    <m/>
    <m/>
    <s v="-5.88667/110.41111"/>
    <n v="1"/>
    <s v="MKT"/>
    <s v="Pemanfaatan"/>
    <n v="2"/>
    <n v="9"/>
    <s v="P,PK"/>
    <x v="0"/>
    <n v="0"/>
    <n v="0"/>
    <s v="sob"/>
  </r>
  <r>
    <m/>
    <m/>
    <s v="-5.88667/110.41111"/>
    <n v="1"/>
    <s v="MKT"/>
    <s v="Pemanfaatan"/>
    <n v="2"/>
    <n v="9"/>
    <s v="P,PK"/>
    <x v="1"/>
    <n v="0"/>
    <n v="0"/>
    <s v="sob"/>
  </r>
  <r>
    <m/>
    <m/>
    <s v="-5.88667/110.41111"/>
    <n v="1"/>
    <s v="MKT"/>
    <s v="Pemanfaatan"/>
    <n v="2"/>
    <n v="9"/>
    <s v="P,PK"/>
    <x v="2"/>
    <n v="0"/>
    <n v="0"/>
    <s v="sob"/>
  </r>
  <r>
    <m/>
    <m/>
    <s v="-5.88667/110.41111"/>
    <n v="1"/>
    <s v="MKT"/>
    <s v="Pemanfaatan"/>
    <n v="2"/>
    <n v="9"/>
    <s v="P,PK"/>
    <x v="3"/>
    <n v="0"/>
    <n v="0"/>
    <s v="sob"/>
  </r>
  <r>
    <m/>
    <m/>
    <s v="-5.88667/110.41111"/>
    <n v="1"/>
    <s v="MKT"/>
    <s v="Pemanfaatan"/>
    <n v="2"/>
    <n v="9"/>
    <s v="P,PK"/>
    <x v="4"/>
    <n v="0"/>
    <n v="0"/>
    <s v="sob"/>
  </r>
  <r>
    <m/>
    <m/>
    <s v="-5.88667/110.41111"/>
    <n v="1"/>
    <s v="MKT"/>
    <s v="Pemanfaatan"/>
    <n v="2"/>
    <n v="9"/>
    <s v="P,PK"/>
    <x v="5"/>
    <n v="0"/>
    <n v="0"/>
    <s v="sob"/>
  </r>
  <r>
    <m/>
    <m/>
    <s v="-5.88667/110.41111"/>
    <n v="1"/>
    <s v="MKT"/>
    <s v="Pemanfaatan"/>
    <n v="2"/>
    <n v="9"/>
    <s v="P,PK"/>
    <x v="6"/>
    <n v="0"/>
    <n v="0"/>
    <s v="sob"/>
  </r>
  <r>
    <m/>
    <m/>
    <s v="-5.88667/110.41111"/>
    <n v="1"/>
    <s v="MKT"/>
    <s v="Pemanfaatan"/>
    <n v="2"/>
    <n v="9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88667/110.41111"/>
    <n v="1"/>
    <s v="MKT"/>
    <s v="Pemanfaatan"/>
    <n v="2"/>
    <n v="9"/>
    <s v="P,PK"/>
    <x v="9"/>
    <n v="0"/>
    <n v="0"/>
    <s v="sob"/>
  </r>
  <r>
    <m/>
    <m/>
    <s v="-5.88667/110.41111"/>
    <n v="1"/>
    <s v="MKT"/>
    <s v="Pemanfaatan"/>
    <n v="2"/>
    <n v="10"/>
    <s v="P,PK"/>
    <x v="0"/>
    <n v="0"/>
    <n v="0"/>
    <s v="sob"/>
  </r>
  <r>
    <m/>
    <m/>
    <s v="-5.88667/110.41111"/>
    <n v="1"/>
    <s v="MKT"/>
    <s v="Pemanfaatan"/>
    <n v="2"/>
    <n v="10"/>
    <s v="P,PK"/>
    <x v="1"/>
    <n v="0"/>
    <n v="0"/>
    <s v="sob"/>
  </r>
  <r>
    <m/>
    <m/>
    <s v="-5.88667/110.41111"/>
    <n v="1"/>
    <s v="MKT"/>
    <s v="Pemanfaatan"/>
    <n v="2"/>
    <n v="10"/>
    <s v="P,PK"/>
    <x v="2"/>
    <n v="25"/>
    <n v="0"/>
    <s v="sob"/>
  </r>
  <r>
    <m/>
    <m/>
    <s v="-5.88667/110.41111"/>
    <n v="1"/>
    <s v="MKT"/>
    <s v="Pemanfaatan"/>
    <n v="2"/>
    <n v="10"/>
    <s v="P,PK"/>
    <x v="3"/>
    <n v="0"/>
    <n v="0"/>
    <s v="sob"/>
  </r>
  <r>
    <m/>
    <m/>
    <s v="-5.88667/110.41111"/>
    <n v="1"/>
    <s v="MKT"/>
    <s v="Pemanfaatan"/>
    <n v="2"/>
    <n v="10"/>
    <s v="P,PK"/>
    <x v="4"/>
    <n v="0"/>
    <n v="0"/>
    <s v="sob"/>
  </r>
  <r>
    <m/>
    <m/>
    <s v="-5.88667/110.41111"/>
    <n v="1"/>
    <s v="MKT"/>
    <s v="Pemanfaatan"/>
    <n v="2"/>
    <n v="10"/>
    <s v="P,PK"/>
    <x v="5"/>
    <n v="60"/>
    <n v="0"/>
    <s v="sob"/>
  </r>
  <r>
    <m/>
    <m/>
    <s v="-5.88667/110.41111"/>
    <n v="1"/>
    <s v="MKT"/>
    <s v="Pemanfaatan"/>
    <n v="2"/>
    <n v="10"/>
    <s v="P,PK"/>
    <x v="6"/>
    <n v="15"/>
    <n v="0"/>
    <s v="sob"/>
  </r>
  <r>
    <m/>
    <m/>
    <s v="-5.88667/110.41111"/>
    <n v="1"/>
    <s v="MKT"/>
    <s v="Pemanfaatan"/>
    <n v="2"/>
    <n v="10"/>
    <s v="P,PK"/>
    <x v="7"/>
    <n v="0"/>
    <n v="0"/>
    <s v="sob"/>
  </r>
  <r>
    <m/>
    <m/>
    <m/>
    <m/>
    <m/>
    <m/>
    <m/>
    <m/>
    <m/>
    <x v="8"/>
    <n v="60"/>
    <n v="75"/>
    <s v="sob"/>
  </r>
  <r>
    <m/>
    <m/>
    <s v="-5.88667/110.41111"/>
    <n v="1"/>
    <s v="MKT"/>
    <s v="Pemanfaatan"/>
    <n v="2"/>
    <n v="10"/>
    <s v="P,PK"/>
    <x v="9"/>
    <n v="0"/>
    <n v="0"/>
    <s v="sob"/>
  </r>
  <r>
    <m/>
    <m/>
    <s v="-5.88667/110.41111"/>
    <n v="1"/>
    <s v="MKT"/>
    <s v="Pemanfaatan"/>
    <n v="2"/>
    <n v="11"/>
    <s v="P,PK"/>
    <x v="0"/>
    <n v="0"/>
    <n v="0"/>
    <s v="sob"/>
  </r>
  <r>
    <m/>
    <m/>
    <s v="-5.88667/110.41111"/>
    <n v="1"/>
    <s v="MKT"/>
    <s v="Pemanfaatan"/>
    <n v="2"/>
    <n v="11"/>
    <s v="P,PK"/>
    <x v="1"/>
    <n v="0"/>
    <n v="0"/>
    <s v="sob"/>
  </r>
  <r>
    <m/>
    <m/>
    <s v="-5.88667/110.41111"/>
    <n v="1"/>
    <s v="MKT"/>
    <s v="Pemanfaatan"/>
    <n v="2"/>
    <n v="11"/>
    <s v="P,PK"/>
    <x v="2"/>
    <n v="0"/>
    <n v="0"/>
    <s v="sob"/>
  </r>
  <r>
    <m/>
    <m/>
    <s v="-5.88667/110.41111"/>
    <n v="1"/>
    <s v="MKT"/>
    <s v="Pemanfaatan"/>
    <n v="2"/>
    <n v="11"/>
    <s v="P,PK"/>
    <x v="3"/>
    <n v="0"/>
    <n v="0"/>
    <s v="sob"/>
  </r>
  <r>
    <m/>
    <m/>
    <s v="-5.88667/110.41111"/>
    <n v="1"/>
    <s v="MKT"/>
    <s v="Pemanfaatan"/>
    <n v="2"/>
    <n v="11"/>
    <s v="P,PK"/>
    <x v="4"/>
    <n v="0"/>
    <n v="0"/>
    <s v="sob"/>
  </r>
  <r>
    <m/>
    <m/>
    <s v="-5.88667/110.41111"/>
    <n v="1"/>
    <s v="MKT"/>
    <s v="Pemanfaatan"/>
    <n v="2"/>
    <n v="11"/>
    <s v="P,PK"/>
    <x v="5"/>
    <n v="40"/>
    <n v="0"/>
    <s v="sob"/>
  </r>
  <r>
    <m/>
    <m/>
    <s v="-5.88667/110.41111"/>
    <n v="1"/>
    <s v="MKT"/>
    <s v="Pemanfaatan"/>
    <n v="2"/>
    <n v="11"/>
    <s v="P,PK"/>
    <x v="6"/>
    <n v="60"/>
    <n v="0"/>
    <s v="sob"/>
  </r>
  <r>
    <m/>
    <m/>
    <s v="-5.88667/110.41111"/>
    <n v="1"/>
    <s v="MKT"/>
    <s v="Pemanfaatan"/>
    <n v="2"/>
    <n v="11"/>
    <s v="P,PK"/>
    <x v="7"/>
    <n v="0"/>
    <n v="0"/>
    <s v="sob"/>
  </r>
  <r>
    <m/>
    <m/>
    <m/>
    <m/>
    <m/>
    <m/>
    <m/>
    <m/>
    <m/>
    <x v="8"/>
    <n v="65"/>
    <n v="50"/>
    <s v="sob"/>
  </r>
  <r>
    <m/>
    <m/>
    <s v="-5.88667/110.41111"/>
    <n v="1"/>
    <s v="MKT"/>
    <s v="Pemanfaatan"/>
    <n v="2"/>
    <n v="11"/>
    <s v="P,PK"/>
    <x v="9"/>
    <n v="10"/>
    <n v="0"/>
    <s v="sob"/>
  </r>
  <r>
    <m/>
    <m/>
    <s v="-5.88667/110.41111"/>
    <n v="1"/>
    <s v="MKT"/>
    <s v="Pemanfaatan"/>
    <n v="3"/>
    <n v="1"/>
    <s v="P,PK"/>
    <x v="0"/>
    <n v="100"/>
    <n v="0"/>
    <s v="za"/>
  </r>
  <r>
    <m/>
    <m/>
    <s v="-5.88667/110.41111"/>
    <n v="1"/>
    <s v="MKT"/>
    <s v="Pemanfaatan"/>
    <n v="3"/>
    <n v="1"/>
    <s v="P,PK"/>
    <x v="1"/>
    <n v="0"/>
    <n v="0"/>
    <s v="za"/>
  </r>
  <r>
    <m/>
    <m/>
    <s v="-5.88667/110.41111"/>
    <n v="1"/>
    <s v="MKT"/>
    <s v="Pemanfaatan"/>
    <n v="3"/>
    <n v="1"/>
    <s v="P,PK"/>
    <x v="2"/>
    <n v="0"/>
    <n v="0"/>
    <s v="za"/>
  </r>
  <r>
    <m/>
    <m/>
    <s v="-5.88667/110.41111"/>
    <n v="1"/>
    <s v="MKT"/>
    <s v="Pemanfaatan"/>
    <n v="3"/>
    <n v="1"/>
    <s v="P,PK"/>
    <x v="3"/>
    <n v="0"/>
    <n v="0"/>
    <s v="za"/>
  </r>
  <r>
    <m/>
    <m/>
    <s v="-5.88667/110.41111"/>
    <n v="1"/>
    <s v="MKT"/>
    <s v="Pemanfaatan"/>
    <n v="3"/>
    <n v="1"/>
    <s v="P,PK"/>
    <x v="4"/>
    <n v="0"/>
    <n v="0"/>
    <s v="za"/>
  </r>
  <r>
    <m/>
    <m/>
    <s v="-5.88667/110.41111"/>
    <n v="1"/>
    <s v="MKT"/>
    <s v="Pemanfaatan"/>
    <n v="3"/>
    <n v="1"/>
    <s v="P,PK"/>
    <x v="5"/>
    <n v="0"/>
    <n v="0"/>
    <s v="za"/>
  </r>
  <r>
    <m/>
    <m/>
    <s v="-5.88667/110.41111"/>
    <n v="1"/>
    <s v="MKT"/>
    <s v="Pemanfaatan"/>
    <n v="3"/>
    <n v="1"/>
    <s v="P,PK"/>
    <x v="6"/>
    <n v="0"/>
    <n v="0"/>
    <s v="za"/>
  </r>
  <r>
    <m/>
    <m/>
    <s v="-5.88667/110.41111"/>
    <n v="1"/>
    <s v="MKT"/>
    <s v="Pemanfaatan"/>
    <n v="3"/>
    <n v="1"/>
    <s v="P,PK"/>
    <x v="7"/>
    <n v="0"/>
    <n v="0"/>
    <s v="za"/>
  </r>
  <r>
    <m/>
    <m/>
    <m/>
    <m/>
    <m/>
    <m/>
    <m/>
    <m/>
    <m/>
    <x v="8"/>
    <n v="20"/>
    <n v="11"/>
    <s v="za"/>
  </r>
  <r>
    <m/>
    <m/>
    <s v="-5.88667/110.41111"/>
    <n v="1"/>
    <s v="MKT"/>
    <s v="Pemanfaatan"/>
    <n v="3"/>
    <n v="1"/>
    <s v="P,PK"/>
    <x v="9"/>
    <n v="0"/>
    <n v="0"/>
    <s v="za"/>
  </r>
  <r>
    <m/>
    <m/>
    <s v="-5.88667/110.41111"/>
    <n v="1"/>
    <s v="MKT"/>
    <s v="Pemanfaatan"/>
    <n v="3"/>
    <n v="2"/>
    <s v="P,PK"/>
    <x v="0"/>
    <n v="0"/>
    <n v="0"/>
    <s v="za"/>
  </r>
  <r>
    <m/>
    <m/>
    <s v="-5.88667/110.41111"/>
    <n v="1"/>
    <s v="MKT"/>
    <s v="Pemanfaatan"/>
    <n v="3"/>
    <n v="2"/>
    <s v="P,PK"/>
    <x v="1"/>
    <n v="0"/>
    <n v="0"/>
    <s v="za"/>
  </r>
  <r>
    <m/>
    <m/>
    <s v="-5.88667/110.41111"/>
    <n v="1"/>
    <s v="MKT"/>
    <s v="Pemanfaatan"/>
    <n v="3"/>
    <n v="2"/>
    <s v="P,PK"/>
    <x v="2"/>
    <n v="0"/>
    <n v="0"/>
    <s v="za"/>
  </r>
  <r>
    <m/>
    <m/>
    <s v="-5.88667/110.41111"/>
    <n v="1"/>
    <s v="MKT"/>
    <s v="Pemanfaatan"/>
    <n v="3"/>
    <n v="2"/>
    <s v="P,PK"/>
    <x v="3"/>
    <n v="0"/>
    <n v="0"/>
    <s v="za"/>
  </r>
  <r>
    <m/>
    <m/>
    <s v="-5.88667/110.41111"/>
    <n v="1"/>
    <s v="MKT"/>
    <s v="Pemanfaatan"/>
    <n v="3"/>
    <n v="2"/>
    <s v="P,PK"/>
    <x v="4"/>
    <n v="0"/>
    <n v="0"/>
    <s v="za"/>
  </r>
  <r>
    <m/>
    <m/>
    <s v="-5.88667/110.41111"/>
    <n v="1"/>
    <s v="MKT"/>
    <s v="Pemanfaatan"/>
    <n v="3"/>
    <n v="2"/>
    <s v="P,PK"/>
    <x v="5"/>
    <n v="0"/>
    <n v="0"/>
    <s v="za"/>
  </r>
  <r>
    <m/>
    <m/>
    <s v="-5.88667/110.41111"/>
    <n v="1"/>
    <s v="MKT"/>
    <s v="Pemanfaatan"/>
    <n v="3"/>
    <n v="2"/>
    <s v="P,PK"/>
    <x v="6"/>
    <n v="0"/>
    <n v="0"/>
    <s v="za"/>
  </r>
  <r>
    <m/>
    <m/>
    <s v="-5.88667/110.41111"/>
    <n v="1"/>
    <s v="MKT"/>
    <s v="Pemanfaatan"/>
    <n v="3"/>
    <n v="2"/>
    <s v="P,PK"/>
    <x v="7"/>
    <n v="0"/>
    <n v="0"/>
    <s v="za"/>
  </r>
  <r>
    <m/>
    <m/>
    <m/>
    <m/>
    <m/>
    <m/>
    <m/>
    <m/>
    <m/>
    <x v="8"/>
    <n v="0"/>
    <n v="0"/>
    <s v="za"/>
  </r>
  <r>
    <m/>
    <m/>
    <s v="-5.88667/110.41111"/>
    <n v="1"/>
    <s v="MKT"/>
    <s v="Pemanfaatan"/>
    <n v="3"/>
    <n v="2"/>
    <s v="P,PK"/>
    <x v="9"/>
    <n v="1"/>
    <n v="0"/>
    <s v="za"/>
  </r>
  <r>
    <m/>
    <m/>
    <s v="-5.88667/110.41111"/>
    <n v="1"/>
    <s v="MKT"/>
    <s v="Pemanfaatan"/>
    <n v="3"/>
    <n v="3"/>
    <s v="P"/>
    <x v="0"/>
    <n v="80"/>
    <n v="0"/>
    <s v="za"/>
  </r>
  <r>
    <m/>
    <m/>
    <s v="-5.88667/110.41111"/>
    <n v="1"/>
    <s v="MKT"/>
    <s v="Pemanfaatan"/>
    <n v="3"/>
    <n v="3"/>
    <s v="P"/>
    <x v="1"/>
    <n v="0"/>
    <n v="0"/>
    <s v="za"/>
  </r>
  <r>
    <m/>
    <m/>
    <s v="-5.88667/110.41111"/>
    <n v="1"/>
    <s v="MKT"/>
    <s v="Pemanfaatan"/>
    <n v="3"/>
    <n v="3"/>
    <s v="P"/>
    <x v="2"/>
    <n v="20"/>
    <n v="0"/>
    <s v="za"/>
  </r>
  <r>
    <m/>
    <m/>
    <s v="-5.88667/110.41111"/>
    <n v="1"/>
    <s v="MKT"/>
    <s v="Pemanfaatan"/>
    <n v="3"/>
    <n v="3"/>
    <s v="P"/>
    <x v="3"/>
    <n v="0"/>
    <n v="0"/>
    <s v="za"/>
  </r>
  <r>
    <m/>
    <m/>
    <s v="-5.88667/110.41111"/>
    <n v="1"/>
    <s v="MKT"/>
    <s v="Pemanfaatan"/>
    <n v="3"/>
    <n v="3"/>
    <s v="P"/>
    <x v="4"/>
    <n v="0"/>
    <n v="0"/>
    <s v="za"/>
  </r>
  <r>
    <m/>
    <m/>
    <s v="-5.88667/110.41111"/>
    <n v="1"/>
    <s v="MKT"/>
    <s v="Pemanfaatan"/>
    <n v="3"/>
    <n v="3"/>
    <s v="P"/>
    <x v="5"/>
    <n v="0"/>
    <n v="0"/>
    <s v="za"/>
  </r>
  <r>
    <m/>
    <m/>
    <s v="-5.88667/110.41111"/>
    <n v="1"/>
    <s v="MKT"/>
    <s v="Pemanfaatan"/>
    <n v="3"/>
    <n v="3"/>
    <s v="P"/>
    <x v="6"/>
    <n v="0"/>
    <n v="0"/>
    <s v="za"/>
  </r>
  <r>
    <m/>
    <m/>
    <s v="-5.88667/110.41111"/>
    <n v="1"/>
    <s v="MKT"/>
    <s v="Pemanfaatan"/>
    <n v="3"/>
    <n v="3"/>
    <s v="P"/>
    <x v="7"/>
    <n v="0"/>
    <n v="0"/>
    <s v="za"/>
  </r>
  <r>
    <m/>
    <m/>
    <m/>
    <m/>
    <m/>
    <m/>
    <m/>
    <m/>
    <m/>
    <x v="8"/>
    <n v="30"/>
    <n v="5"/>
    <s v="za"/>
  </r>
  <r>
    <m/>
    <m/>
    <s v="-5.88667/110.41111"/>
    <n v="1"/>
    <s v="MKT"/>
    <s v="Pemanfaatan"/>
    <n v="3"/>
    <n v="3"/>
    <s v="P"/>
    <x v="9"/>
    <n v="10"/>
    <n v="0"/>
    <s v="za"/>
  </r>
  <r>
    <m/>
    <m/>
    <s v="-5.88667/110.41111"/>
    <n v="1"/>
    <s v="MKT"/>
    <s v="Pemanfaatan"/>
    <n v="3"/>
    <n v="4"/>
    <s v="P"/>
    <x v="0"/>
    <n v="0"/>
    <n v="0"/>
    <s v="za"/>
  </r>
  <r>
    <m/>
    <m/>
    <s v="-5.88667/110.41111"/>
    <n v="1"/>
    <s v="MKT"/>
    <s v="Pemanfaatan"/>
    <n v="3"/>
    <n v="4"/>
    <s v="P"/>
    <x v="1"/>
    <n v="0"/>
    <n v="0"/>
    <s v="za"/>
  </r>
  <r>
    <m/>
    <m/>
    <s v="-5.88667/110.41111"/>
    <n v="1"/>
    <s v="MKT"/>
    <s v="Pemanfaatan"/>
    <n v="3"/>
    <n v="4"/>
    <s v="P"/>
    <x v="2"/>
    <n v="50"/>
    <n v="0"/>
    <s v="za"/>
  </r>
  <r>
    <m/>
    <m/>
    <s v="-5.88667/110.41111"/>
    <n v="1"/>
    <s v="MKT"/>
    <s v="Pemanfaatan"/>
    <n v="3"/>
    <n v="4"/>
    <s v="P"/>
    <x v="3"/>
    <n v="0"/>
    <n v="0"/>
    <s v="za"/>
  </r>
  <r>
    <m/>
    <m/>
    <s v="-5.88667/110.41111"/>
    <n v="1"/>
    <s v="MKT"/>
    <s v="Pemanfaatan"/>
    <n v="3"/>
    <n v="4"/>
    <s v="P"/>
    <x v="4"/>
    <n v="0"/>
    <n v="0"/>
    <s v="za"/>
  </r>
  <r>
    <m/>
    <m/>
    <s v="-5.88667/110.41111"/>
    <n v="1"/>
    <s v="MKT"/>
    <s v="Pemanfaatan"/>
    <n v="3"/>
    <n v="4"/>
    <s v="P"/>
    <x v="5"/>
    <n v="0"/>
    <n v="0"/>
    <s v="za"/>
  </r>
  <r>
    <m/>
    <m/>
    <s v="-5.88667/110.41111"/>
    <n v="1"/>
    <s v="MKT"/>
    <s v="Pemanfaatan"/>
    <n v="3"/>
    <n v="4"/>
    <s v="P"/>
    <x v="6"/>
    <n v="50"/>
    <n v="0"/>
    <s v="za"/>
  </r>
  <r>
    <m/>
    <m/>
    <s v="-5.88667/110.41111"/>
    <n v="1"/>
    <s v="MKT"/>
    <s v="Pemanfaatan"/>
    <n v="3"/>
    <n v="4"/>
    <s v="P"/>
    <x v="7"/>
    <n v="0"/>
    <n v="0"/>
    <s v="za"/>
  </r>
  <r>
    <m/>
    <m/>
    <m/>
    <m/>
    <m/>
    <m/>
    <m/>
    <m/>
    <m/>
    <x v="8"/>
    <n v="5"/>
    <n v="12"/>
    <s v="za"/>
  </r>
  <r>
    <m/>
    <m/>
    <s v="-5.88667/110.41111"/>
    <n v="1"/>
    <s v="MKT"/>
    <s v="Pemanfaatan"/>
    <n v="3"/>
    <n v="4"/>
    <s v="P"/>
    <x v="9"/>
    <n v="0"/>
    <n v="0"/>
    <s v="za"/>
  </r>
  <r>
    <m/>
    <m/>
    <s v="-5.88667/110.41111"/>
    <n v="1"/>
    <s v="MKT"/>
    <s v="Pemanfaatan"/>
    <n v="3"/>
    <n v="5"/>
    <s v="P"/>
    <x v="0"/>
    <n v="0"/>
    <n v="0"/>
    <s v="za"/>
  </r>
  <r>
    <m/>
    <m/>
    <s v="-5.88667/110.41111"/>
    <n v="1"/>
    <s v="MKT"/>
    <s v="Pemanfaatan"/>
    <n v="3"/>
    <n v="5"/>
    <s v="P"/>
    <x v="1"/>
    <n v="0"/>
    <n v="0"/>
    <s v="za"/>
  </r>
  <r>
    <m/>
    <m/>
    <s v="-5.88667/110.41111"/>
    <n v="1"/>
    <s v="MKT"/>
    <s v="Pemanfaatan"/>
    <n v="3"/>
    <n v="5"/>
    <s v="P"/>
    <x v="2"/>
    <n v="0"/>
    <n v="0"/>
    <s v="za"/>
  </r>
  <r>
    <m/>
    <m/>
    <s v="-5.88667/110.41111"/>
    <n v="1"/>
    <s v="MKT"/>
    <s v="Pemanfaatan"/>
    <n v="3"/>
    <n v="5"/>
    <s v="P"/>
    <x v="3"/>
    <n v="0"/>
    <n v="0"/>
    <s v="za"/>
  </r>
  <r>
    <m/>
    <m/>
    <s v="-5.88667/110.41111"/>
    <n v="1"/>
    <s v="MKT"/>
    <s v="Pemanfaatan"/>
    <n v="3"/>
    <n v="5"/>
    <s v="P"/>
    <x v="4"/>
    <n v="0"/>
    <n v="0"/>
    <s v="za"/>
  </r>
  <r>
    <m/>
    <m/>
    <s v="-5.88667/110.41111"/>
    <n v="1"/>
    <s v="MKT"/>
    <s v="Pemanfaatan"/>
    <n v="3"/>
    <n v="5"/>
    <s v="P"/>
    <x v="5"/>
    <n v="70"/>
    <n v="0"/>
    <s v="za"/>
  </r>
  <r>
    <m/>
    <m/>
    <s v="-5.88667/110.41111"/>
    <n v="1"/>
    <s v="MKT"/>
    <s v="Pemanfaatan"/>
    <n v="3"/>
    <n v="5"/>
    <s v="P"/>
    <x v="6"/>
    <n v="30"/>
    <n v="0"/>
    <s v="za"/>
  </r>
  <r>
    <m/>
    <m/>
    <s v="-5.88667/110.41111"/>
    <n v="1"/>
    <s v="MKT"/>
    <s v="Pemanfaatan"/>
    <n v="3"/>
    <n v="5"/>
    <s v="P"/>
    <x v="7"/>
    <n v="0"/>
    <n v="0"/>
    <s v="za"/>
  </r>
  <r>
    <m/>
    <m/>
    <m/>
    <m/>
    <m/>
    <m/>
    <m/>
    <m/>
    <m/>
    <x v="8"/>
    <n v="35"/>
    <n v="60"/>
    <s v="za"/>
  </r>
  <r>
    <m/>
    <m/>
    <s v="-5.88667/110.41111"/>
    <n v="1"/>
    <s v="MKT"/>
    <s v="Pemanfaatan"/>
    <n v="3"/>
    <n v="5"/>
    <s v="P"/>
    <x v="9"/>
    <n v="0"/>
    <n v="0"/>
    <s v="za"/>
  </r>
  <r>
    <m/>
    <m/>
    <s v="-5.88667/110.41111"/>
    <n v="1"/>
    <s v="MKT"/>
    <s v="Pemanfaatan"/>
    <n v="3"/>
    <n v="6"/>
    <s v="P,B"/>
    <x v="0"/>
    <n v="0"/>
    <n v="0"/>
    <s v="za"/>
  </r>
  <r>
    <m/>
    <m/>
    <s v="-5.88667/110.41111"/>
    <n v="1"/>
    <s v="MKT"/>
    <s v="Pemanfaatan"/>
    <n v="3"/>
    <n v="6"/>
    <s v="P,B"/>
    <x v="1"/>
    <n v="0"/>
    <n v="0"/>
    <s v="za"/>
  </r>
  <r>
    <m/>
    <m/>
    <s v="-5.88667/110.41111"/>
    <n v="1"/>
    <s v="MKT"/>
    <s v="Pemanfaatan"/>
    <n v="3"/>
    <n v="6"/>
    <s v="P,B"/>
    <x v="2"/>
    <n v="50"/>
    <n v="0"/>
    <s v="za"/>
  </r>
  <r>
    <m/>
    <m/>
    <s v="-5.88667/110.41111"/>
    <n v="1"/>
    <s v="MKT"/>
    <s v="Pemanfaatan"/>
    <n v="3"/>
    <n v="6"/>
    <s v="P,B"/>
    <x v="3"/>
    <n v="0"/>
    <n v="0"/>
    <s v="za"/>
  </r>
  <r>
    <m/>
    <m/>
    <s v="-5.88667/110.41111"/>
    <n v="1"/>
    <s v="MKT"/>
    <s v="Pemanfaatan"/>
    <n v="3"/>
    <n v="6"/>
    <s v="P,B"/>
    <x v="4"/>
    <n v="0"/>
    <n v="0"/>
    <s v="za"/>
  </r>
  <r>
    <m/>
    <m/>
    <s v="-5.88667/110.41111"/>
    <n v="1"/>
    <s v="MKT"/>
    <s v="Pemanfaatan"/>
    <n v="3"/>
    <n v="6"/>
    <s v="P,B"/>
    <x v="5"/>
    <n v="0"/>
    <n v="0"/>
    <s v="za"/>
  </r>
  <r>
    <m/>
    <m/>
    <s v="-5.88667/110.41111"/>
    <n v="1"/>
    <s v="MKT"/>
    <s v="Pemanfaatan"/>
    <n v="3"/>
    <n v="6"/>
    <s v="P,B"/>
    <x v="6"/>
    <n v="50"/>
    <n v="0"/>
    <s v="za"/>
  </r>
  <r>
    <m/>
    <m/>
    <s v="-5.88667/110.41111"/>
    <n v="1"/>
    <s v="MKT"/>
    <s v="Pemanfaatan"/>
    <n v="3"/>
    <n v="6"/>
    <s v="P,B"/>
    <x v="7"/>
    <n v="0"/>
    <n v="0"/>
    <s v="za"/>
  </r>
  <r>
    <m/>
    <m/>
    <m/>
    <m/>
    <m/>
    <m/>
    <m/>
    <m/>
    <m/>
    <x v="8"/>
    <n v="25"/>
    <n v="9"/>
    <s v="za"/>
  </r>
  <r>
    <m/>
    <m/>
    <s v="-5.88667/110.41111"/>
    <n v="1"/>
    <s v="MKT"/>
    <s v="Pemanfaatan"/>
    <n v="3"/>
    <n v="6"/>
    <s v="P,B"/>
    <x v="9"/>
    <n v="17"/>
    <n v="0"/>
    <s v="za"/>
  </r>
  <r>
    <m/>
    <m/>
    <s v="-5.88667/110.41111"/>
    <n v="1"/>
    <s v="MKT"/>
    <s v="Pemanfaatan"/>
    <n v="3"/>
    <n v="7"/>
    <s v="P"/>
    <x v="0"/>
    <n v="0"/>
    <n v="0"/>
    <s v="za"/>
  </r>
  <r>
    <m/>
    <m/>
    <s v="-5.88667/110.41111"/>
    <n v="1"/>
    <s v="MKT"/>
    <s v="Pemanfaatan"/>
    <n v="3"/>
    <n v="7"/>
    <s v="P"/>
    <x v="1"/>
    <n v="0"/>
    <n v="0"/>
    <s v="za"/>
  </r>
  <r>
    <m/>
    <m/>
    <s v="-5.88667/110.41111"/>
    <n v="1"/>
    <s v="MKT"/>
    <s v="Pemanfaatan"/>
    <n v="3"/>
    <n v="7"/>
    <s v="P"/>
    <x v="2"/>
    <n v="0"/>
    <n v="0"/>
    <s v="za"/>
  </r>
  <r>
    <m/>
    <m/>
    <s v="-5.88667/110.41111"/>
    <n v="1"/>
    <s v="MKT"/>
    <s v="Pemanfaatan"/>
    <n v="3"/>
    <n v="7"/>
    <s v="P"/>
    <x v="3"/>
    <n v="0"/>
    <n v="0"/>
    <s v="za"/>
  </r>
  <r>
    <m/>
    <m/>
    <s v="-5.88667/110.41111"/>
    <n v="1"/>
    <s v="MKT"/>
    <s v="Pemanfaatan"/>
    <n v="3"/>
    <n v="7"/>
    <s v="P"/>
    <x v="4"/>
    <n v="0"/>
    <n v="0"/>
    <s v="za"/>
  </r>
  <r>
    <m/>
    <m/>
    <s v="-5.88667/110.41111"/>
    <n v="1"/>
    <s v="MKT"/>
    <s v="Pemanfaatan"/>
    <n v="3"/>
    <n v="7"/>
    <s v="P"/>
    <x v="5"/>
    <n v="0"/>
    <n v="0"/>
    <s v="za"/>
  </r>
  <r>
    <m/>
    <m/>
    <s v="-5.88667/110.41111"/>
    <n v="1"/>
    <s v="MKT"/>
    <s v="Pemanfaatan"/>
    <n v="3"/>
    <n v="7"/>
    <s v="P"/>
    <x v="6"/>
    <n v="100"/>
    <n v="0"/>
    <s v="za"/>
  </r>
  <r>
    <m/>
    <m/>
    <s v="-5.88667/110.41111"/>
    <n v="1"/>
    <s v="MKT"/>
    <s v="Pemanfaatan"/>
    <n v="3"/>
    <n v="7"/>
    <s v="P"/>
    <x v="7"/>
    <n v="0"/>
    <n v="0"/>
    <s v="za"/>
  </r>
  <r>
    <m/>
    <m/>
    <m/>
    <m/>
    <m/>
    <m/>
    <m/>
    <m/>
    <m/>
    <x v="8"/>
    <n v="1"/>
    <n v="15"/>
    <s v="za"/>
  </r>
  <r>
    <m/>
    <m/>
    <s v="-5.88667/110.41111"/>
    <n v="1"/>
    <s v="MKT"/>
    <s v="Pemanfaatan"/>
    <n v="3"/>
    <n v="7"/>
    <s v="P"/>
    <x v="9"/>
    <n v="0"/>
    <n v="0"/>
    <s v="za"/>
  </r>
  <r>
    <m/>
    <m/>
    <s v="-5.88667/110.41111"/>
    <n v="1"/>
    <s v="MKT"/>
    <s v="Pemanfaatan"/>
    <n v="3"/>
    <n v="8"/>
    <s v="P"/>
    <x v="0"/>
    <n v="0"/>
    <n v="0"/>
    <s v="za"/>
  </r>
  <r>
    <m/>
    <m/>
    <s v="-5.88667/110.41111"/>
    <n v="1"/>
    <s v="MKT"/>
    <s v="Pemanfaatan"/>
    <n v="3"/>
    <n v="8"/>
    <s v="P"/>
    <x v="1"/>
    <n v="50"/>
    <n v="0"/>
    <s v="za"/>
  </r>
  <r>
    <m/>
    <m/>
    <s v="-5.88667/110.41111"/>
    <n v="1"/>
    <s v="MKT"/>
    <s v="Pemanfaatan"/>
    <n v="3"/>
    <n v="8"/>
    <s v="P"/>
    <x v="2"/>
    <n v="0"/>
    <n v="0"/>
    <s v="za"/>
  </r>
  <r>
    <m/>
    <m/>
    <s v="-5.88667/110.41111"/>
    <n v="1"/>
    <s v="MKT"/>
    <s v="Pemanfaatan"/>
    <n v="3"/>
    <n v="8"/>
    <s v="P"/>
    <x v="3"/>
    <n v="0"/>
    <n v="0"/>
    <s v="za"/>
  </r>
  <r>
    <m/>
    <m/>
    <s v="-5.88667/110.41111"/>
    <n v="1"/>
    <s v="MKT"/>
    <s v="Pemanfaatan"/>
    <n v="3"/>
    <n v="8"/>
    <s v="P"/>
    <x v="4"/>
    <n v="0"/>
    <n v="0"/>
    <s v="za"/>
  </r>
  <r>
    <m/>
    <m/>
    <s v="-5.88667/110.41111"/>
    <n v="1"/>
    <s v="MKT"/>
    <s v="Pemanfaatan"/>
    <n v="3"/>
    <n v="8"/>
    <s v="P"/>
    <x v="5"/>
    <n v="0"/>
    <n v="0"/>
    <s v="za"/>
  </r>
  <r>
    <m/>
    <m/>
    <s v="-5.88667/110.41111"/>
    <n v="1"/>
    <s v="MKT"/>
    <s v="Pemanfaatan"/>
    <n v="3"/>
    <n v="8"/>
    <s v="P"/>
    <x v="6"/>
    <n v="50"/>
    <n v="0"/>
    <s v="za"/>
  </r>
  <r>
    <m/>
    <m/>
    <s v="-5.88667/110.41111"/>
    <n v="1"/>
    <s v="MKT"/>
    <s v="Pemanfaatan"/>
    <n v="3"/>
    <n v="8"/>
    <s v="P"/>
    <x v="7"/>
    <n v="0"/>
    <n v="0"/>
    <s v="za"/>
  </r>
  <r>
    <m/>
    <m/>
    <m/>
    <m/>
    <m/>
    <m/>
    <m/>
    <m/>
    <m/>
    <x v="8"/>
    <n v="80"/>
    <n v="20"/>
    <s v="za"/>
  </r>
  <r>
    <m/>
    <m/>
    <s v="-5.88667/110.41111"/>
    <n v="1"/>
    <s v="MKT"/>
    <s v="Pemanfaatan"/>
    <n v="3"/>
    <n v="8"/>
    <s v="P"/>
    <x v="9"/>
    <n v="0"/>
    <n v="0"/>
    <s v="za"/>
  </r>
  <r>
    <m/>
    <m/>
    <s v="-5.88667/110.41111"/>
    <n v="1"/>
    <s v="MKT"/>
    <s v="Pemanfaatan"/>
    <n v="3"/>
    <n v="9"/>
    <s v="P,B"/>
    <x v="0"/>
    <n v="0"/>
    <n v="0"/>
    <s v="za"/>
  </r>
  <r>
    <m/>
    <m/>
    <s v="-5.88667/110.41111"/>
    <n v="1"/>
    <s v="MKT"/>
    <s v="Pemanfaatan"/>
    <n v="3"/>
    <n v="9"/>
    <s v="P,B"/>
    <x v="1"/>
    <n v="20"/>
    <n v="0"/>
    <s v="za"/>
  </r>
  <r>
    <m/>
    <m/>
    <s v="-5.88667/110.41111"/>
    <n v="1"/>
    <s v="MKT"/>
    <s v="Pemanfaatan"/>
    <n v="3"/>
    <n v="9"/>
    <s v="P,B"/>
    <x v="2"/>
    <n v="0"/>
    <n v="0"/>
    <s v="za"/>
  </r>
  <r>
    <m/>
    <m/>
    <s v="-5.88667/110.41111"/>
    <n v="1"/>
    <s v="MKT"/>
    <s v="Pemanfaatan"/>
    <n v="3"/>
    <n v="9"/>
    <s v="P,B"/>
    <x v="3"/>
    <n v="0"/>
    <n v="0"/>
    <s v="za"/>
  </r>
  <r>
    <m/>
    <m/>
    <s v="-5.88667/110.41111"/>
    <n v="1"/>
    <s v="MKT"/>
    <s v="Pemanfaatan"/>
    <n v="3"/>
    <n v="9"/>
    <s v="P,B"/>
    <x v="4"/>
    <n v="0"/>
    <n v="0"/>
    <s v="za"/>
  </r>
  <r>
    <m/>
    <m/>
    <s v="-5.88667/110.41111"/>
    <n v="1"/>
    <s v="MKT"/>
    <s v="Pemanfaatan"/>
    <n v="3"/>
    <n v="9"/>
    <s v="P,B"/>
    <x v="5"/>
    <n v="30"/>
    <n v="0"/>
    <s v="za"/>
  </r>
  <r>
    <m/>
    <m/>
    <s v="-5.88667/110.41111"/>
    <n v="1"/>
    <s v="MKT"/>
    <s v="Pemanfaatan"/>
    <n v="3"/>
    <n v="9"/>
    <s v="P,B"/>
    <x v="6"/>
    <n v="50"/>
    <n v="0"/>
    <s v="za"/>
  </r>
  <r>
    <m/>
    <m/>
    <s v="-5.88667/110.41111"/>
    <n v="1"/>
    <s v="MKT"/>
    <s v="Pemanfaatan"/>
    <n v="3"/>
    <n v="9"/>
    <s v="P,B"/>
    <x v="7"/>
    <n v="0"/>
    <n v="0"/>
    <s v="za"/>
  </r>
  <r>
    <m/>
    <m/>
    <m/>
    <m/>
    <m/>
    <m/>
    <m/>
    <m/>
    <m/>
    <x v="8"/>
    <n v="70"/>
    <n v="70"/>
    <s v="za"/>
  </r>
  <r>
    <m/>
    <m/>
    <s v="-5.88667/110.41111"/>
    <n v="1"/>
    <s v="MKT"/>
    <s v="Pemanfaatan"/>
    <n v="3"/>
    <n v="9"/>
    <s v="P,B"/>
    <x v="9"/>
    <n v="0"/>
    <n v="0"/>
    <s v="za"/>
  </r>
  <r>
    <m/>
    <m/>
    <s v="-5.88667/110.41111"/>
    <n v="1"/>
    <s v="MKT"/>
    <s v="Pemanfaatan"/>
    <n v="3"/>
    <n v="10"/>
    <s v="P,B"/>
    <x v="0"/>
    <n v="5"/>
    <n v="0"/>
    <s v="za"/>
  </r>
  <r>
    <m/>
    <m/>
    <s v="-5.88667/110.41111"/>
    <n v="1"/>
    <s v="MKT"/>
    <s v="Pemanfaatan"/>
    <n v="3"/>
    <n v="10"/>
    <s v="P,B"/>
    <x v="1"/>
    <n v="0"/>
    <n v="0"/>
    <s v="za"/>
  </r>
  <r>
    <m/>
    <m/>
    <s v="-5.88667/110.41111"/>
    <n v="1"/>
    <s v="MKT"/>
    <s v="Pemanfaatan"/>
    <n v="3"/>
    <n v="10"/>
    <s v="P,B"/>
    <x v="2"/>
    <n v="0"/>
    <n v="0"/>
    <s v="za"/>
  </r>
  <r>
    <m/>
    <m/>
    <s v="-5.88667/110.41111"/>
    <n v="1"/>
    <s v="MKT"/>
    <s v="Pemanfaatan"/>
    <n v="3"/>
    <n v="10"/>
    <s v="P,B"/>
    <x v="3"/>
    <n v="0"/>
    <n v="0"/>
    <s v="za"/>
  </r>
  <r>
    <m/>
    <m/>
    <s v="-5.88667/110.41111"/>
    <n v="1"/>
    <s v="MKT"/>
    <s v="Pemanfaatan"/>
    <n v="3"/>
    <n v="10"/>
    <s v="P,B"/>
    <x v="4"/>
    <n v="0"/>
    <n v="0"/>
    <s v="za"/>
  </r>
  <r>
    <m/>
    <m/>
    <s v="-5.88667/110.41111"/>
    <n v="1"/>
    <s v="MKT"/>
    <s v="Pemanfaatan"/>
    <n v="3"/>
    <n v="10"/>
    <s v="P,B"/>
    <x v="5"/>
    <n v="0"/>
    <n v="0"/>
    <s v="za"/>
  </r>
  <r>
    <m/>
    <m/>
    <s v="-5.88667/110.41111"/>
    <n v="1"/>
    <s v="MKT"/>
    <s v="Pemanfaatan"/>
    <n v="3"/>
    <n v="10"/>
    <s v="P,B"/>
    <x v="6"/>
    <n v="95"/>
    <n v="0"/>
    <s v="za"/>
  </r>
  <r>
    <m/>
    <m/>
    <s v="-5.88667/110.41111"/>
    <n v="1"/>
    <s v="MKT"/>
    <s v="Pemanfaatan"/>
    <n v="3"/>
    <n v="10"/>
    <s v="P,B"/>
    <x v="7"/>
    <n v="0"/>
    <n v="0"/>
    <s v="za"/>
  </r>
  <r>
    <m/>
    <m/>
    <m/>
    <m/>
    <m/>
    <m/>
    <m/>
    <m/>
    <m/>
    <x v="8"/>
    <n v="50"/>
    <n v="17"/>
    <s v="za"/>
  </r>
  <r>
    <m/>
    <m/>
    <s v="-5.88667/110.41111"/>
    <n v="1"/>
    <s v="MKT"/>
    <s v="Pemanfaatan"/>
    <n v="3"/>
    <n v="10"/>
    <s v="P,B"/>
    <x v="9"/>
    <n v="0"/>
    <n v="0"/>
    <s v="za"/>
  </r>
  <r>
    <m/>
    <m/>
    <s v="-5.88667/110.41111"/>
    <n v="1"/>
    <s v="MKT"/>
    <s v="Pemanfaatan"/>
    <n v="3"/>
    <n v="11"/>
    <s v="P,B"/>
    <x v="0"/>
    <n v="0"/>
    <n v="0"/>
    <s v="za"/>
  </r>
  <r>
    <m/>
    <m/>
    <s v="-5.88667/110.41111"/>
    <n v="1"/>
    <s v="MKT"/>
    <s v="Pemanfaatan"/>
    <n v="3"/>
    <n v="11"/>
    <s v="P,B"/>
    <x v="1"/>
    <n v="0"/>
    <n v="0"/>
    <s v="za"/>
  </r>
  <r>
    <m/>
    <m/>
    <s v="-5.88667/110.41111"/>
    <n v="1"/>
    <s v="MKT"/>
    <s v="Pemanfaatan"/>
    <n v="3"/>
    <n v="11"/>
    <s v="P,B"/>
    <x v="2"/>
    <n v="0"/>
    <n v="0"/>
    <s v="za"/>
  </r>
  <r>
    <m/>
    <m/>
    <s v="-5.88667/110.41111"/>
    <n v="1"/>
    <s v="MKT"/>
    <s v="Pemanfaatan"/>
    <n v="3"/>
    <n v="11"/>
    <s v="P,B"/>
    <x v="3"/>
    <n v="0"/>
    <n v="0"/>
    <s v="za"/>
  </r>
  <r>
    <m/>
    <m/>
    <s v="-5.88667/110.41111"/>
    <n v="1"/>
    <s v="MKT"/>
    <s v="Pemanfaatan"/>
    <n v="3"/>
    <n v="11"/>
    <s v="P,B"/>
    <x v="4"/>
    <n v="0"/>
    <n v="0"/>
    <s v="za"/>
  </r>
  <r>
    <m/>
    <m/>
    <s v="-5.88667/110.41111"/>
    <n v="1"/>
    <s v="MKT"/>
    <s v="Pemanfaatan"/>
    <n v="3"/>
    <n v="11"/>
    <s v="P,B"/>
    <x v="5"/>
    <n v="0"/>
    <n v="0"/>
    <s v="za"/>
  </r>
  <r>
    <m/>
    <m/>
    <s v="-5.88667/110.41111"/>
    <n v="1"/>
    <s v="MKT"/>
    <s v="Pemanfaatan"/>
    <n v="3"/>
    <n v="11"/>
    <s v="P,B"/>
    <x v="6"/>
    <n v="100"/>
    <n v="0"/>
    <s v="za"/>
  </r>
  <r>
    <m/>
    <m/>
    <s v="-5.88667/110.41111"/>
    <n v="1"/>
    <s v="MKT"/>
    <s v="Pemanfaatan"/>
    <n v="3"/>
    <n v="11"/>
    <s v="P,B"/>
    <x v="7"/>
    <n v="0"/>
    <n v="0"/>
    <s v="za"/>
  </r>
  <r>
    <m/>
    <m/>
    <m/>
    <m/>
    <m/>
    <m/>
    <m/>
    <m/>
    <m/>
    <x v="8"/>
    <n v="40"/>
    <n v="15"/>
    <s v="za"/>
  </r>
  <r>
    <m/>
    <m/>
    <s v="-5.88667/110.41111"/>
    <n v="1"/>
    <s v="MKT"/>
    <s v="Pemanfaatan"/>
    <n v="3"/>
    <n v="11"/>
    <s v="P,B"/>
    <x v="9"/>
    <n v="5"/>
    <n v="0"/>
    <s v="z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79694/110.3475"/>
    <n v="1"/>
    <s v="MNY"/>
    <s v="Pemanfaatan"/>
    <n v="1"/>
    <n v="1"/>
    <s v="PK,P"/>
    <x v="0"/>
    <n v="0"/>
    <n v="0"/>
    <s v="zaenul"/>
  </r>
  <r>
    <m/>
    <m/>
    <s v="-5.79694/110.3475"/>
    <n v="1"/>
    <s v="MNY"/>
    <s v="Pemanfaatan"/>
    <n v="1"/>
    <n v="1"/>
    <s v="PK,P"/>
    <x v="1"/>
    <n v="0"/>
    <n v="0"/>
    <s v="zaenul"/>
  </r>
  <r>
    <m/>
    <m/>
    <s v="-5.79694/110.3475"/>
    <n v="1"/>
    <s v="MNY"/>
    <s v="Pemanfaatan"/>
    <n v="1"/>
    <n v="1"/>
    <s v="PK,P"/>
    <x v="2"/>
    <n v="0"/>
    <n v="0"/>
    <s v="zaenul"/>
  </r>
  <r>
    <m/>
    <m/>
    <s v="-5.79694/110.3475"/>
    <n v="1"/>
    <s v="MNY"/>
    <s v="Pemanfaatan"/>
    <n v="1"/>
    <n v="1"/>
    <s v="PK,P"/>
    <x v="3"/>
    <n v="0"/>
    <n v="0"/>
    <s v="zaenul"/>
  </r>
  <r>
    <m/>
    <m/>
    <s v="-5.79694/110.3475"/>
    <n v="1"/>
    <s v="MNY"/>
    <s v="Pemanfaatan"/>
    <n v="1"/>
    <n v="1"/>
    <s v="PK,P"/>
    <x v="4"/>
    <n v="0"/>
    <n v="0"/>
    <s v="zaenul"/>
  </r>
  <r>
    <m/>
    <m/>
    <s v="-5.79694/110.3475"/>
    <n v="1"/>
    <s v="MNY"/>
    <s v="Pemanfaatan"/>
    <n v="1"/>
    <n v="1"/>
    <s v="PK,P"/>
    <x v="5"/>
    <n v="0"/>
    <n v="0"/>
    <s v="zaenul"/>
  </r>
  <r>
    <m/>
    <m/>
    <s v="-5.79694/110.3475"/>
    <n v="1"/>
    <s v="MNY"/>
    <s v="Pemanfaatan"/>
    <n v="1"/>
    <n v="1"/>
    <s v="PK,P"/>
    <x v="6"/>
    <n v="100"/>
    <n v="0"/>
    <s v="zaenul"/>
  </r>
  <r>
    <m/>
    <m/>
    <s v="-5.79694/110.3475"/>
    <n v="1"/>
    <s v="MNY"/>
    <s v="Pemanfaatan"/>
    <n v="1"/>
    <n v="1"/>
    <s v="PK,P"/>
    <x v="7"/>
    <n v="0"/>
    <n v="0"/>
    <s v="zaenul"/>
  </r>
  <r>
    <m/>
    <m/>
    <s v="-5.79694/110.3475"/>
    <n v="1"/>
    <s v="MNY"/>
    <s v="Pemanfaatan"/>
    <n v="1"/>
    <n v="1"/>
    <s v="PK,P"/>
    <x v="8"/>
    <n v="1"/>
    <n v="7"/>
    <s v="zaenul"/>
  </r>
  <r>
    <m/>
    <m/>
    <s v="-5.79694/110.3475"/>
    <n v="1"/>
    <s v="MNY"/>
    <s v="Pemanfaatan"/>
    <n v="1"/>
    <n v="1"/>
    <s v="PK,P"/>
    <x v="9"/>
    <n v="0"/>
    <n v="0"/>
    <s v="zaenul"/>
  </r>
  <r>
    <m/>
    <m/>
    <s v="-5.79694/110.3475"/>
    <n v="1"/>
    <s v="MNY"/>
    <s v="Pemanfaatan"/>
    <n v="1"/>
    <n v="2"/>
    <s v="PK,P"/>
    <x v="0"/>
    <n v="0"/>
    <n v="0"/>
    <s v="zaenul"/>
  </r>
  <r>
    <m/>
    <m/>
    <s v="-5.79694/110.3475"/>
    <n v="1"/>
    <s v="MNY"/>
    <s v="Pemanfaatan"/>
    <n v="1"/>
    <n v="2"/>
    <s v="PK,P"/>
    <x v="1"/>
    <n v="0"/>
    <n v="0"/>
    <s v="zaenul"/>
  </r>
  <r>
    <m/>
    <m/>
    <s v="-5.79694/110.3475"/>
    <n v="1"/>
    <s v="MNY"/>
    <s v="Pemanfaatan"/>
    <n v="1"/>
    <n v="2"/>
    <s v="PK,P"/>
    <x v="2"/>
    <n v="0"/>
    <n v="0"/>
    <s v="zaenul"/>
  </r>
  <r>
    <m/>
    <m/>
    <s v="-5.79694/110.3475"/>
    <n v="1"/>
    <s v="MNY"/>
    <s v="Pemanfaatan"/>
    <n v="1"/>
    <n v="2"/>
    <s v="PK,P"/>
    <x v="3"/>
    <n v="0"/>
    <n v="0"/>
    <s v="zaenul"/>
  </r>
  <r>
    <m/>
    <m/>
    <s v="-5.79694/110.3475"/>
    <n v="1"/>
    <s v="MNY"/>
    <s v="Pemanfaatan"/>
    <n v="1"/>
    <n v="2"/>
    <s v="PK,P"/>
    <x v="4"/>
    <n v="0"/>
    <n v="0"/>
    <s v="zaenul"/>
  </r>
  <r>
    <m/>
    <m/>
    <s v="-5.79694/110.3475"/>
    <n v="1"/>
    <s v="MNY"/>
    <s v="Pemanfaatan"/>
    <n v="1"/>
    <n v="2"/>
    <s v="PK,P"/>
    <x v="5"/>
    <n v="0"/>
    <n v="0"/>
    <s v="zaenul"/>
  </r>
  <r>
    <m/>
    <m/>
    <s v="-5.79694/110.3475"/>
    <n v="1"/>
    <s v="MNY"/>
    <s v="Pemanfaatan"/>
    <n v="1"/>
    <n v="2"/>
    <s v="PK,P"/>
    <x v="6"/>
    <n v="100"/>
    <n v="0"/>
    <s v="zaenul"/>
  </r>
  <r>
    <m/>
    <m/>
    <s v="-5.79694/110.3475"/>
    <n v="1"/>
    <s v="MNY"/>
    <s v="Pemanfaatan"/>
    <n v="1"/>
    <n v="2"/>
    <s v="PK,P"/>
    <x v="7"/>
    <n v="0"/>
    <n v="0"/>
    <s v="zaenul"/>
  </r>
  <r>
    <m/>
    <m/>
    <m/>
    <m/>
    <m/>
    <m/>
    <m/>
    <m/>
    <m/>
    <x v="8"/>
    <n v="20"/>
    <n v="15"/>
    <s v="zaenul"/>
  </r>
  <r>
    <m/>
    <m/>
    <s v="-5.79694/110.3475"/>
    <n v="1"/>
    <s v="MNY"/>
    <s v="Pemanfaatan"/>
    <n v="1"/>
    <n v="2"/>
    <s v="PK,P"/>
    <x v="9"/>
    <n v="0"/>
    <n v="0"/>
    <s v="zaenul"/>
  </r>
  <r>
    <m/>
    <m/>
    <s v="-5.79694/110.3475"/>
    <n v="1"/>
    <s v="MNY"/>
    <s v="Pemanfaatan"/>
    <n v="1"/>
    <n v="3"/>
    <s v="PK,K"/>
    <x v="0"/>
    <n v="0"/>
    <n v="0"/>
    <s v="zaenul"/>
  </r>
  <r>
    <m/>
    <m/>
    <s v="-5.79694/110.3475"/>
    <n v="1"/>
    <s v="MNY"/>
    <s v="Pemanfaatan"/>
    <n v="1"/>
    <n v="3"/>
    <s v="PK,K"/>
    <x v="1"/>
    <n v="0"/>
    <n v="0"/>
    <s v="zaenul"/>
  </r>
  <r>
    <m/>
    <m/>
    <s v="-5.79694/110.3475"/>
    <n v="1"/>
    <s v="MNY"/>
    <s v="Pemanfaatan"/>
    <n v="1"/>
    <n v="3"/>
    <s v="PK,K"/>
    <x v="2"/>
    <n v="0"/>
    <n v="0"/>
    <s v="zaenul"/>
  </r>
  <r>
    <m/>
    <m/>
    <s v="-5.79694/110.3475"/>
    <n v="1"/>
    <s v="MNY"/>
    <s v="Pemanfaatan"/>
    <n v="1"/>
    <n v="3"/>
    <s v="PK,K"/>
    <x v="3"/>
    <n v="0"/>
    <n v="0"/>
    <s v="zaenul"/>
  </r>
  <r>
    <m/>
    <m/>
    <s v="-5.79694/110.3475"/>
    <n v="1"/>
    <s v="MNY"/>
    <s v="Pemanfaatan"/>
    <n v="1"/>
    <n v="3"/>
    <s v="PK,K"/>
    <x v="4"/>
    <n v="0"/>
    <n v="0"/>
    <s v="zaenul"/>
  </r>
  <r>
    <m/>
    <m/>
    <s v="-5.79694/110.3475"/>
    <n v="1"/>
    <s v="MNY"/>
    <s v="Pemanfaatan"/>
    <n v="1"/>
    <n v="3"/>
    <s v="PK,K"/>
    <x v="5"/>
    <n v="0"/>
    <n v="0"/>
    <s v="zaenul"/>
  </r>
  <r>
    <m/>
    <m/>
    <s v="-5.79694/110.3475"/>
    <n v="1"/>
    <s v="MNY"/>
    <s v="Pemanfaatan"/>
    <n v="1"/>
    <n v="3"/>
    <s v="PK,K"/>
    <x v="6"/>
    <n v="0"/>
    <n v="0"/>
    <s v="zaenul"/>
  </r>
  <r>
    <m/>
    <m/>
    <s v="-5.79694/110.3475"/>
    <n v="1"/>
    <s v="MNY"/>
    <s v="Pemanfaatan"/>
    <n v="1"/>
    <n v="3"/>
    <s v="PK,K"/>
    <x v="7"/>
    <n v="0"/>
    <n v="0"/>
    <s v="zaenul"/>
  </r>
  <r>
    <m/>
    <m/>
    <s v="-5.79694/110.3475"/>
    <n v="1"/>
    <s v="MNY"/>
    <s v="Pemanfaatan"/>
    <n v="1"/>
    <n v="3"/>
    <s v="PK,K"/>
    <x v="8"/>
    <n v="0"/>
    <n v="0"/>
    <s v="zaenul"/>
  </r>
  <r>
    <m/>
    <m/>
    <s v="-5.79694/110.3475"/>
    <n v="1"/>
    <s v="MNY"/>
    <s v="Pemanfaatan"/>
    <n v="1"/>
    <n v="3"/>
    <s v="PK,K"/>
    <x v="9"/>
    <n v="0"/>
    <n v="0"/>
    <s v="zaenul"/>
  </r>
  <r>
    <m/>
    <m/>
    <s v="-5.79694/110.3475"/>
    <n v="1"/>
    <s v="MNY"/>
    <s v="Pemanfaatan"/>
    <n v="1"/>
    <n v="4"/>
    <s v="P,B"/>
    <x v="0"/>
    <n v="0"/>
    <n v="0"/>
    <s v="zaenul"/>
  </r>
  <r>
    <m/>
    <m/>
    <s v="-5.79694/110.3475"/>
    <n v="1"/>
    <s v="MNY"/>
    <s v="Pemanfaatan"/>
    <n v="1"/>
    <n v="4"/>
    <s v="P,B"/>
    <x v="1"/>
    <n v="0"/>
    <n v="0"/>
    <s v="zaenul"/>
  </r>
  <r>
    <m/>
    <m/>
    <s v="-5.79694/110.3475"/>
    <n v="1"/>
    <s v="MNY"/>
    <s v="Pemanfaatan"/>
    <n v="1"/>
    <n v="4"/>
    <s v="P,B"/>
    <x v="2"/>
    <n v="0"/>
    <n v="0"/>
    <s v="zaenul"/>
  </r>
  <r>
    <m/>
    <m/>
    <s v="-5.79694/110.3475"/>
    <n v="1"/>
    <s v="MNY"/>
    <s v="Pemanfaatan"/>
    <n v="1"/>
    <n v="4"/>
    <s v="P,B"/>
    <x v="3"/>
    <n v="0"/>
    <n v="0"/>
    <s v="zaenul"/>
  </r>
  <r>
    <m/>
    <m/>
    <s v="-5.79694/110.3475"/>
    <n v="1"/>
    <s v="MNY"/>
    <s v="Pemanfaatan"/>
    <n v="1"/>
    <n v="4"/>
    <s v="P,B"/>
    <x v="4"/>
    <n v="0"/>
    <n v="0"/>
    <s v="zaenul"/>
  </r>
  <r>
    <m/>
    <m/>
    <s v="-5.79694/110.3475"/>
    <n v="1"/>
    <s v="MNY"/>
    <s v="Pemanfaatan"/>
    <n v="1"/>
    <n v="4"/>
    <s v="P,B"/>
    <x v="5"/>
    <n v="0"/>
    <n v="0"/>
    <s v="zaenul"/>
  </r>
  <r>
    <m/>
    <m/>
    <s v="-5.79694/110.3475"/>
    <n v="1"/>
    <s v="MNY"/>
    <s v="Pemanfaatan"/>
    <n v="1"/>
    <n v="4"/>
    <s v="P,B"/>
    <x v="6"/>
    <n v="100"/>
    <n v="0"/>
    <s v="zaenul"/>
  </r>
  <r>
    <m/>
    <m/>
    <s v="-5.79694/110.3475"/>
    <n v="1"/>
    <s v="MNY"/>
    <s v="Pemanfaatan"/>
    <n v="1"/>
    <n v="4"/>
    <s v="P,B"/>
    <x v="7"/>
    <n v="0"/>
    <n v="0"/>
    <s v="zaenul"/>
  </r>
  <r>
    <m/>
    <m/>
    <m/>
    <m/>
    <m/>
    <m/>
    <m/>
    <m/>
    <m/>
    <x v="8"/>
    <n v="1"/>
    <n v="15"/>
    <s v="zaenul"/>
  </r>
  <r>
    <m/>
    <m/>
    <s v="-5.79694/110.3475"/>
    <n v="1"/>
    <s v="MNY"/>
    <s v="Pemanfaatan"/>
    <n v="1"/>
    <n v="4"/>
    <s v="P,B"/>
    <x v="9"/>
    <n v="90"/>
    <n v="0"/>
    <s v="zaenul"/>
  </r>
  <r>
    <m/>
    <m/>
    <s v="-5.79694/110.3475"/>
    <n v="1"/>
    <s v="MNY"/>
    <s v="Pemanfaatan"/>
    <n v="1"/>
    <n v="5"/>
    <s v="P,B"/>
    <x v="0"/>
    <n v="0"/>
    <n v="0"/>
    <s v="zaenul"/>
  </r>
  <r>
    <m/>
    <m/>
    <s v="-5.79694/110.3475"/>
    <n v="1"/>
    <s v="MNY"/>
    <s v="Pemanfaatan"/>
    <n v="1"/>
    <n v="5"/>
    <s v="P,B"/>
    <x v="1"/>
    <n v="0"/>
    <n v="0"/>
    <s v="zaenul"/>
  </r>
  <r>
    <m/>
    <m/>
    <s v="-5.79694/110.3475"/>
    <n v="1"/>
    <s v="MNY"/>
    <s v="Pemanfaatan"/>
    <n v="1"/>
    <n v="5"/>
    <s v="P,B"/>
    <x v="2"/>
    <n v="0"/>
    <n v="0"/>
    <s v="zaenul"/>
  </r>
  <r>
    <m/>
    <m/>
    <s v="-5.79694/110.3475"/>
    <n v="1"/>
    <s v="MNY"/>
    <s v="Pemanfaatan"/>
    <n v="1"/>
    <n v="5"/>
    <s v="P,B"/>
    <x v="3"/>
    <n v="0"/>
    <n v="0"/>
    <s v="zaenul"/>
  </r>
  <r>
    <m/>
    <m/>
    <s v="-5.79694/110.3475"/>
    <n v="1"/>
    <s v="MNY"/>
    <s v="Pemanfaatan"/>
    <n v="1"/>
    <n v="5"/>
    <s v="P,B"/>
    <x v="4"/>
    <n v="0"/>
    <n v="0"/>
    <s v="zaenul"/>
  </r>
  <r>
    <m/>
    <m/>
    <s v="-5.79694/110.3475"/>
    <n v="1"/>
    <s v="MNY"/>
    <s v="Pemanfaatan"/>
    <n v="1"/>
    <n v="5"/>
    <s v="P,B"/>
    <x v="5"/>
    <n v="0"/>
    <n v="0"/>
    <s v="zaenul"/>
  </r>
  <r>
    <m/>
    <m/>
    <s v="-5.79694/110.3475"/>
    <n v="1"/>
    <s v="MNY"/>
    <s v="Pemanfaatan"/>
    <n v="1"/>
    <n v="5"/>
    <s v="P,B"/>
    <x v="6"/>
    <n v="100"/>
    <n v="0"/>
    <s v="zaenul"/>
  </r>
  <r>
    <m/>
    <m/>
    <s v="-5.79694/110.3475"/>
    <n v="1"/>
    <s v="MNY"/>
    <s v="Pemanfaatan"/>
    <n v="1"/>
    <n v="5"/>
    <s v="P,B"/>
    <x v="7"/>
    <n v="0"/>
    <n v="0"/>
    <s v="zaenul"/>
  </r>
  <r>
    <m/>
    <m/>
    <m/>
    <m/>
    <m/>
    <m/>
    <m/>
    <m/>
    <s v="P,B"/>
    <x v="8"/>
    <n v="3"/>
    <n v="17"/>
    <s v="zaenul"/>
  </r>
  <r>
    <m/>
    <m/>
    <s v="-5.79694/110.3475"/>
    <n v="1"/>
    <s v="MNY"/>
    <s v="Pemanfaatan"/>
    <n v="1"/>
    <n v="5"/>
    <s v="P,B"/>
    <x v="9"/>
    <n v="40"/>
    <n v="0"/>
    <s v="zaenul"/>
  </r>
  <r>
    <m/>
    <m/>
    <s v="-5.79694/110.3475"/>
    <n v="1"/>
    <s v="MNY"/>
    <s v="Pemanfaatan"/>
    <n v="1"/>
    <n v="6"/>
    <s v="P,B"/>
    <x v="0"/>
    <n v="0"/>
    <n v="0"/>
    <s v="zaenul"/>
  </r>
  <r>
    <m/>
    <m/>
    <s v="-5.79694/110.3475"/>
    <n v="1"/>
    <s v="MNY"/>
    <s v="Pemanfaatan"/>
    <n v="1"/>
    <n v="6"/>
    <s v="P,B"/>
    <x v="1"/>
    <n v="0"/>
    <n v="0"/>
    <s v="zaenul"/>
  </r>
  <r>
    <m/>
    <m/>
    <s v="-5.79694/110.3475"/>
    <n v="1"/>
    <s v="MNY"/>
    <s v="Pemanfaatan"/>
    <n v="1"/>
    <n v="6"/>
    <s v="P,B"/>
    <x v="2"/>
    <n v="0"/>
    <n v="0"/>
    <s v="zaenul"/>
  </r>
  <r>
    <m/>
    <m/>
    <s v="-5.79694/110.3475"/>
    <n v="1"/>
    <s v="MNY"/>
    <s v="Pemanfaatan"/>
    <n v="1"/>
    <n v="6"/>
    <s v="P,B"/>
    <x v="3"/>
    <n v="0"/>
    <n v="0"/>
    <s v="zaenul"/>
  </r>
  <r>
    <m/>
    <m/>
    <s v="-5.79694/110.3475"/>
    <n v="1"/>
    <s v="MNY"/>
    <s v="Pemanfaatan"/>
    <n v="1"/>
    <n v="6"/>
    <s v="P,B"/>
    <x v="4"/>
    <n v="0"/>
    <n v="0"/>
    <s v="zaenul"/>
  </r>
  <r>
    <m/>
    <m/>
    <s v="-5.79694/110.3475"/>
    <n v="1"/>
    <s v="MNY"/>
    <s v="Pemanfaatan"/>
    <n v="1"/>
    <n v="6"/>
    <s v="P,B"/>
    <x v="5"/>
    <n v="0"/>
    <n v="0"/>
    <s v="zaenul"/>
  </r>
  <r>
    <m/>
    <m/>
    <s v="-5.79694/110.3475"/>
    <n v="1"/>
    <s v="MNY"/>
    <s v="Pemanfaatan"/>
    <n v="1"/>
    <n v="6"/>
    <s v="P,B"/>
    <x v="6"/>
    <n v="0"/>
    <n v="0"/>
    <s v="zaenul"/>
  </r>
  <r>
    <m/>
    <m/>
    <s v="-5.79694/110.3475"/>
    <n v="1"/>
    <s v="MNY"/>
    <s v="Pemanfaatan"/>
    <n v="1"/>
    <n v="6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6"/>
    <s v="P,B"/>
    <x v="9"/>
    <n v="0"/>
    <n v="0"/>
    <s v="zaenul"/>
  </r>
  <r>
    <m/>
    <m/>
    <s v="-5.79694/110.3475"/>
    <n v="1"/>
    <s v="MNY"/>
    <s v="Pemanfaatan"/>
    <n v="1"/>
    <n v="7"/>
    <s v="P,B"/>
    <x v="0"/>
    <n v="0"/>
    <n v="0"/>
    <s v="zaenul"/>
  </r>
  <r>
    <m/>
    <m/>
    <s v="-5.79694/110.3475"/>
    <n v="1"/>
    <s v="MNY"/>
    <s v="Pemanfaatan"/>
    <n v="1"/>
    <n v="7"/>
    <s v="P,B"/>
    <x v="1"/>
    <n v="0"/>
    <n v="0"/>
    <s v="zaenul"/>
  </r>
  <r>
    <m/>
    <m/>
    <s v="-5.79694/110.3475"/>
    <n v="1"/>
    <s v="MNY"/>
    <s v="Pemanfaatan"/>
    <n v="1"/>
    <n v="7"/>
    <s v="P,B"/>
    <x v="2"/>
    <n v="0"/>
    <n v="0"/>
    <s v="zaenul"/>
  </r>
  <r>
    <m/>
    <m/>
    <s v="-5.79694/110.3475"/>
    <n v="1"/>
    <s v="MNY"/>
    <s v="Pemanfaatan"/>
    <n v="1"/>
    <n v="7"/>
    <s v="P,B"/>
    <x v="3"/>
    <n v="0"/>
    <n v="0"/>
    <s v="zaenul"/>
  </r>
  <r>
    <m/>
    <m/>
    <s v="-5.79694/110.3475"/>
    <n v="1"/>
    <s v="MNY"/>
    <s v="Pemanfaatan"/>
    <n v="1"/>
    <n v="7"/>
    <s v="P,B"/>
    <x v="4"/>
    <n v="0"/>
    <n v="0"/>
    <s v="zaenul"/>
  </r>
  <r>
    <m/>
    <m/>
    <s v="-5.79694/110.3475"/>
    <n v="1"/>
    <s v="MNY"/>
    <s v="Pemanfaatan"/>
    <n v="1"/>
    <n v="7"/>
    <s v="P,B"/>
    <x v="5"/>
    <n v="0"/>
    <n v="0"/>
    <s v="zaenul"/>
  </r>
  <r>
    <m/>
    <m/>
    <s v="-5.79694/110.3475"/>
    <n v="1"/>
    <s v="MNY"/>
    <s v="Pemanfaatan"/>
    <n v="1"/>
    <n v="7"/>
    <s v="P,B"/>
    <x v="6"/>
    <n v="0"/>
    <n v="0"/>
    <s v="zaenul"/>
  </r>
  <r>
    <m/>
    <m/>
    <s v="-5.79694/110.3475"/>
    <n v="1"/>
    <s v="MNY"/>
    <s v="Pemanfaatan"/>
    <n v="1"/>
    <n v="7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7"/>
    <s v="P,B"/>
    <x v="9"/>
    <n v="30"/>
    <n v="0"/>
    <s v="zaenul"/>
  </r>
  <r>
    <m/>
    <m/>
    <s v="-5.79694/110.3475"/>
    <n v="1"/>
    <s v="MNY"/>
    <s v="Pemanfaatan"/>
    <n v="1"/>
    <n v="8"/>
    <s v="P,B,PK"/>
    <x v="0"/>
    <n v="30"/>
    <n v="0"/>
    <s v="zaenul"/>
  </r>
  <r>
    <m/>
    <m/>
    <s v="-5.79694/110.3475"/>
    <n v="1"/>
    <s v="MNY"/>
    <s v="Pemanfaatan"/>
    <n v="1"/>
    <n v="8"/>
    <s v="P,B,PK"/>
    <x v="1"/>
    <n v="0"/>
    <n v="0"/>
    <s v="zaenul"/>
  </r>
  <r>
    <m/>
    <m/>
    <s v="-5.79694/110.3475"/>
    <n v="1"/>
    <s v="MNY"/>
    <s v="Pemanfaatan"/>
    <n v="1"/>
    <n v="8"/>
    <s v="P,B,PK"/>
    <x v="2"/>
    <n v="0"/>
    <n v="0"/>
    <s v="zaenul"/>
  </r>
  <r>
    <m/>
    <m/>
    <s v="-5.79694/110.3475"/>
    <n v="1"/>
    <s v="MNY"/>
    <s v="Pemanfaatan"/>
    <n v="1"/>
    <n v="8"/>
    <s v="P,B,PK"/>
    <x v="3"/>
    <n v="0"/>
    <n v="0"/>
    <s v="zaenul"/>
  </r>
  <r>
    <m/>
    <m/>
    <s v="-5.79694/110.3475"/>
    <n v="1"/>
    <s v="MNY"/>
    <s v="Pemanfaatan"/>
    <n v="1"/>
    <n v="8"/>
    <s v="P,B,PK"/>
    <x v="4"/>
    <n v="0"/>
    <n v="0"/>
    <s v="zaenul"/>
  </r>
  <r>
    <m/>
    <m/>
    <s v="-5.79694/110.3475"/>
    <n v="1"/>
    <s v="MNY"/>
    <s v="Pemanfaatan"/>
    <n v="1"/>
    <n v="8"/>
    <s v="P,B,PK"/>
    <x v="5"/>
    <n v="0"/>
    <n v="0"/>
    <s v="zaenul"/>
  </r>
  <r>
    <m/>
    <m/>
    <s v="-5.79694/110.3475"/>
    <n v="1"/>
    <s v="MNY"/>
    <s v="Pemanfaatan"/>
    <n v="1"/>
    <n v="8"/>
    <s v="P,B,PK"/>
    <x v="6"/>
    <n v="0"/>
    <n v="0"/>
    <s v="zaenul"/>
  </r>
  <r>
    <m/>
    <m/>
    <s v="-5.79694/110.3475"/>
    <n v="1"/>
    <s v="MNY"/>
    <s v="Pemanfaatan"/>
    <n v="1"/>
    <n v="8"/>
    <s v="P,B,PK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8"/>
    <s v="P,B,PK"/>
    <x v="9"/>
    <n v="30"/>
    <n v="0"/>
    <s v="zaenul"/>
  </r>
  <r>
    <m/>
    <m/>
    <s v="-5.79694/110.3475"/>
    <n v="1"/>
    <s v="MNY"/>
    <s v="Pemanfaatan"/>
    <n v="1"/>
    <n v="9"/>
    <s v="P,B"/>
    <x v="0"/>
    <n v="0"/>
    <n v="0"/>
    <s v="zaenul"/>
  </r>
  <r>
    <m/>
    <m/>
    <s v="-5.79694/110.3475"/>
    <n v="1"/>
    <s v="MNY"/>
    <s v="Pemanfaatan"/>
    <n v="1"/>
    <n v="9"/>
    <s v="P,B"/>
    <x v="1"/>
    <n v="0"/>
    <n v="0"/>
    <s v="zaenul"/>
  </r>
  <r>
    <m/>
    <m/>
    <s v="-5.79694/110.3475"/>
    <n v="1"/>
    <s v="MNY"/>
    <s v="Pemanfaatan"/>
    <n v="1"/>
    <n v="9"/>
    <s v="P,B"/>
    <x v="2"/>
    <n v="0"/>
    <n v="0"/>
    <s v="zaenul"/>
  </r>
  <r>
    <m/>
    <m/>
    <s v="-5.79694/110.3475"/>
    <n v="1"/>
    <s v="MNY"/>
    <s v="Pemanfaatan"/>
    <n v="1"/>
    <n v="9"/>
    <s v="P,B"/>
    <x v="3"/>
    <n v="0"/>
    <n v="0"/>
    <s v="zaenul"/>
  </r>
  <r>
    <m/>
    <m/>
    <s v="-5.79694/110.3475"/>
    <n v="1"/>
    <s v="MNY"/>
    <s v="Pemanfaatan"/>
    <n v="1"/>
    <n v="9"/>
    <s v="P,B"/>
    <x v="4"/>
    <n v="0"/>
    <n v="0"/>
    <s v="zaenul"/>
  </r>
  <r>
    <m/>
    <m/>
    <s v="-5.79694/110.3475"/>
    <n v="1"/>
    <s v="MNY"/>
    <s v="Pemanfaatan"/>
    <n v="1"/>
    <n v="9"/>
    <s v="P,B"/>
    <x v="5"/>
    <n v="0"/>
    <n v="0"/>
    <s v="zaenul"/>
  </r>
  <r>
    <m/>
    <m/>
    <s v="-5.79694/110.3475"/>
    <n v="1"/>
    <s v="MNY"/>
    <s v="Pemanfaatan"/>
    <n v="1"/>
    <n v="9"/>
    <s v="P,B"/>
    <x v="6"/>
    <n v="0"/>
    <n v="0"/>
    <s v="zaenul"/>
  </r>
  <r>
    <m/>
    <m/>
    <s v="-5.79694/110.3475"/>
    <n v="1"/>
    <s v="MNY"/>
    <s v="Pemanfaatan"/>
    <n v="1"/>
    <n v="9"/>
    <s v="P,B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9"/>
    <s v="P,B"/>
    <x v="9"/>
    <n v="0"/>
    <n v="0"/>
    <s v="zaenul"/>
  </r>
  <r>
    <m/>
    <m/>
    <s v="-5.79694/110.3475"/>
    <n v="1"/>
    <s v="MNY"/>
    <s v="Pemanfaatan"/>
    <n v="1"/>
    <n v="10"/>
    <s v="PK,B"/>
    <x v="0"/>
    <n v="0"/>
    <n v="0"/>
    <s v="zaenul"/>
  </r>
  <r>
    <m/>
    <m/>
    <s v="-5.79694/110.3475"/>
    <n v="1"/>
    <s v="MNY"/>
    <s v="Pemanfaatan"/>
    <n v="1"/>
    <n v="10"/>
    <s v="PK,B"/>
    <x v="1"/>
    <n v="0"/>
    <n v="0"/>
    <s v="zaenul"/>
  </r>
  <r>
    <m/>
    <m/>
    <s v="-5.79694/110.3475"/>
    <n v="1"/>
    <s v="MNY"/>
    <s v="Pemanfaatan"/>
    <n v="1"/>
    <n v="10"/>
    <s v="PK,B"/>
    <x v="2"/>
    <n v="0"/>
    <n v="0"/>
    <s v="zaenul"/>
  </r>
  <r>
    <m/>
    <m/>
    <s v="-5.79694/110.3475"/>
    <n v="1"/>
    <s v="MNY"/>
    <s v="Pemanfaatan"/>
    <n v="1"/>
    <n v="10"/>
    <s v="PK,B"/>
    <x v="3"/>
    <n v="0"/>
    <n v="0"/>
    <s v="zaenul"/>
  </r>
  <r>
    <m/>
    <m/>
    <s v="-5.79694/110.3475"/>
    <n v="1"/>
    <s v="MNY"/>
    <s v="Pemanfaatan"/>
    <n v="1"/>
    <n v="10"/>
    <s v="PK,B"/>
    <x v="4"/>
    <n v="0"/>
    <n v="0"/>
    <s v="zaenul"/>
  </r>
  <r>
    <m/>
    <m/>
    <s v="-5.79694/110.3475"/>
    <n v="1"/>
    <s v="MNY"/>
    <s v="Pemanfaatan"/>
    <n v="1"/>
    <n v="10"/>
    <s v="PK,B"/>
    <x v="5"/>
    <n v="0"/>
    <n v="0"/>
    <s v="zaenul"/>
  </r>
  <r>
    <m/>
    <m/>
    <s v="-5.79694/110.3475"/>
    <n v="1"/>
    <s v="MNY"/>
    <s v="Pemanfaatan"/>
    <n v="1"/>
    <n v="10"/>
    <s v="PK,B"/>
    <x v="6"/>
    <n v="0"/>
    <n v="0"/>
    <s v="zaenul"/>
  </r>
  <r>
    <m/>
    <m/>
    <s v="-5.79694/110.3475"/>
    <n v="1"/>
    <s v="MNY"/>
    <s v="Pemanfaatan"/>
    <n v="1"/>
    <n v="10"/>
    <s v="PK,B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10"/>
    <s v="PK,B"/>
    <x v="9"/>
    <n v="30"/>
    <n v="0"/>
    <s v="zaenul"/>
  </r>
  <r>
    <m/>
    <m/>
    <s v="-5.79694/110.3475"/>
    <n v="1"/>
    <s v="MNY"/>
    <s v="Pemanfaatan"/>
    <n v="1"/>
    <n v="11"/>
    <s v="PK,B"/>
    <x v="0"/>
    <n v="0"/>
    <n v="0"/>
    <s v="zaenul"/>
  </r>
  <r>
    <m/>
    <m/>
    <s v="-5.79694/110.3475"/>
    <n v="1"/>
    <s v="MNY"/>
    <s v="Pemanfaatan"/>
    <n v="1"/>
    <n v="11"/>
    <s v="PK,B"/>
    <x v="1"/>
    <n v="0"/>
    <n v="0"/>
    <s v="zaenul"/>
  </r>
  <r>
    <m/>
    <m/>
    <s v="-5.79694/110.3475"/>
    <n v="1"/>
    <s v="MNY"/>
    <s v="Pemanfaatan"/>
    <n v="1"/>
    <n v="11"/>
    <s v="PK,B"/>
    <x v="2"/>
    <n v="0"/>
    <n v="0"/>
    <s v="zaenul"/>
  </r>
  <r>
    <m/>
    <m/>
    <s v="-5.79694/110.3475"/>
    <n v="1"/>
    <s v="MNY"/>
    <s v="Pemanfaatan"/>
    <n v="1"/>
    <n v="11"/>
    <s v="PK,B"/>
    <x v="3"/>
    <n v="0"/>
    <n v="0"/>
    <s v="zaenul"/>
  </r>
  <r>
    <m/>
    <m/>
    <s v="-5.79694/110.3475"/>
    <n v="1"/>
    <s v="MNY"/>
    <s v="Pemanfaatan"/>
    <n v="1"/>
    <n v="11"/>
    <s v="PK,B"/>
    <x v="4"/>
    <n v="0"/>
    <n v="0"/>
    <s v="zaenul"/>
  </r>
  <r>
    <m/>
    <m/>
    <s v="-5.79694/110.3475"/>
    <n v="1"/>
    <s v="MNY"/>
    <s v="Pemanfaatan"/>
    <n v="1"/>
    <n v="11"/>
    <s v="PK,B"/>
    <x v="5"/>
    <n v="0"/>
    <n v="0"/>
    <s v="zaenul"/>
  </r>
  <r>
    <m/>
    <m/>
    <s v="-5.79694/110.3475"/>
    <n v="1"/>
    <s v="MNY"/>
    <s v="Pemanfaatan"/>
    <n v="1"/>
    <n v="11"/>
    <s v="PK,B"/>
    <x v="6"/>
    <n v="0"/>
    <n v="0"/>
    <s v="zaenul"/>
  </r>
  <r>
    <m/>
    <m/>
    <s v="-5.79694/110.3475"/>
    <n v="1"/>
    <s v="MNY"/>
    <s v="Pemanfaatan"/>
    <n v="1"/>
    <n v="11"/>
    <s v="PK,B"/>
    <x v="7"/>
    <n v="0"/>
    <n v="0"/>
    <s v="zaenul"/>
  </r>
  <r>
    <m/>
    <m/>
    <m/>
    <m/>
    <m/>
    <m/>
    <m/>
    <m/>
    <m/>
    <x v="8"/>
    <n v="0"/>
    <n v="0"/>
    <s v="zaenul"/>
  </r>
  <r>
    <m/>
    <m/>
    <s v="-5.79694/110.3475"/>
    <n v="1"/>
    <s v="MNY"/>
    <s v="Pemanfaatan"/>
    <n v="1"/>
    <n v="11"/>
    <s v="PK,B"/>
    <x v="9"/>
    <n v="0"/>
    <n v="0"/>
    <s v="zaenul"/>
  </r>
  <r>
    <m/>
    <m/>
    <s v="-5.79694/110.3475"/>
    <n v="1"/>
    <s v="MNY"/>
    <s v="Pemanfaatan"/>
    <n v="2"/>
    <n v="1"/>
    <s v="P,PK"/>
    <x v="0"/>
    <n v="0"/>
    <n v="0"/>
    <s v="sob"/>
  </r>
  <r>
    <m/>
    <m/>
    <s v="-5.79694/110.3475"/>
    <n v="1"/>
    <s v="MNY"/>
    <s v="Pemanfaatan"/>
    <n v="2"/>
    <n v="1"/>
    <s v="P,PK"/>
    <x v="1"/>
    <n v="0"/>
    <n v="0"/>
    <s v="sob"/>
  </r>
  <r>
    <m/>
    <m/>
    <s v="-5.79694/110.3475"/>
    <n v="1"/>
    <s v="MNY"/>
    <s v="Pemanfaatan"/>
    <n v="2"/>
    <n v="1"/>
    <s v="P,PK"/>
    <x v="2"/>
    <n v="0"/>
    <n v="0"/>
    <s v="sob"/>
  </r>
  <r>
    <m/>
    <m/>
    <s v="-5.79694/110.3475"/>
    <n v="1"/>
    <s v="MNY"/>
    <s v="Pemanfaatan"/>
    <n v="2"/>
    <n v="1"/>
    <s v="P,PK"/>
    <x v="3"/>
    <n v="0"/>
    <n v="0"/>
    <s v="sob"/>
  </r>
  <r>
    <m/>
    <m/>
    <s v="-5.79694/110.3475"/>
    <n v="1"/>
    <s v="MNY"/>
    <s v="Pemanfaatan"/>
    <n v="2"/>
    <n v="1"/>
    <s v="P,PK"/>
    <x v="4"/>
    <n v="0"/>
    <n v="0"/>
    <s v="sob"/>
  </r>
  <r>
    <m/>
    <m/>
    <s v="-5.79694/110.3475"/>
    <n v="1"/>
    <s v="MNY"/>
    <s v="Pemanfaatan"/>
    <n v="2"/>
    <n v="1"/>
    <s v="P,PK"/>
    <x v="5"/>
    <n v="0"/>
    <n v="0"/>
    <s v="sob"/>
  </r>
  <r>
    <m/>
    <m/>
    <s v="-5.79694/110.3475"/>
    <n v="1"/>
    <s v="MNY"/>
    <s v="Pemanfaatan"/>
    <n v="2"/>
    <n v="1"/>
    <s v="P,PK"/>
    <x v="6"/>
    <n v="0"/>
    <n v="0"/>
    <s v="sob"/>
  </r>
  <r>
    <m/>
    <m/>
    <s v="-5.79694/110.3475"/>
    <n v="1"/>
    <s v="MNY"/>
    <s v="Pemanfaatan"/>
    <n v="2"/>
    <n v="1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1"/>
    <s v="P,PK"/>
    <x v="9"/>
    <n v="0"/>
    <n v="0"/>
    <s v="sob"/>
  </r>
  <r>
    <m/>
    <m/>
    <s v="-5.79694/110.3475"/>
    <n v="1"/>
    <s v="MNY"/>
    <s v="Pemanfaatan"/>
    <n v="2"/>
    <n v="2"/>
    <s v="P,PK"/>
    <x v="0"/>
    <n v="0"/>
    <n v="0"/>
    <s v="sob"/>
  </r>
  <r>
    <m/>
    <m/>
    <s v="-5.79694/110.3475"/>
    <n v="1"/>
    <s v="MNY"/>
    <s v="Pemanfaatan"/>
    <n v="2"/>
    <n v="2"/>
    <s v="P,PK"/>
    <x v="1"/>
    <n v="0"/>
    <n v="0"/>
    <s v="sob"/>
  </r>
  <r>
    <m/>
    <m/>
    <s v="-5.79694/110.3475"/>
    <n v="1"/>
    <s v="MNY"/>
    <s v="Pemanfaatan"/>
    <n v="2"/>
    <n v="2"/>
    <s v="P,PK"/>
    <x v="2"/>
    <n v="0"/>
    <n v="0"/>
    <s v="sob"/>
  </r>
  <r>
    <m/>
    <m/>
    <s v="-5.79694/110.3475"/>
    <n v="1"/>
    <s v="MNY"/>
    <s v="Pemanfaatan"/>
    <n v="2"/>
    <n v="2"/>
    <s v="P,PK"/>
    <x v="3"/>
    <n v="0"/>
    <n v="0"/>
    <s v="sob"/>
  </r>
  <r>
    <m/>
    <m/>
    <s v="-5.79694/110.3475"/>
    <n v="1"/>
    <s v="MNY"/>
    <s v="Pemanfaatan"/>
    <n v="2"/>
    <n v="2"/>
    <s v="P,PK"/>
    <x v="4"/>
    <n v="0"/>
    <n v="0"/>
    <s v="sob"/>
  </r>
  <r>
    <m/>
    <m/>
    <s v="-5.79694/110.3475"/>
    <n v="1"/>
    <s v="MNY"/>
    <s v="Pemanfaatan"/>
    <n v="2"/>
    <n v="2"/>
    <s v="P,PK"/>
    <x v="5"/>
    <n v="0"/>
    <n v="0"/>
    <s v="sob"/>
  </r>
  <r>
    <m/>
    <m/>
    <s v="-5.79694/110.3475"/>
    <n v="1"/>
    <s v="MNY"/>
    <s v="Pemanfaatan"/>
    <n v="2"/>
    <n v="2"/>
    <s v="P,PK"/>
    <x v="6"/>
    <n v="100"/>
    <n v="0"/>
    <s v="sob"/>
  </r>
  <r>
    <m/>
    <m/>
    <s v="-5.79694/110.3475"/>
    <n v="1"/>
    <s v="MNY"/>
    <s v="Pemanfaatan"/>
    <n v="2"/>
    <n v="2"/>
    <s v="P,PK"/>
    <x v="7"/>
    <n v="0"/>
    <n v="0"/>
    <s v="sob"/>
  </r>
  <r>
    <m/>
    <m/>
    <m/>
    <m/>
    <m/>
    <m/>
    <m/>
    <m/>
    <m/>
    <x v="8"/>
    <n v="10"/>
    <n v="12"/>
    <s v="sob"/>
  </r>
  <r>
    <m/>
    <m/>
    <s v="-5.79694/110.3475"/>
    <n v="1"/>
    <s v="MNY"/>
    <s v="Pemanfaatan"/>
    <n v="2"/>
    <n v="2"/>
    <s v="P,PK"/>
    <x v="9"/>
    <n v="0"/>
    <n v="0"/>
    <s v="sob"/>
  </r>
  <r>
    <m/>
    <m/>
    <s v="-5.79694/110.3475"/>
    <n v="1"/>
    <s v="MNY"/>
    <s v="Pemanfaatan"/>
    <n v="2"/>
    <n v="3"/>
    <s v="P,PK"/>
    <x v="0"/>
    <n v="0"/>
    <n v="0"/>
    <s v="sob"/>
  </r>
  <r>
    <m/>
    <m/>
    <s v="-5.79694/110.3475"/>
    <n v="1"/>
    <s v="MNY"/>
    <s v="Pemanfaatan"/>
    <n v="2"/>
    <n v="3"/>
    <s v="P,PK"/>
    <x v="1"/>
    <n v="0"/>
    <n v="0"/>
    <s v="sob"/>
  </r>
  <r>
    <m/>
    <m/>
    <s v="-5.79694/110.3475"/>
    <n v="1"/>
    <s v="MNY"/>
    <s v="Pemanfaatan"/>
    <n v="2"/>
    <n v="3"/>
    <s v="P,PK"/>
    <x v="2"/>
    <n v="0"/>
    <n v="0"/>
    <s v="sob"/>
  </r>
  <r>
    <m/>
    <m/>
    <s v="-5.79694/110.3475"/>
    <n v="1"/>
    <s v="MNY"/>
    <s v="Pemanfaatan"/>
    <n v="2"/>
    <n v="3"/>
    <s v="P,PK"/>
    <x v="3"/>
    <n v="0"/>
    <n v="0"/>
    <s v="sob"/>
  </r>
  <r>
    <m/>
    <m/>
    <s v="-5.79694/110.3475"/>
    <n v="1"/>
    <s v="MNY"/>
    <s v="Pemanfaatan"/>
    <n v="2"/>
    <n v="3"/>
    <s v="P,PK"/>
    <x v="4"/>
    <n v="0"/>
    <n v="0"/>
    <s v="sob"/>
  </r>
  <r>
    <m/>
    <m/>
    <s v="-5.79694/110.3475"/>
    <n v="1"/>
    <s v="MNY"/>
    <s v="Pemanfaatan"/>
    <n v="2"/>
    <n v="3"/>
    <s v="P,PK"/>
    <x v="5"/>
    <n v="0"/>
    <n v="0"/>
    <s v="sob"/>
  </r>
  <r>
    <m/>
    <m/>
    <s v="-5.79694/110.3475"/>
    <n v="1"/>
    <s v="MNY"/>
    <s v="Pemanfaatan"/>
    <n v="2"/>
    <n v="3"/>
    <s v="P,PK"/>
    <x v="6"/>
    <n v="100"/>
    <n v="0"/>
    <s v="sob"/>
  </r>
  <r>
    <m/>
    <m/>
    <s v="-5.79694/110.3475"/>
    <n v="1"/>
    <s v="MNY"/>
    <s v="Pemanfaatan"/>
    <n v="2"/>
    <n v="3"/>
    <s v="P,PK"/>
    <x v="7"/>
    <n v="0"/>
    <n v="0"/>
    <s v="sob"/>
  </r>
  <r>
    <m/>
    <m/>
    <m/>
    <m/>
    <m/>
    <m/>
    <m/>
    <m/>
    <m/>
    <x v="8"/>
    <n v="5"/>
    <n v="10"/>
    <s v="sob"/>
  </r>
  <r>
    <m/>
    <m/>
    <s v="-5.79694/110.3475"/>
    <n v="1"/>
    <s v="MNY"/>
    <s v="Pemanfaatan"/>
    <n v="2"/>
    <n v="3"/>
    <s v="P,PK"/>
    <x v="9"/>
    <n v="1"/>
    <n v="0"/>
    <s v="sob"/>
  </r>
  <r>
    <m/>
    <m/>
    <s v="-5.79694/110.3475"/>
    <n v="1"/>
    <s v="MNY"/>
    <s v="Pemanfaatan"/>
    <n v="2"/>
    <n v="4"/>
    <s v="P,B"/>
    <x v="0"/>
    <n v="0"/>
    <n v="0"/>
    <s v="sob"/>
  </r>
  <r>
    <m/>
    <m/>
    <s v="-5.79694/110.3475"/>
    <n v="1"/>
    <s v="MNY"/>
    <s v="Pemanfaatan"/>
    <n v="2"/>
    <n v="4"/>
    <s v="P,B"/>
    <x v="1"/>
    <n v="0"/>
    <n v="0"/>
    <s v="sob"/>
  </r>
  <r>
    <m/>
    <m/>
    <s v="-5.79694/110.3475"/>
    <n v="1"/>
    <s v="MNY"/>
    <s v="Pemanfaatan"/>
    <n v="2"/>
    <n v="4"/>
    <s v="P,B"/>
    <x v="2"/>
    <n v="0"/>
    <n v="0"/>
    <s v="sob"/>
  </r>
  <r>
    <m/>
    <m/>
    <s v="-5.79694/110.3475"/>
    <n v="1"/>
    <s v="MNY"/>
    <s v="Pemanfaatan"/>
    <n v="2"/>
    <n v="4"/>
    <s v="P,B"/>
    <x v="3"/>
    <n v="0"/>
    <n v="0"/>
    <s v="sob"/>
  </r>
  <r>
    <m/>
    <m/>
    <s v="-5.79694/110.3475"/>
    <n v="1"/>
    <s v="MNY"/>
    <s v="Pemanfaatan"/>
    <n v="2"/>
    <n v="4"/>
    <s v="P,B"/>
    <x v="4"/>
    <n v="0"/>
    <n v="0"/>
    <s v="sob"/>
  </r>
  <r>
    <m/>
    <m/>
    <s v="-5.79694/110.3475"/>
    <n v="1"/>
    <s v="MNY"/>
    <s v="Pemanfaatan"/>
    <n v="2"/>
    <n v="4"/>
    <s v="P,B"/>
    <x v="5"/>
    <n v="0"/>
    <n v="0"/>
    <s v="sob"/>
  </r>
  <r>
    <m/>
    <m/>
    <s v="-5.79694/110.3475"/>
    <n v="1"/>
    <s v="MNY"/>
    <s v="Pemanfaatan"/>
    <n v="2"/>
    <n v="4"/>
    <s v="P,B"/>
    <x v="6"/>
    <n v="0"/>
    <n v="0"/>
    <s v="sob"/>
  </r>
  <r>
    <m/>
    <m/>
    <s v="-5.79694/110.3475"/>
    <n v="1"/>
    <s v="MNY"/>
    <s v="Pemanfaatan"/>
    <n v="2"/>
    <n v="4"/>
    <s v="P,B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4"/>
    <s v="P,B"/>
    <x v="9"/>
    <n v="0"/>
    <n v="0"/>
    <s v="sob"/>
  </r>
  <r>
    <m/>
    <m/>
    <s v="-5.79694/110.3475"/>
    <n v="1"/>
    <s v="MNY"/>
    <s v="Pemanfaatan"/>
    <n v="2"/>
    <n v="5"/>
    <s v="P,B"/>
    <x v="0"/>
    <n v="0"/>
    <n v="0"/>
    <s v="sob"/>
  </r>
  <r>
    <m/>
    <m/>
    <s v="-5.79694/110.3475"/>
    <n v="1"/>
    <s v="MNY"/>
    <s v="Pemanfaatan"/>
    <n v="2"/>
    <n v="5"/>
    <s v="P,B"/>
    <x v="1"/>
    <n v="0"/>
    <n v="0"/>
    <s v="sob"/>
  </r>
  <r>
    <m/>
    <m/>
    <s v="-5.79694/110.3475"/>
    <n v="1"/>
    <s v="MNY"/>
    <s v="Pemanfaatan"/>
    <n v="2"/>
    <n v="5"/>
    <s v="P,B"/>
    <x v="2"/>
    <n v="0"/>
    <n v="0"/>
    <s v="sob"/>
  </r>
  <r>
    <m/>
    <m/>
    <s v="-5.79694/110.3475"/>
    <n v="1"/>
    <s v="MNY"/>
    <s v="Pemanfaatan"/>
    <n v="2"/>
    <n v="5"/>
    <s v="P,B"/>
    <x v="3"/>
    <n v="0"/>
    <n v="0"/>
    <s v="sob"/>
  </r>
  <r>
    <m/>
    <m/>
    <s v="-5.79694/110.3475"/>
    <n v="1"/>
    <s v="MNY"/>
    <s v="Pemanfaatan"/>
    <n v="2"/>
    <n v="5"/>
    <s v="P,B"/>
    <x v="4"/>
    <n v="0"/>
    <n v="0"/>
    <s v="sob"/>
  </r>
  <r>
    <m/>
    <m/>
    <s v="-5.79694/110.3475"/>
    <n v="1"/>
    <s v="MNY"/>
    <s v="Pemanfaatan"/>
    <n v="2"/>
    <n v="5"/>
    <s v="P,B"/>
    <x v="5"/>
    <n v="0"/>
    <n v="0"/>
    <s v="sob"/>
  </r>
  <r>
    <m/>
    <m/>
    <s v="-5.79694/110.3475"/>
    <n v="1"/>
    <s v="MNY"/>
    <s v="Pemanfaatan"/>
    <n v="2"/>
    <n v="5"/>
    <s v="P,B"/>
    <x v="6"/>
    <n v="0"/>
    <n v="0"/>
    <s v="sob"/>
  </r>
  <r>
    <m/>
    <m/>
    <s v="-5.79694/110.3475"/>
    <n v="1"/>
    <s v="MNY"/>
    <s v="Pemanfaatan"/>
    <n v="2"/>
    <n v="5"/>
    <s v="P,B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5"/>
    <s v="P,B"/>
    <x v="9"/>
    <n v="0"/>
    <n v="0"/>
    <s v="sob"/>
  </r>
  <r>
    <m/>
    <m/>
    <s v="-5.79694/110.3475"/>
    <n v="1"/>
    <s v="MNY"/>
    <s v="Pemanfaatan"/>
    <n v="2"/>
    <n v="6"/>
    <s v="TK"/>
    <x v="0"/>
    <n v="0"/>
    <n v="0"/>
    <s v="sob"/>
  </r>
  <r>
    <m/>
    <m/>
    <s v="-5.79694/110.3475"/>
    <n v="1"/>
    <s v="MNY"/>
    <s v="Pemanfaatan"/>
    <n v="2"/>
    <n v="6"/>
    <s v="TK"/>
    <x v="1"/>
    <n v="0"/>
    <n v="0"/>
    <s v="sob"/>
  </r>
  <r>
    <m/>
    <m/>
    <s v="-5.79694/110.3475"/>
    <n v="1"/>
    <s v="MNY"/>
    <s v="Pemanfaatan"/>
    <n v="2"/>
    <n v="6"/>
    <s v="TK"/>
    <x v="2"/>
    <n v="0"/>
    <n v="0"/>
    <s v="sob"/>
  </r>
  <r>
    <m/>
    <m/>
    <s v="-5.79694/110.3475"/>
    <n v="1"/>
    <s v="MNY"/>
    <s v="Pemanfaatan"/>
    <n v="2"/>
    <n v="6"/>
    <s v="TK"/>
    <x v="3"/>
    <n v="0"/>
    <n v="0"/>
    <s v="sob"/>
  </r>
  <r>
    <m/>
    <m/>
    <s v="-5.79694/110.3475"/>
    <n v="1"/>
    <s v="MNY"/>
    <s v="Pemanfaatan"/>
    <n v="2"/>
    <n v="6"/>
    <s v="TK"/>
    <x v="4"/>
    <n v="0"/>
    <n v="0"/>
    <s v="sob"/>
  </r>
  <r>
    <m/>
    <m/>
    <s v="-5.79694/110.3475"/>
    <n v="1"/>
    <s v="MNY"/>
    <s v="Pemanfaatan"/>
    <n v="2"/>
    <n v="6"/>
    <s v="TK"/>
    <x v="5"/>
    <n v="0"/>
    <n v="0"/>
    <s v="sob"/>
  </r>
  <r>
    <m/>
    <m/>
    <s v="-5.79694/110.3475"/>
    <n v="1"/>
    <s v="MNY"/>
    <s v="Pemanfaatan"/>
    <n v="2"/>
    <n v="6"/>
    <s v="TK"/>
    <x v="6"/>
    <n v="0"/>
    <n v="0"/>
    <s v="sob"/>
  </r>
  <r>
    <m/>
    <m/>
    <s v="-5.79694/110.3475"/>
    <n v="1"/>
    <s v="MNY"/>
    <s v="Pemanfaatan"/>
    <n v="2"/>
    <n v="6"/>
    <s v="TK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6"/>
    <s v="TK"/>
    <x v="9"/>
    <n v="0"/>
    <n v="0"/>
    <s v="sob"/>
  </r>
  <r>
    <m/>
    <m/>
    <s v="-5.79694/110.3475"/>
    <n v="1"/>
    <s v="MNY"/>
    <s v="Pemanfaatan"/>
    <n v="2"/>
    <n v="7"/>
    <s v="P,TK"/>
    <x v="0"/>
    <n v="0"/>
    <n v="0"/>
    <s v="sob"/>
  </r>
  <r>
    <m/>
    <m/>
    <s v="-5.79694/110.3475"/>
    <n v="1"/>
    <s v="MNY"/>
    <s v="Pemanfaatan"/>
    <n v="2"/>
    <n v="7"/>
    <s v="P,TK"/>
    <x v="1"/>
    <n v="0"/>
    <n v="0"/>
    <s v="sob"/>
  </r>
  <r>
    <m/>
    <m/>
    <s v="-5.79694/110.3475"/>
    <n v="1"/>
    <s v="MNY"/>
    <s v="Pemanfaatan"/>
    <n v="2"/>
    <n v="7"/>
    <s v="P,TK"/>
    <x v="2"/>
    <n v="0"/>
    <n v="0"/>
    <s v="sob"/>
  </r>
  <r>
    <m/>
    <m/>
    <s v="-5.79694/110.3475"/>
    <n v="1"/>
    <s v="MNY"/>
    <s v="Pemanfaatan"/>
    <n v="2"/>
    <n v="7"/>
    <s v="P,TK"/>
    <x v="3"/>
    <n v="0"/>
    <n v="0"/>
    <s v="sob"/>
  </r>
  <r>
    <m/>
    <m/>
    <s v="-5.79694/110.3475"/>
    <n v="1"/>
    <s v="MNY"/>
    <s v="Pemanfaatan"/>
    <n v="2"/>
    <n v="7"/>
    <s v="P,TK"/>
    <x v="4"/>
    <n v="0"/>
    <n v="0"/>
    <s v="sob"/>
  </r>
  <r>
    <m/>
    <m/>
    <s v="-5.79694/110.3475"/>
    <n v="1"/>
    <s v="MNY"/>
    <s v="Pemanfaatan"/>
    <n v="2"/>
    <n v="7"/>
    <s v="P,TK"/>
    <x v="5"/>
    <n v="0"/>
    <n v="0"/>
    <s v="sob"/>
  </r>
  <r>
    <m/>
    <m/>
    <s v="-5.79694/110.3475"/>
    <n v="1"/>
    <s v="MNY"/>
    <s v="Pemanfaatan"/>
    <n v="2"/>
    <n v="7"/>
    <s v="P,TK"/>
    <x v="6"/>
    <n v="0"/>
    <n v="0"/>
    <s v="sob"/>
  </r>
  <r>
    <m/>
    <m/>
    <s v="-5.79694/110.3475"/>
    <n v="1"/>
    <s v="MNY"/>
    <s v="Pemanfaatan"/>
    <n v="2"/>
    <n v="7"/>
    <s v="P,TK"/>
    <x v="7"/>
    <n v="0"/>
    <n v="0"/>
    <s v="sob"/>
  </r>
  <r>
    <m/>
    <m/>
    <m/>
    <m/>
    <m/>
    <m/>
    <m/>
    <m/>
    <s v="P,TK"/>
    <x v="8"/>
    <n v="0"/>
    <n v="0"/>
    <s v="sob"/>
  </r>
  <r>
    <m/>
    <m/>
    <s v="-5.79694/110.3475"/>
    <n v="1"/>
    <s v="MNY"/>
    <s v="Pemanfaatan"/>
    <n v="2"/>
    <n v="7"/>
    <s v="P,TK"/>
    <x v="9"/>
    <n v="15"/>
    <n v="0"/>
    <s v="sob"/>
  </r>
  <r>
    <m/>
    <m/>
    <s v="-5.79694/110.3475"/>
    <n v="1"/>
    <s v="MNY"/>
    <s v="Pemanfaatan"/>
    <n v="2"/>
    <n v="8"/>
    <s v="P,PK"/>
    <x v="0"/>
    <n v="0"/>
    <n v="0"/>
    <s v="sob"/>
  </r>
  <r>
    <m/>
    <m/>
    <s v="-5.79694/110.3475"/>
    <n v="1"/>
    <s v="MNY"/>
    <s v="Pemanfaatan"/>
    <n v="2"/>
    <n v="8"/>
    <s v="P,PK"/>
    <x v="1"/>
    <n v="0"/>
    <n v="0"/>
    <s v="sob"/>
  </r>
  <r>
    <m/>
    <m/>
    <s v="-5.79694/110.3475"/>
    <n v="1"/>
    <s v="MNY"/>
    <s v="Pemanfaatan"/>
    <n v="2"/>
    <n v="8"/>
    <s v="P,PK"/>
    <x v="2"/>
    <n v="0"/>
    <n v="0"/>
    <s v="sob"/>
  </r>
  <r>
    <m/>
    <m/>
    <s v="-5.79694/110.3475"/>
    <n v="1"/>
    <s v="MNY"/>
    <s v="Pemanfaatan"/>
    <n v="2"/>
    <n v="8"/>
    <s v="P,PK"/>
    <x v="3"/>
    <n v="0"/>
    <n v="0"/>
    <s v="sob"/>
  </r>
  <r>
    <m/>
    <m/>
    <s v="-5.79694/110.3475"/>
    <n v="1"/>
    <s v="MNY"/>
    <s v="Pemanfaatan"/>
    <n v="2"/>
    <n v="8"/>
    <s v="P,PK"/>
    <x v="4"/>
    <n v="0"/>
    <n v="0"/>
    <s v="sob"/>
  </r>
  <r>
    <m/>
    <m/>
    <s v="-5.79694/110.3475"/>
    <n v="1"/>
    <s v="MNY"/>
    <s v="Pemanfaatan"/>
    <n v="2"/>
    <n v="8"/>
    <s v="P,PK"/>
    <x v="5"/>
    <n v="0"/>
    <n v="0"/>
    <s v="sob"/>
  </r>
  <r>
    <m/>
    <m/>
    <s v="-5.79694/110.3475"/>
    <n v="1"/>
    <s v="MNY"/>
    <s v="Pemanfaatan"/>
    <n v="2"/>
    <n v="8"/>
    <s v="P,PK"/>
    <x v="6"/>
    <n v="0"/>
    <n v="0"/>
    <s v="sob"/>
  </r>
  <r>
    <m/>
    <m/>
    <s v="-5.79694/110.3475"/>
    <n v="1"/>
    <s v="MNY"/>
    <s v="Pemanfaatan"/>
    <n v="2"/>
    <n v="8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8"/>
    <s v="P,PK"/>
    <x v="9"/>
    <n v="0"/>
    <n v="0"/>
    <s v="sob"/>
  </r>
  <r>
    <m/>
    <m/>
    <s v="-5.79694/110.3475"/>
    <n v="1"/>
    <s v="MNY"/>
    <s v="Pemanfaatan"/>
    <n v="2"/>
    <n v="9"/>
    <s v="P,PK"/>
    <x v="0"/>
    <n v="0"/>
    <n v="0"/>
    <s v="sob"/>
  </r>
  <r>
    <m/>
    <m/>
    <s v="-5.79694/110.3475"/>
    <n v="1"/>
    <s v="MNY"/>
    <s v="Pemanfaatan"/>
    <n v="2"/>
    <n v="9"/>
    <s v="P,PK"/>
    <x v="1"/>
    <n v="0"/>
    <n v="0"/>
    <s v="sob"/>
  </r>
  <r>
    <m/>
    <m/>
    <s v="-5.79694/110.3475"/>
    <n v="1"/>
    <s v="MNY"/>
    <s v="Pemanfaatan"/>
    <n v="2"/>
    <n v="9"/>
    <s v="P,PK"/>
    <x v="2"/>
    <n v="0"/>
    <n v="0"/>
    <s v="sob"/>
  </r>
  <r>
    <m/>
    <m/>
    <s v="-5.79694/110.3475"/>
    <n v="1"/>
    <s v="MNY"/>
    <s v="Pemanfaatan"/>
    <n v="2"/>
    <n v="9"/>
    <s v="P,PK"/>
    <x v="3"/>
    <n v="0"/>
    <n v="0"/>
    <s v="sob"/>
  </r>
  <r>
    <m/>
    <m/>
    <s v="-5.79694/110.3475"/>
    <n v="1"/>
    <s v="MNY"/>
    <s v="Pemanfaatan"/>
    <n v="2"/>
    <n v="9"/>
    <s v="P,PK"/>
    <x v="4"/>
    <n v="0"/>
    <n v="0"/>
    <s v="sob"/>
  </r>
  <r>
    <m/>
    <m/>
    <s v="-5.79694/110.3475"/>
    <n v="1"/>
    <s v="MNY"/>
    <s v="Pemanfaatan"/>
    <n v="2"/>
    <n v="9"/>
    <s v="P,PK"/>
    <x v="5"/>
    <n v="20"/>
    <n v="0"/>
    <s v="sob"/>
  </r>
  <r>
    <m/>
    <m/>
    <s v="-5.79694/110.3475"/>
    <n v="1"/>
    <s v="MNY"/>
    <s v="Pemanfaatan"/>
    <n v="2"/>
    <n v="9"/>
    <s v="P,PK"/>
    <x v="6"/>
    <n v="80"/>
    <n v="0"/>
    <s v="sob"/>
  </r>
  <r>
    <m/>
    <m/>
    <s v="-5.79694/110.3475"/>
    <n v="1"/>
    <s v="MNY"/>
    <s v="Pemanfaatan"/>
    <n v="2"/>
    <n v="9"/>
    <s v="P,PK"/>
    <x v="7"/>
    <n v="0"/>
    <n v="0"/>
    <s v="sob"/>
  </r>
  <r>
    <m/>
    <m/>
    <m/>
    <m/>
    <m/>
    <m/>
    <m/>
    <m/>
    <m/>
    <x v="8"/>
    <n v="10"/>
    <n v="12"/>
    <s v="sob"/>
  </r>
  <r>
    <m/>
    <m/>
    <s v="-5.79694/110.3475"/>
    <n v="1"/>
    <s v="MNY"/>
    <s v="Pemanfaatan"/>
    <n v="2"/>
    <n v="9"/>
    <s v="P,PK"/>
    <x v="9"/>
    <n v="3"/>
    <n v="0"/>
    <s v="sob"/>
  </r>
  <r>
    <m/>
    <m/>
    <s v="-5.79694/110.3475"/>
    <n v="1"/>
    <s v="MNY"/>
    <s v="Pemanfaatan"/>
    <n v="2"/>
    <n v="10"/>
    <s v="P,PK"/>
    <x v="0"/>
    <n v="0"/>
    <n v="0"/>
    <s v="sob"/>
  </r>
  <r>
    <m/>
    <m/>
    <s v="-5.79694/110.3475"/>
    <n v="1"/>
    <s v="MNY"/>
    <s v="Pemanfaatan"/>
    <n v="2"/>
    <n v="10"/>
    <s v="P,PK"/>
    <x v="1"/>
    <n v="0"/>
    <n v="0"/>
    <s v="sob"/>
  </r>
  <r>
    <m/>
    <m/>
    <s v="-5.79694/110.3475"/>
    <n v="1"/>
    <s v="MNY"/>
    <s v="Pemanfaatan"/>
    <n v="2"/>
    <n v="10"/>
    <s v="P,PK"/>
    <x v="2"/>
    <n v="0"/>
    <n v="0"/>
    <s v="sob"/>
  </r>
  <r>
    <m/>
    <m/>
    <s v="-5.79694/110.3475"/>
    <n v="1"/>
    <s v="MNY"/>
    <s v="Pemanfaatan"/>
    <n v="2"/>
    <n v="10"/>
    <s v="P,PK"/>
    <x v="3"/>
    <n v="0"/>
    <n v="0"/>
    <s v="sob"/>
  </r>
  <r>
    <m/>
    <m/>
    <s v="-5.79694/110.3475"/>
    <n v="1"/>
    <s v="MNY"/>
    <s v="Pemanfaatan"/>
    <n v="2"/>
    <n v="10"/>
    <s v="P,PK"/>
    <x v="4"/>
    <n v="0"/>
    <n v="0"/>
    <s v="sob"/>
  </r>
  <r>
    <m/>
    <m/>
    <s v="-5.79694/110.3475"/>
    <n v="1"/>
    <s v="MNY"/>
    <s v="Pemanfaatan"/>
    <n v="2"/>
    <n v="10"/>
    <s v="P,PK"/>
    <x v="5"/>
    <n v="0"/>
    <n v="0"/>
    <s v="sob"/>
  </r>
  <r>
    <m/>
    <m/>
    <s v="-5.79694/110.3475"/>
    <n v="1"/>
    <s v="MNY"/>
    <s v="Pemanfaatan"/>
    <n v="2"/>
    <n v="10"/>
    <s v="P,PK"/>
    <x v="6"/>
    <n v="0"/>
    <n v="0"/>
    <s v="sob"/>
  </r>
  <r>
    <m/>
    <m/>
    <s v="-5.79694/110.3475"/>
    <n v="1"/>
    <s v="MNY"/>
    <s v="Pemanfaatan"/>
    <n v="2"/>
    <n v="10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10"/>
    <s v="P,PK"/>
    <x v="9"/>
    <n v="2"/>
    <n v="0"/>
    <s v="sob"/>
  </r>
  <r>
    <m/>
    <m/>
    <s v="-5.79694/110.3475"/>
    <n v="1"/>
    <s v="MNY"/>
    <s v="Pemanfaatan"/>
    <n v="2"/>
    <n v="11"/>
    <s v="P,PK"/>
    <x v="0"/>
    <n v="0"/>
    <n v="0"/>
    <s v="sob"/>
  </r>
  <r>
    <m/>
    <m/>
    <s v="-5.79694/110.3475"/>
    <n v="1"/>
    <s v="MNY"/>
    <s v="Pemanfaatan"/>
    <n v="2"/>
    <n v="11"/>
    <s v="P,PK"/>
    <x v="1"/>
    <n v="0"/>
    <n v="0"/>
    <s v="sob"/>
  </r>
  <r>
    <m/>
    <m/>
    <s v="-5.79694/110.3475"/>
    <n v="1"/>
    <s v="MNY"/>
    <s v="Pemanfaatan"/>
    <n v="2"/>
    <n v="11"/>
    <s v="P,PK"/>
    <x v="2"/>
    <n v="0"/>
    <n v="0"/>
    <s v="sob"/>
  </r>
  <r>
    <m/>
    <m/>
    <s v="-5.79694/110.3475"/>
    <n v="1"/>
    <s v="MNY"/>
    <s v="Pemanfaatan"/>
    <n v="2"/>
    <n v="11"/>
    <s v="P,PK"/>
    <x v="3"/>
    <n v="0"/>
    <n v="0"/>
    <s v="sob"/>
  </r>
  <r>
    <m/>
    <m/>
    <s v="-5.79694/110.3475"/>
    <n v="1"/>
    <s v="MNY"/>
    <s v="Pemanfaatan"/>
    <n v="2"/>
    <n v="11"/>
    <s v="P,PK"/>
    <x v="4"/>
    <n v="0"/>
    <n v="0"/>
    <s v="sob"/>
  </r>
  <r>
    <m/>
    <m/>
    <s v="-5.79694/110.3475"/>
    <n v="1"/>
    <s v="MNY"/>
    <s v="Pemanfaatan"/>
    <n v="2"/>
    <n v="11"/>
    <s v="P,PK"/>
    <x v="5"/>
    <n v="0"/>
    <n v="0"/>
    <s v="sob"/>
  </r>
  <r>
    <m/>
    <m/>
    <s v="-5.79694/110.3475"/>
    <n v="1"/>
    <s v="MNY"/>
    <s v="Pemanfaatan"/>
    <n v="2"/>
    <n v="11"/>
    <s v="P,PK"/>
    <x v="6"/>
    <n v="0"/>
    <n v="0"/>
    <s v="sob"/>
  </r>
  <r>
    <m/>
    <m/>
    <s v="-5.79694/110.3475"/>
    <n v="1"/>
    <s v="MNY"/>
    <s v="Pemanfaatan"/>
    <n v="2"/>
    <n v="11"/>
    <s v="P,PK"/>
    <x v="7"/>
    <n v="0"/>
    <n v="0"/>
    <s v="sob"/>
  </r>
  <r>
    <m/>
    <m/>
    <m/>
    <m/>
    <m/>
    <m/>
    <m/>
    <m/>
    <m/>
    <x v="8"/>
    <n v="0"/>
    <n v="0"/>
    <s v="sob"/>
  </r>
  <r>
    <m/>
    <m/>
    <s v="-5.79694/110.3475"/>
    <n v="1"/>
    <s v="MNY"/>
    <s v="Pemanfaatan"/>
    <n v="2"/>
    <n v="11"/>
    <s v="P,PK"/>
    <x v="9"/>
    <n v="0"/>
    <n v="0"/>
    <s v="sob"/>
  </r>
  <r>
    <m/>
    <m/>
    <s v="-5.79694/110.3475"/>
    <n v="1"/>
    <s v="MNY"/>
    <s v="Pemanfaatan"/>
    <n v="3"/>
    <n v="1"/>
    <s v="P,TK"/>
    <x v="0"/>
    <n v="0"/>
    <n v="0"/>
    <s v="za"/>
  </r>
  <r>
    <m/>
    <m/>
    <s v="-5.79694/110.3475"/>
    <n v="1"/>
    <s v="MNY"/>
    <s v="Pemanfaatan"/>
    <n v="3"/>
    <n v="1"/>
    <s v="P,TK"/>
    <x v="1"/>
    <n v="0"/>
    <n v="0"/>
    <s v="za"/>
  </r>
  <r>
    <m/>
    <m/>
    <s v="-5.79694/110.3475"/>
    <n v="1"/>
    <s v="MNY"/>
    <s v="Pemanfaatan"/>
    <n v="3"/>
    <n v="1"/>
    <s v="P,TK"/>
    <x v="2"/>
    <n v="0"/>
    <n v="0"/>
    <s v="za"/>
  </r>
  <r>
    <m/>
    <m/>
    <s v="-5.79694/110.3475"/>
    <n v="1"/>
    <s v="MNY"/>
    <s v="Pemanfaatan"/>
    <n v="3"/>
    <n v="1"/>
    <s v="P,TK"/>
    <x v="3"/>
    <n v="0"/>
    <n v="0"/>
    <s v="za"/>
  </r>
  <r>
    <m/>
    <m/>
    <s v="-5.79694/110.3475"/>
    <n v="1"/>
    <s v="MNY"/>
    <s v="Pemanfaatan"/>
    <n v="3"/>
    <n v="1"/>
    <s v="P,TK"/>
    <x v="4"/>
    <n v="0"/>
    <n v="0"/>
    <s v="za"/>
  </r>
  <r>
    <m/>
    <m/>
    <s v="-5.79694/110.3475"/>
    <n v="1"/>
    <s v="MNY"/>
    <s v="Pemanfaatan"/>
    <n v="3"/>
    <n v="1"/>
    <s v="P,TK"/>
    <x v="5"/>
    <n v="0"/>
    <n v="0"/>
    <s v="za"/>
  </r>
  <r>
    <m/>
    <m/>
    <s v="-5.79694/110.3475"/>
    <n v="1"/>
    <s v="MNY"/>
    <s v="Pemanfaatan"/>
    <n v="3"/>
    <n v="1"/>
    <s v="P,TK"/>
    <x v="6"/>
    <n v="0"/>
    <n v="0"/>
    <s v="za"/>
  </r>
  <r>
    <m/>
    <m/>
    <s v="-5.79694/110.3475"/>
    <n v="1"/>
    <s v="MNY"/>
    <s v="Pemanfaatan"/>
    <n v="3"/>
    <n v="1"/>
    <s v="P,TK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1"/>
    <s v="P,TK"/>
    <x v="9"/>
    <n v="0"/>
    <n v="0"/>
    <s v="za"/>
  </r>
  <r>
    <m/>
    <m/>
    <s v="-5.79694/110.3475"/>
    <n v="1"/>
    <s v="MNY"/>
    <s v="Pemanfaatan"/>
    <n v="3"/>
    <n v="2"/>
    <s v="P,B"/>
    <x v="0"/>
    <n v="0"/>
    <n v="0"/>
    <s v="za"/>
  </r>
  <r>
    <m/>
    <m/>
    <s v="-5.79694/110.3475"/>
    <n v="1"/>
    <s v="MNY"/>
    <s v="Pemanfaatan"/>
    <n v="3"/>
    <n v="2"/>
    <s v="P,B"/>
    <x v="1"/>
    <n v="0"/>
    <n v="0"/>
    <s v="za"/>
  </r>
  <r>
    <m/>
    <m/>
    <s v="-5.79694/110.3475"/>
    <n v="1"/>
    <s v="MNY"/>
    <s v="Pemanfaatan"/>
    <n v="3"/>
    <n v="2"/>
    <s v="P,B"/>
    <x v="2"/>
    <n v="0"/>
    <n v="0"/>
    <s v="za"/>
  </r>
  <r>
    <m/>
    <m/>
    <s v="-5.79694/110.3475"/>
    <n v="1"/>
    <s v="MNY"/>
    <s v="Pemanfaatan"/>
    <n v="3"/>
    <n v="2"/>
    <s v="P,B"/>
    <x v="3"/>
    <n v="0"/>
    <n v="0"/>
    <s v="za"/>
  </r>
  <r>
    <m/>
    <m/>
    <s v="-5.79694/110.3475"/>
    <n v="1"/>
    <s v="MNY"/>
    <s v="Pemanfaatan"/>
    <n v="3"/>
    <n v="2"/>
    <s v="P,B"/>
    <x v="4"/>
    <n v="0"/>
    <n v="0"/>
    <s v="za"/>
  </r>
  <r>
    <m/>
    <m/>
    <s v="-5.79694/110.3475"/>
    <n v="1"/>
    <s v="MNY"/>
    <s v="Pemanfaatan"/>
    <n v="3"/>
    <n v="2"/>
    <s v="P,B"/>
    <x v="5"/>
    <n v="0"/>
    <n v="0"/>
    <s v="za"/>
  </r>
  <r>
    <m/>
    <m/>
    <s v="-5.79694/110.3475"/>
    <n v="1"/>
    <s v="MNY"/>
    <s v="Pemanfaatan"/>
    <n v="3"/>
    <n v="2"/>
    <s v="P,B"/>
    <x v="6"/>
    <n v="0"/>
    <n v="0"/>
    <s v="za"/>
  </r>
  <r>
    <m/>
    <m/>
    <s v="-5.79694/110.3475"/>
    <n v="1"/>
    <s v="MNY"/>
    <s v="Pemanfaatan"/>
    <n v="3"/>
    <n v="2"/>
    <s v="P,B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2"/>
    <s v="P,B"/>
    <x v="9"/>
    <n v="0"/>
    <n v="0"/>
    <s v="za"/>
  </r>
  <r>
    <m/>
    <m/>
    <s v="-5.79694/110.3475"/>
    <n v="1"/>
    <s v="MNY"/>
    <s v="Pemanfaatan"/>
    <n v="3"/>
    <n v="3"/>
    <s v="P,B"/>
    <x v="0"/>
    <n v="0"/>
    <n v="0"/>
    <s v="za"/>
  </r>
  <r>
    <m/>
    <m/>
    <s v="-5.79694/110.3475"/>
    <n v="1"/>
    <s v="MNY"/>
    <s v="Pemanfaatan"/>
    <n v="3"/>
    <n v="3"/>
    <s v="P,B"/>
    <x v="1"/>
    <n v="0"/>
    <n v="0"/>
    <s v="za"/>
  </r>
  <r>
    <m/>
    <m/>
    <s v="-5.79694/110.3475"/>
    <n v="1"/>
    <s v="MNY"/>
    <s v="Pemanfaatan"/>
    <n v="3"/>
    <n v="3"/>
    <s v="P,B"/>
    <x v="2"/>
    <n v="0"/>
    <n v="0"/>
    <s v="za"/>
  </r>
  <r>
    <m/>
    <m/>
    <s v="-5.79694/110.3475"/>
    <n v="1"/>
    <s v="MNY"/>
    <s v="Pemanfaatan"/>
    <n v="3"/>
    <n v="3"/>
    <s v="P,B"/>
    <x v="3"/>
    <n v="0"/>
    <n v="0"/>
    <s v="za"/>
  </r>
  <r>
    <m/>
    <m/>
    <s v="-5.79694/110.3475"/>
    <n v="1"/>
    <s v="MNY"/>
    <s v="Pemanfaatan"/>
    <n v="3"/>
    <n v="3"/>
    <s v="P,B"/>
    <x v="4"/>
    <n v="0"/>
    <n v="0"/>
    <s v="za"/>
  </r>
  <r>
    <m/>
    <m/>
    <s v="-5.79694/110.3475"/>
    <n v="1"/>
    <s v="MNY"/>
    <s v="Pemanfaatan"/>
    <n v="3"/>
    <n v="3"/>
    <s v="P,B"/>
    <x v="5"/>
    <n v="0"/>
    <n v="0"/>
    <s v="za"/>
  </r>
  <r>
    <m/>
    <m/>
    <s v="-5.79694/110.3475"/>
    <n v="1"/>
    <s v="MNY"/>
    <s v="Pemanfaatan"/>
    <n v="3"/>
    <n v="3"/>
    <s v="P,B"/>
    <x v="6"/>
    <n v="0"/>
    <n v="0"/>
    <s v="za"/>
  </r>
  <r>
    <m/>
    <m/>
    <s v="-5.79694/110.3475"/>
    <n v="1"/>
    <s v="MNY"/>
    <s v="Pemanfaatan"/>
    <n v="3"/>
    <n v="3"/>
    <s v="P,B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3"/>
    <s v="P,B"/>
    <x v="9"/>
    <n v="0"/>
    <n v="0"/>
    <s v="za"/>
  </r>
  <r>
    <m/>
    <m/>
    <s v="-5.79694/110.3475"/>
    <n v="1"/>
    <s v="MNY"/>
    <s v="Pemanfaatan"/>
    <n v="3"/>
    <n v="4"/>
    <s v="P"/>
    <x v="0"/>
    <n v="0"/>
    <n v="0"/>
    <s v="za"/>
  </r>
  <r>
    <m/>
    <m/>
    <s v="-5.79694/110.3475"/>
    <n v="1"/>
    <s v="MNY"/>
    <s v="Pemanfaatan"/>
    <n v="3"/>
    <n v="4"/>
    <s v="P"/>
    <x v="1"/>
    <n v="0"/>
    <n v="0"/>
    <s v="za"/>
  </r>
  <r>
    <m/>
    <m/>
    <s v="-5.79694/110.3475"/>
    <n v="1"/>
    <s v="MNY"/>
    <s v="Pemanfaatan"/>
    <n v="3"/>
    <n v="4"/>
    <s v="P"/>
    <x v="2"/>
    <n v="0"/>
    <n v="0"/>
    <s v="za"/>
  </r>
  <r>
    <m/>
    <m/>
    <s v="-5.79694/110.3475"/>
    <n v="1"/>
    <s v="MNY"/>
    <s v="Pemanfaatan"/>
    <n v="3"/>
    <n v="4"/>
    <s v="P"/>
    <x v="3"/>
    <n v="0"/>
    <n v="0"/>
    <s v="za"/>
  </r>
  <r>
    <m/>
    <m/>
    <s v="-5.79694/110.3475"/>
    <n v="1"/>
    <s v="MNY"/>
    <s v="Pemanfaatan"/>
    <n v="3"/>
    <n v="4"/>
    <s v="P"/>
    <x v="4"/>
    <n v="0"/>
    <n v="0"/>
    <s v="za"/>
  </r>
  <r>
    <m/>
    <m/>
    <s v="-5.79694/110.3475"/>
    <n v="1"/>
    <s v="MNY"/>
    <s v="Pemanfaatan"/>
    <n v="3"/>
    <n v="4"/>
    <s v="P"/>
    <x v="5"/>
    <n v="0"/>
    <n v="0"/>
    <s v="za"/>
  </r>
  <r>
    <m/>
    <m/>
    <s v="-5.79694/110.3475"/>
    <n v="1"/>
    <s v="MNY"/>
    <s v="Pemanfaatan"/>
    <n v="3"/>
    <n v="4"/>
    <s v="P"/>
    <x v="6"/>
    <n v="0"/>
    <n v="0"/>
    <s v="za"/>
  </r>
  <r>
    <m/>
    <m/>
    <s v="-5.79694/110.3475"/>
    <n v="1"/>
    <s v="MNY"/>
    <s v="Pemanfaatan"/>
    <n v="3"/>
    <n v="4"/>
    <s v="P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4"/>
    <s v="P"/>
    <x v="9"/>
    <n v="0"/>
    <n v="0"/>
    <s v="za"/>
  </r>
  <r>
    <m/>
    <m/>
    <s v="-5.79694/110.3475"/>
    <n v="1"/>
    <s v="MNY"/>
    <s v="Pemanfaatan"/>
    <n v="3"/>
    <n v="5"/>
    <s v="P"/>
    <x v="0"/>
    <n v="0"/>
    <n v="0"/>
    <s v="za"/>
  </r>
  <r>
    <m/>
    <m/>
    <s v="-5.79694/110.3475"/>
    <n v="1"/>
    <s v="MNY"/>
    <s v="Pemanfaatan"/>
    <n v="3"/>
    <n v="5"/>
    <s v="P"/>
    <x v="1"/>
    <n v="0"/>
    <n v="0"/>
    <s v="za"/>
  </r>
  <r>
    <m/>
    <m/>
    <s v="-5.79694/110.3475"/>
    <n v="1"/>
    <s v="MNY"/>
    <s v="Pemanfaatan"/>
    <n v="3"/>
    <n v="5"/>
    <s v="P"/>
    <x v="2"/>
    <n v="0"/>
    <n v="0"/>
    <s v="za"/>
  </r>
  <r>
    <m/>
    <m/>
    <s v="-5.79694/110.3475"/>
    <n v="1"/>
    <s v="MNY"/>
    <s v="Pemanfaatan"/>
    <n v="3"/>
    <n v="5"/>
    <s v="P"/>
    <x v="3"/>
    <n v="0"/>
    <n v="0"/>
    <s v="za"/>
  </r>
  <r>
    <m/>
    <m/>
    <s v="-5.79694/110.3475"/>
    <n v="1"/>
    <s v="MNY"/>
    <s v="Pemanfaatan"/>
    <n v="3"/>
    <n v="5"/>
    <s v="P"/>
    <x v="4"/>
    <n v="0"/>
    <n v="0"/>
    <s v="za"/>
  </r>
  <r>
    <m/>
    <m/>
    <s v="-5.79694/110.3475"/>
    <n v="1"/>
    <s v="MNY"/>
    <s v="Pemanfaatan"/>
    <n v="3"/>
    <n v="5"/>
    <s v="P"/>
    <x v="5"/>
    <n v="0"/>
    <n v="0"/>
    <s v="za"/>
  </r>
  <r>
    <m/>
    <m/>
    <s v="-5.79694/110.3475"/>
    <n v="1"/>
    <s v="MNY"/>
    <s v="Pemanfaatan"/>
    <n v="3"/>
    <n v="5"/>
    <s v="P"/>
    <x v="6"/>
    <n v="0"/>
    <n v="0"/>
    <s v="za"/>
  </r>
  <r>
    <m/>
    <m/>
    <s v="-5.79694/110.3475"/>
    <n v="1"/>
    <s v="MNY"/>
    <s v="Pemanfaatan"/>
    <n v="3"/>
    <n v="5"/>
    <s v="P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5"/>
    <s v="P"/>
    <x v="9"/>
    <n v="0"/>
    <n v="0"/>
    <s v="za"/>
  </r>
  <r>
    <m/>
    <m/>
    <s v="-5.79694/110.3475"/>
    <n v="1"/>
    <s v="MNY"/>
    <s v="Pemanfaatan"/>
    <n v="3"/>
    <n v="6"/>
    <s v="P"/>
    <x v="0"/>
    <n v="0"/>
    <n v="0"/>
    <s v="za"/>
  </r>
  <r>
    <m/>
    <m/>
    <s v="-5.79694/110.3475"/>
    <n v="1"/>
    <s v="MNY"/>
    <s v="Pemanfaatan"/>
    <n v="3"/>
    <n v="6"/>
    <s v="P"/>
    <x v="1"/>
    <n v="0"/>
    <n v="0"/>
    <s v="za"/>
  </r>
  <r>
    <m/>
    <m/>
    <s v="-5.79694/110.3475"/>
    <n v="1"/>
    <s v="MNY"/>
    <s v="Pemanfaatan"/>
    <n v="3"/>
    <n v="6"/>
    <s v="P"/>
    <x v="2"/>
    <n v="0"/>
    <n v="0"/>
    <s v="za"/>
  </r>
  <r>
    <m/>
    <m/>
    <s v="-5.79694/110.3475"/>
    <n v="1"/>
    <s v="MNY"/>
    <s v="Pemanfaatan"/>
    <n v="3"/>
    <n v="6"/>
    <s v="P"/>
    <x v="3"/>
    <n v="0"/>
    <n v="0"/>
    <s v="za"/>
  </r>
  <r>
    <m/>
    <m/>
    <s v="-5.79694/110.3475"/>
    <n v="1"/>
    <s v="MNY"/>
    <s v="Pemanfaatan"/>
    <n v="3"/>
    <n v="6"/>
    <s v="P"/>
    <x v="4"/>
    <n v="0"/>
    <n v="0"/>
    <s v="za"/>
  </r>
  <r>
    <m/>
    <m/>
    <s v="-5.79694/110.3475"/>
    <n v="1"/>
    <s v="MNY"/>
    <s v="Pemanfaatan"/>
    <n v="3"/>
    <n v="6"/>
    <s v="P"/>
    <x v="5"/>
    <n v="0"/>
    <n v="0"/>
    <s v="za"/>
  </r>
  <r>
    <m/>
    <m/>
    <s v="-5.79694/110.3475"/>
    <n v="1"/>
    <s v="MNY"/>
    <s v="Pemanfaatan"/>
    <n v="3"/>
    <n v="6"/>
    <s v="P"/>
    <x v="6"/>
    <n v="0"/>
    <n v="0"/>
    <s v="za"/>
  </r>
  <r>
    <m/>
    <m/>
    <s v="-5.79694/110.3475"/>
    <n v="1"/>
    <s v="MNY"/>
    <s v="Pemanfaatan"/>
    <n v="3"/>
    <n v="6"/>
    <s v="P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6"/>
    <s v="P"/>
    <x v="9"/>
    <n v="17"/>
    <n v="0"/>
    <s v="za"/>
  </r>
  <r>
    <m/>
    <m/>
    <s v="-5.79694/110.3475"/>
    <n v="1"/>
    <s v="MNY"/>
    <s v="Pemanfaatan"/>
    <n v="3"/>
    <n v="7"/>
    <s v="P,TK"/>
    <x v="0"/>
    <n v="0"/>
    <n v="0"/>
    <s v="za"/>
  </r>
  <r>
    <m/>
    <m/>
    <s v="-5.79694/110.3475"/>
    <n v="1"/>
    <s v="MNY"/>
    <s v="Pemanfaatan"/>
    <n v="3"/>
    <n v="7"/>
    <s v="P,TK"/>
    <x v="1"/>
    <n v="0"/>
    <n v="0"/>
    <s v="za"/>
  </r>
  <r>
    <m/>
    <m/>
    <s v="-5.79694/110.3475"/>
    <n v="1"/>
    <s v="MNY"/>
    <s v="Pemanfaatan"/>
    <n v="3"/>
    <n v="7"/>
    <s v="P,TK"/>
    <x v="2"/>
    <n v="0"/>
    <n v="0"/>
    <s v="za"/>
  </r>
  <r>
    <m/>
    <m/>
    <s v="-5.79694/110.3475"/>
    <n v="1"/>
    <s v="MNY"/>
    <s v="Pemanfaatan"/>
    <n v="3"/>
    <n v="7"/>
    <s v="P,TK"/>
    <x v="3"/>
    <n v="0"/>
    <n v="0"/>
    <s v="za"/>
  </r>
  <r>
    <m/>
    <m/>
    <s v="-5.79694/110.3475"/>
    <n v="1"/>
    <s v="MNY"/>
    <s v="Pemanfaatan"/>
    <n v="3"/>
    <n v="7"/>
    <s v="P,TK"/>
    <x v="4"/>
    <n v="0"/>
    <n v="0"/>
    <s v="za"/>
  </r>
  <r>
    <m/>
    <m/>
    <s v="-5.79694/110.3475"/>
    <n v="1"/>
    <s v="MNY"/>
    <s v="Pemanfaatan"/>
    <n v="3"/>
    <n v="7"/>
    <s v="P,TK"/>
    <x v="5"/>
    <n v="0"/>
    <n v="0"/>
    <s v="za"/>
  </r>
  <r>
    <m/>
    <m/>
    <s v="-5.79694/110.3475"/>
    <n v="1"/>
    <s v="MNY"/>
    <s v="Pemanfaatan"/>
    <n v="3"/>
    <n v="7"/>
    <s v="P,TK"/>
    <x v="6"/>
    <n v="0"/>
    <n v="0"/>
    <s v="za"/>
  </r>
  <r>
    <m/>
    <m/>
    <s v="-5.79694/110.3475"/>
    <n v="1"/>
    <s v="MNY"/>
    <s v="Pemanfaatan"/>
    <n v="3"/>
    <n v="7"/>
    <s v="P,TK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7"/>
    <s v="P,TK"/>
    <x v="9"/>
    <n v="0"/>
    <n v="0"/>
    <s v="za"/>
  </r>
  <r>
    <m/>
    <m/>
    <s v="-5.79694/110.3475"/>
    <n v="1"/>
    <s v="MNY"/>
    <s v="Pemanfaatan"/>
    <n v="3"/>
    <n v="8"/>
    <s v="P"/>
    <x v="0"/>
    <n v="0"/>
    <n v="0"/>
    <s v="za"/>
  </r>
  <r>
    <m/>
    <m/>
    <s v="-5.79694/110.3475"/>
    <n v="1"/>
    <s v="MNY"/>
    <s v="Pemanfaatan"/>
    <n v="3"/>
    <n v="8"/>
    <s v="P"/>
    <x v="1"/>
    <n v="0"/>
    <n v="0"/>
    <s v="za"/>
  </r>
  <r>
    <m/>
    <m/>
    <s v="-5.79694/110.3475"/>
    <n v="1"/>
    <s v="MNY"/>
    <s v="Pemanfaatan"/>
    <n v="3"/>
    <n v="8"/>
    <s v="P"/>
    <x v="2"/>
    <n v="0"/>
    <n v="0"/>
    <s v="za"/>
  </r>
  <r>
    <m/>
    <m/>
    <s v="-5.79694/110.3475"/>
    <n v="1"/>
    <s v="MNY"/>
    <s v="Pemanfaatan"/>
    <n v="3"/>
    <n v="8"/>
    <s v="P"/>
    <x v="3"/>
    <n v="0"/>
    <n v="0"/>
    <s v="za"/>
  </r>
  <r>
    <m/>
    <m/>
    <s v="-5.79694/110.3475"/>
    <n v="1"/>
    <s v="MNY"/>
    <s v="Pemanfaatan"/>
    <n v="3"/>
    <n v="8"/>
    <s v="P"/>
    <x v="4"/>
    <n v="0"/>
    <n v="0"/>
    <s v="za"/>
  </r>
  <r>
    <m/>
    <m/>
    <s v="-5.79694/110.3475"/>
    <n v="1"/>
    <s v="MNY"/>
    <s v="Pemanfaatan"/>
    <n v="3"/>
    <n v="8"/>
    <s v="P"/>
    <x v="5"/>
    <n v="0"/>
    <n v="0"/>
    <s v="za"/>
  </r>
  <r>
    <m/>
    <m/>
    <s v="-5.79694/110.3475"/>
    <n v="1"/>
    <s v="MNY"/>
    <s v="Pemanfaatan"/>
    <n v="3"/>
    <n v="8"/>
    <s v="P"/>
    <x v="6"/>
    <n v="0"/>
    <n v="0"/>
    <s v="za"/>
  </r>
  <r>
    <m/>
    <m/>
    <s v="-5.79694/110.3475"/>
    <n v="1"/>
    <s v="MNY"/>
    <s v="Pemanfaatan"/>
    <n v="3"/>
    <n v="8"/>
    <s v="P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8"/>
    <s v="P"/>
    <x v="9"/>
    <n v="0"/>
    <n v="0"/>
    <s v="za"/>
  </r>
  <r>
    <m/>
    <m/>
    <s v="-5.79694/110.3475"/>
    <n v="1"/>
    <s v="MNY"/>
    <s v="Pemanfaatan"/>
    <n v="3"/>
    <n v="9"/>
    <s v="P,B"/>
    <x v="0"/>
    <n v="0"/>
    <n v="0"/>
    <s v="za"/>
  </r>
  <r>
    <m/>
    <m/>
    <s v="-5.79694/110.3475"/>
    <n v="1"/>
    <s v="MNY"/>
    <s v="Pemanfaatan"/>
    <n v="3"/>
    <n v="9"/>
    <s v="P,B"/>
    <x v="1"/>
    <n v="0"/>
    <n v="0"/>
    <s v="za"/>
  </r>
  <r>
    <m/>
    <m/>
    <s v="-5.79694/110.3475"/>
    <n v="1"/>
    <s v="MNY"/>
    <s v="Pemanfaatan"/>
    <n v="3"/>
    <n v="9"/>
    <s v="P,B"/>
    <x v="2"/>
    <n v="0"/>
    <n v="0"/>
    <s v="za"/>
  </r>
  <r>
    <m/>
    <m/>
    <s v="-5.79694/110.3475"/>
    <n v="1"/>
    <s v="MNY"/>
    <s v="Pemanfaatan"/>
    <n v="3"/>
    <n v="9"/>
    <s v="P,B"/>
    <x v="3"/>
    <n v="0"/>
    <n v="0"/>
    <s v="za"/>
  </r>
  <r>
    <m/>
    <m/>
    <s v="-5.79694/110.3475"/>
    <n v="1"/>
    <s v="MNY"/>
    <s v="Pemanfaatan"/>
    <n v="3"/>
    <n v="9"/>
    <s v="P,B"/>
    <x v="4"/>
    <n v="0"/>
    <n v="0"/>
    <s v="za"/>
  </r>
  <r>
    <m/>
    <m/>
    <s v="-5.79694/110.3475"/>
    <n v="1"/>
    <s v="MNY"/>
    <s v="Pemanfaatan"/>
    <n v="3"/>
    <n v="9"/>
    <s v="P,B"/>
    <x v="5"/>
    <n v="0"/>
    <n v="0"/>
    <s v="za"/>
  </r>
  <r>
    <m/>
    <m/>
    <s v="-5.79694/110.3475"/>
    <n v="1"/>
    <s v="MNY"/>
    <s v="Pemanfaatan"/>
    <n v="3"/>
    <n v="9"/>
    <s v="P,B"/>
    <x v="6"/>
    <n v="0"/>
    <n v="0"/>
    <s v="za"/>
  </r>
  <r>
    <m/>
    <m/>
    <s v="-5.79694/110.3475"/>
    <n v="1"/>
    <s v="MNY"/>
    <s v="Pemanfaatan"/>
    <n v="3"/>
    <n v="9"/>
    <s v="P,B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9"/>
    <s v="P,B"/>
    <x v="9"/>
    <n v="0"/>
    <n v="0"/>
    <s v="za"/>
  </r>
  <r>
    <m/>
    <m/>
    <s v="-5.79694/110.3475"/>
    <n v="1"/>
    <s v="MNY"/>
    <s v="Pemanfaatan"/>
    <n v="3"/>
    <n v="10"/>
    <s v="P,B"/>
    <x v="0"/>
    <n v="0"/>
    <n v="0"/>
    <s v="za"/>
  </r>
  <r>
    <m/>
    <m/>
    <s v="-5.79694/110.3475"/>
    <n v="1"/>
    <s v="MNY"/>
    <s v="Pemanfaatan"/>
    <n v="3"/>
    <n v="10"/>
    <s v="P,B"/>
    <x v="1"/>
    <n v="0"/>
    <n v="0"/>
    <s v="za"/>
  </r>
  <r>
    <m/>
    <m/>
    <s v="-5.79694/110.3475"/>
    <n v="1"/>
    <s v="MNY"/>
    <s v="Pemanfaatan"/>
    <n v="3"/>
    <n v="10"/>
    <s v="P,B"/>
    <x v="2"/>
    <n v="0"/>
    <n v="0"/>
    <s v="za"/>
  </r>
  <r>
    <m/>
    <m/>
    <s v="-5.79694/110.3475"/>
    <n v="1"/>
    <s v="MNY"/>
    <s v="Pemanfaatan"/>
    <n v="3"/>
    <n v="10"/>
    <s v="P,B"/>
    <x v="3"/>
    <n v="0"/>
    <n v="0"/>
    <s v="za"/>
  </r>
  <r>
    <m/>
    <m/>
    <s v="-5.79694/110.3475"/>
    <n v="1"/>
    <s v="MNY"/>
    <s v="Pemanfaatan"/>
    <n v="3"/>
    <n v="10"/>
    <s v="P,B"/>
    <x v="4"/>
    <n v="0"/>
    <n v="0"/>
    <s v="za"/>
  </r>
  <r>
    <m/>
    <m/>
    <s v="-5.79694/110.3475"/>
    <n v="1"/>
    <s v="MNY"/>
    <s v="Pemanfaatan"/>
    <n v="3"/>
    <n v="10"/>
    <s v="P,B"/>
    <x v="5"/>
    <n v="0"/>
    <n v="0"/>
    <s v="za"/>
  </r>
  <r>
    <m/>
    <m/>
    <s v="-5.79694/110.3475"/>
    <n v="1"/>
    <s v="MNY"/>
    <s v="Pemanfaatan"/>
    <n v="3"/>
    <n v="10"/>
    <s v="P,B"/>
    <x v="6"/>
    <n v="100"/>
    <n v="0"/>
    <s v="za"/>
  </r>
  <r>
    <m/>
    <m/>
    <s v="-5.79694/110.3475"/>
    <n v="1"/>
    <s v="MNY"/>
    <s v="Pemanfaatan"/>
    <n v="3"/>
    <n v="10"/>
    <s v="P,B"/>
    <x v="7"/>
    <n v="0"/>
    <n v="0"/>
    <s v="za"/>
  </r>
  <r>
    <m/>
    <m/>
    <m/>
    <m/>
    <m/>
    <m/>
    <m/>
    <m/>
    <m/>
    <x v="8"/>
    <n v="25"/>
    <n v="11"/>
    <s v="za"/>
  </r>
  <r>
    <m/>
    <m/>
    <s v="-5.79694/110.3475"/>
    <n v="1"/>
    <s v="MNY"/>
    <s v="Pemanfaatan"/>
    <n v="3"/>
    <n v="10"/>
    <s v="P,B"/>
    <x v="9"/>
    <n v="0"/>
    <n v="0"/>
    <s v="za"/>
  </r>
  <r>
    <m/>
    <m/>
    <s v="-5.79694/110.3475"/>
    <n v="1"/>
    <s v="MNY"/>
    <s v="Pemanfaatan"/>
    <n v="3"/>
    <n v="11"/>
    <s v="P,B"/>
    <x v="0"/>
    <n v="0"/>
    <n v="0"/>
    <s v="za"/>
  </r>
  <r>
    <m/>
    <m/>
    <s v="-5.79694/110.3475"/>
    <n v="1"/>
    <s v="MNY"/>
    <s v="Pemanfaatan"/>
    <n v="3"/>
    <n v="11"/>
    <s v="P,B"/>
    <x v="1"/>
    <n v="0"/>
    <n v="0"/>
    <s v="za"/>
  </r>
  <r>
    <m/>
    <m/>
    <s v="-5.79694/110.3475"/>
    <n v="1"/>
    <s v="MNY"/>
    <s v="Pemanfaatan"/>
    <n v="3"/>
    <n v="11"/>
    <s v="P,B"/>
    <x v="2"/>
    <n v="0"/>
    <n v="0"/>
    <s v="za"/>
  </r>
  <r>
    <m/>
    <m/>
    <s v="-5.79694/110.3475"/>
    <n v="1"/>
    <s v="MNY"/>
    <s v="Pemanfaatan"/>
    <n v="3"/>
    <n v="11"/>
    <s v="P,B"/>
    <x v="3"/>
    <n v="0"/>
    <n v="0"/>
    <s v="za"/>
  </r>
  <r>
    <m/>
    <m/>
    <s v="-5.79694/110.3475"/>
    <n v="1"/>
    <s v="MNY"/>
    <s v="Pemanfaatan"/>
    <n v="3"/>
    <n v="11"/>
    <s v="P,B"/>
    <x v="4"/>
    <n v="0"/>
    <n v="0"/>
    <s v="za"/>
  </r>
  <r>
    <m/>
    <m/>
    <s v="-5.79694/110.3475"/>
    <n v="1"/>
    <s v="MNY"/>
    <s v="Pemanfaatan"/>
    <n v="3"/>
    <n v="11"/>
    <s v="P,B"/>
    <x v="5"/>
    <n v="0"/>
    <n v="0"/>
    <s v="za"/>
  </r>
  <r>
    <m/>
    <m/>
    <s v="-5.79694/110.3475"/>
    <n v="1"/>
    <s v="MNY"/>
    <s v="Pemanfaatan"/>
    <n v="3"/>
    <n v="11"/>
    <s v="P,B"/>
    <x v="6"/>
    <n v="0"/>
    <n v="0"/>
    <s v="za"/>
  </r>
  <r>
    <m/>
    <m/>
    <s v="-5.79694/110.3475"/>
    <n v="1"/>
    <s v="MNY"/>
    <s v="Pemanfaatan"/>
    <n v="3"/>
    <n v="11"/>
    <s v="P,B"/>
    <x v="7"/>
    <n v="0"/>
    <n v="0"/>
    <s v="za"/>
  </r>
  <r>
    <m/>
    <m/>
    <m/>
    <m/>
    <m/>
    <m/>
    <m/>
    <m/>
    <m/>
    <x v="8"/>
    <n v="0"/>
    <n v="0"/>
    <s v="za"/>
  </r>
  <r>
    <m/>
    <m/>
    <s v="-5.79694/110.3475"/>
    <n v="1"/>
    <s v="MNY"/>
    <s v="Pemanfaatan"/>
    <n v="3"/>
    <n v="11"/>
    <s v="P,B"/>
    <x v="9"/>
    <n v="1"/>
    <n v="0"/>
    <s v="za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30">
  <r>
    <s v="-5,8800/110,4477"/>
    <n v="3"/>
    <s v="PB"/>
    <s v="Pemanfaatan"/>
    <n v="1"/>
    <n v="1"/>
    <s v="P.L"/>
    <x v="0"/>
    <n v="100"/>
    <n v="0"/>
    <s v="sob"/>
  </r>
  <r>
    <s v="-5,8800/110,4477"/>
    <n v="3"/>
    <s v="PB"/>
    <s v="Pemanfaatan"/>
    <n v="1"/>
    <n v="1"/>
    <s v="P.L"/>
    <x v="1"/>
    <n v="0"/>
    <n v="0"/>
    <s v="sob"/>
  </r>
  <r>
    <s v="-5,8800/110,4477"/>
    <n v="3"/>
    <s v="PB"/>
    <s v="Pemanfaatan"/>
    <n v="1"/>
    <n v="1"/>
    <s v="P.L"/>
    <x v="2"/>
    <n v="0"/>
    <n v="0"/>
    <s v="sob"/>
  </r>
  <r>
    <s v="-5,8800/110,4477"/>
    <n v="3"/>
    <s v="PB"/>
    <s v="Pemanfaatan"/>
    <n v="1"/>
    <n v="1"/>
    <s v="P.L"/>
    <x v="3"/>
    <n v="0"/>
    <n v="0"/>
    <s v="sob"/>
  </r>
  <r>
    <s v="-5,8800/110,4477"/>
    <n v="3"/>
    <s v="PB"/>
    <s v="Pemanfaatan"/>
    <n v="1"/>
    <n v="1"/>
    <s v="P.L"/>
    <x v="4"/>
    <n v="0"/>
    <n v="0"/>
    <s v="sob"/>
  </r>
  <r>
    <s v="-5,8800/110,4477"/>
    <n v="3"/>
    <s v="PB"/>
    <s v="Pemanfaatan"/>
    <n v="1"/>
    <n v="1"/>
    <s v="P.L"/>
    <x v="5"/>
    <n v="0"/>
    <n v="0"/>
    <s v="sob"/>
  </r>
  <r>
    <s v="-5,8800/110,4477"/>
    <n v="3"/>
    <s v="PB"/>
    <s v="Pemanfaatan"/>
    <n v="1"/>
    <n v="1"/>
    <s v="P.L"/>
    <x v="6"/>
    <n v="0"/>
    <n v="0"/>
    <s v="sob"/>
  </r>
  <r>
    <s v="-5,8800/110,4477"/>
    <n v="3"/>
    <s v="PB"/>
    <s v="Pemanfaatan"/>
    <n v="1"/>
    <n v="1"/>
    <s v="P.L"/>
    <x v="7"/>
    <n v="0"/>
    <n v="0"/>
    <s v="sob"/>
  </r>
  <r>
    <s v="-5,8800/110,4477"/>
    <n v="3"/>
    <s v="PB"/>
    <s v="Pemanfaatan"/>
    <n v="1"/>
    <n v="1"/>
    <s v="P.L"/>
    <x v="8"/>
    <n v="85"/>
    <n v="10"/>
    <s v="sob"/>
  </r>
  <r>
    <s v="-5,8800/110,4477"/>
    <n v="3"/>
    <s v="PB"/>
    <s v="Pemanfaatan"/>
    <n v="1"/>
    <n v="1"/>
    <s v="P.L"/>
    <x v="9"/>
    <n v="0"/>
    <n v="0"/>
    <s v="sob"/>
  </r>
  <r>
    <s v="-5,8800/110,4477"/>
    <n v="3"/>
    <s v="PB"/>
    <s v="Pemanfaatan"/>
    <n v="1"/>
    <n v="2"/>
    <s v="P,L"/>
    <x v="0"/>
    <n v="0"/>
    <n v="0"/>
    <s v="sob"/>
  </r>
  <r>
    <s v="-5,8800/110,4477"/>
    <n v="3"/>
    <s v="PB"/>
    <s v="Pemanfaatan"/>
    <n v="1"/>
    <n v="2"/>
    <s v="P,L"/>
    <x v="1"/>
    <n v="100"/>
    <n v="0"/>
    <s v="sob"/>
  </r>
  <r>
    <s v="-5,8800/110,4477"/>
    <n v="3"/>
    <s v="PB"/>
    <s v="Pemanfaatan"/>
    <n v="1"/>
    <n v="2"/>
    <s v="P,L"/>
    <x v="2"/>
    <n v="0"/>
    <n v="0"/>
    <s v="sob"/>
  </r>
  <r>
    <s v="-5,8800/110,4477"/>
    <n v="3"/>
    <s v="PB"/>
    <s v="Pemanfaatan"/>
    <n v="1"/>
    <n v="2"/>
    <s v="P,L"/>
    <x v="3"/>
    <n v="0"/>
    <n v="0"/>
    <s v="sob"/>
  </r>
  <r>
    <s v="-5,8800/110,4477"/>
    <n v="3"/>
    <s v="PB"/>
    <s v="Pemanfaatan"/>
    <n v="1"/>
    <n v="2"/>
    <s v="P,L"/>
    <x v="4"/>
    <n v="0"/>
    <n v="0"/>
    <s v="sob"/>
  </r>
  <r>
    <s v="-5,8800/110,4477"/>
    <n v="3"/>
    <s v="PB"/>
    <s v="Pemanfaatan"/>
    <n v="1"/>
    <n v="2"/>
    <s v="P,L"/>
    <x v="5"/>
    <n v="0"/>
    <n v="0"/>
    <s v="sob"/>
  </r>
  <r>
    <s v="-5,8800/110,4477"/>
    <n v="3"/>
    <s v="PB"/>
    <s v="Pemanfaatan"/>
    <n v="1"/>
    <n v="2"/>
    <s v="P,L"/>
    <x v="6"/>
    <n v="0"/>
    <n v="0"/>
    <s v="sob"/>
  </r>
  <r>
    <s v="-5,8800/110,4477"/>
    <n v="3"/>
    <s v="PB"/>
    <s v="Pemanfaatan"/>
    <n v="1"/>
    <n v="2"/>
    <s v="P,L"/>
    <x v="7"/>
    <n v="0"/>
    <n v="0"/>
    <s v="sob"/>
  </r>
  <r>
    <m/>
    <m/>
    <m/>
    <m/>
    <m/>
    <m/>
    <m/>
    <x v="8"/>
    <n v="30"/>
    <n v="20"/>
    <s v="sob"/>
  </r>
  <r>
    <s v="-5,8800/110,4477"/>
    <n v="3"/>
    <s v="PB"/>
    <s v="Pemanfaatan"/>
    <n v="1"/>
    <n v="2"/>
    <s v="P,L"/>
    <x v="9"/>
    <n v="0"/>
    <n v="0"/>
    <s v="sob"/>
  </r>
  <r>
    <s v="-5,8800/110,4477"/>
    <n v="3"/>
    <s v="PB"/>
    <s v="Pemanfaatan"/>
    <n v="1"/>
    <n v="3"/>
    <s v="P,L"/>
    <x v="0"/>
    <n v="0"/>
    <n v="0"/>
    <s v="sob"/>
  </r>
  <r>
    <s v="-5,8800/110,4477"/>
    <n v="3"/>
    <s v="PB"/>
    <s v="Pemanfaatan"/>
    <n v="1"/>
    <n v="3"/>
    <s v="P,L"/>
    <x v="1"/>
    <n v="80"/>
    <n v="0"/>
    <s v="sob"/>
  </r>
  <r>
    <s v="-5,8800/110,4477"/>
    <n v="3"/>
    <s v="PB"/>
    <s v="Pemanfaatan"/>
    <n v="1"/>
    <n v="3"/>
    <s v="P,L"/>
    <x v="2"/>
    <n v="0"/>
    <n v="0"/>
    <s v="sob"/>
  </r>
  <r>
    <s v="-5,8800/110,4477"/>
    <n v="3"/>
    <s v="PB"/>
    <s v="Pemanfaatan"/>
    <n v="1"/>
    <n v="3"/>
    <s v="P,L"/>
    <x v="3"/>
    <n v="0"/>
    <n v="0"/>
    <s v="sob"/>
  </r>
  <r>
    <s v="-5,8800/110,4477"/>
    <n v="3"/>
    <s v="PB"/>
    <s v="Pemanfaatan"/>
    <n v="1"/>
    <n v="3"/>
    <s v="P,L"/>
    <x v="4"/>
    <n v="0"/>
    <n v="0"/>
    <s v="sob"/>
  </r>
  <r>
    <s v="-5,8800/110,4477"/>
    <n v="3"/>
    <s v="PB"/>
    <s v="Pemanfaatan"/>
    <n v="1"/>
    <n v="3"/>
    <s v="P,L"/>
    <x v="5"/>
    <n v="0"/>
    <n v="0"/>
    <s v="sob"/>
  </r>
  <r>
    <s v="-5,8800/110,4477"/>
    <n v="3"/>
    <s v="PB"/>
    <s v="Pemanfaatan"/>
    <n v="1"/>
    <n v="3"/>
    <s v="P,L"/>
    <x v="6"/>
    <n v="20"/>
    <n v="0"/>
    <s v="sob"/>
  </r>
  <r>
    <s v="-5,8800/110,4477"/>
    <n v="3"/>
    <s v="PB"/>
    <s v="Pemanfaatan"/>
    <n v="1"/>
    <n v="3"/>
    <s v="P,L"/>
    <x v="7"/>
    <n v="0"/>
    <n v="0"/>
    <s v="sob"/>
  </r>
  <r>
    <s v="-5,8800/110,4477"/>
    <n v="3"/>
    <s v="PB"/>
    <s v="Pemanfaatan"/>
    <n v="1"/>
    <n v="3"/>
    <s v="P,L"/>
    <x v="8"/>
    <n v="80"/>
    <n v="22"/>
    <s v="sob"/>
  </r>
  <r>
    <s v="-5,8800/110,4477"/>
    <n v="3"/>
    <s v="PB"/>
    <s v="Pemanfaatan"/>
    <n v="1"/>
    <n v="3"/>
    <s v="P,L"/>
    <x v="9"/>
    <n v="0"/>
    <n v="0"/>
    <s v="sob"/>
  </r>
  <r>
    <s v="-5,8800/110,4477"/>
    <n v="3"/>
    <s v="PB"/>
    <s v="Pemanfaatan"/>
    <n v="1"/>
    <n v="4"/>
    <s v="PK"/>
    <x v="0"/>
    <n v="30"/>
    <n v="0"/>
    <s v="sob"/>
  </r>
  <r>
    <s v="-5,8800/110,4477"/>
    <n v="3"/>
    <s v="PB"/>
    <s v="Pemanfaatan"/>
    <n v="1"/>
    <n v="4"/>
    <s v="PK"/>
    <x v="1"/>
    <n v="70"/>
    <n v="0"/>
    <s v="sob"/>
  </r>
  <r>
    <s v="-5,8800/110,4477"/>
    <n v="3"/>
    <s v="PB"/>
    <s v="Pemanfaatan"/>
    <n v="1"/>
    <n v="4"/>
    <s v="PK"/>
    <x v="2"/>
    <n v="0"/>
    <n v="0"/>
    <s v="sob"/>
  </r>
  <r>
    <s v="-5,8800/110,4477"/>
    <n v="3"/>
    <s v="PB"/>
    <s v="Pemanfaatan"/>
    <n v="1"/>
    <n v="4"/>
    <s v="PK"/>
    <x v="3"/>
    <n v="0"/>
    <n v="0"/>
    <s v="sob"/>
  </r>
  <r>
    <s v="-5,8800/110,4477"/>
    <n v="3"/>
    <s v="PB"/>
    <s v="Pemanfaatan"/>
    <n v="1"/>
    <n v="4"/>
    <s v="PK"/>
    <x v="4"/>
    <n v="0"/>
    <n v="0"/>
    <s v="sob"/>
  </r>
  <r>
    <s v="-5,8800/110,4477"/>
    <n v="3"/>
    <s v="PB"/>
    <s v="Pemanfaatan"/>
    <n v="1"/>
    <n v="4"/>
    <s v="PK"/>
    <x v="5"/>
    <n v="0"/>
    <n v="0"/>
    <s v="sob"/>
  </r>
  <r>
    <s v="-5,8800/110,4477"/>
    <n v="3"/>
    <s v="PB"/>
    <s v="Pemanfaatan"/>
    <n v="1"/>
    <n v="4"/>
    <s v="PK"/>
    <x v="6"/>
    <n v="0"/>
    <n v="0"/>
    <s v="sob"/>
  </r>
  <r>
    <s v="-5,8800/110,4477"/>
    <n v="3"/>
    <s v="PB"/>
    <s v="Pemanfaatan"/>
    <n v="1"/>
    <n v="4"/>
    <s v="PK"/>
    <x v="7"/>
    <n v="0"/>
    <n v="0"/>
    <s v="sob"/>
  </r>
  <r>
    <m/>
    <m/>
    <m/>
    <m/>
    <m/>
    <m/>
    <m/>
    <x v="8"/>
    <n v="60"/>
    <n v="17"/>
    <s v="sob"/>
  </r>
  <r>
    <s v="-5,8800/110,4477"/>
    <n v="3"/>
    <s v="PB"/>
    <s v="Pemanfaatan"/>
    <n v="1"/>
    <n v="4"/>
    <s v="PK"/>
    <x v="9"/>
    <n v="0"/>
    <n v="0"/>
    <s v="sob"/>
  </r>
  <r>
    <s v="-5,8800/110,4477"/>
    <n v="3"/>
    <s v="PB"/>
    <s v="Pemanfaatan"/>
    <n v="1"/>
    <n v="5"/>
    <s v="P,PK"/>
    <x v="0"/>
    <n v="0"/>
    <n v="0"/>
    <s v="sob"/>
  </r>
  <r>
    <s v="-5,8800/110,4477"/>
    <n v="3"/>
    <s v="PB"/>
    <s v="Pemanfaatan"/>
    <n v="1"/>
    <n v="5"/>
    <s v="P,PK"/>
    <x v="1"/>
    <n v="80"/>
    <n v="0"/>
    <s v="sob"/>
  </r>
  <r>
    <s v="-5,8800/110,4477"/>
    <n v="3"/>
    <s v="PB"/>
    <s v="Pemanfaatan"/>
    <n v="1"/>
    <n v="5"/>
    <s v="P,PK"/>
    <x v="2"/>
    <n v="0"/>
    <n v="0"/>
    <s v="sob"/>
  </r>
  <r>
    <s v="-5,8800/110,4477"/>
    <n v="3"/>
    <s v="PB"/>
    <s v="Pemanfaatan"/>
    <n v="1"/>
    <n v="5"/>
    <s v="P,PK"/>
    <x v="3"/>
    <n v="0"/>
    <n v="0"/>
    <s v="sob"/>
  </r>
  <r>
    <s v="-5,8800/110,4477"/>
    <n v="3"/>
    <s v="PB"/>
    <s v="Pemanfaatan"/>
    <n v="1"/>
    <n v="5"/>
    <s v="P,PK"/>
    <x v="4"/>
    <n v="0"/>
    <n v="0"/>
    <s v="sob"/>
  </r>
  <r>
    <s v="-5,8800/110,4477"/>
    <n v="3"/>
    <s v="PB"/>
    <s v="Pemanfaatan"/>
    <n v="1"/>
    <n v="5"/>
    <s v="P,PK"/>
    <x v="5"/>
    <n v="0"/>
    <n v="0"/>
    <s v="sob"/>
  </r>
  <r>
    <s v="-5,8800/110,4477"/>
    <n v="3"/>
    <s v="PB"/>
    <s v="Pemanfaatan"/>
    <n v="1"/>
    <n v="5"/>
    <s v="P,PK"/>
    <x v="6"/>
    <n v="0"/>
    <n v="0"/>
    <s v="sob"/>
  </r>
  <r>
    <s v="-5,8800/110,4477"/>
    <n v="3"/>
    <s v="PB"/>
    <s v="Pemanfaatan"/>
    <n v="1"/>
    <n v="5"/>
    <s v="P,PK"/>
    <x v="7"/>
    <n v="20"/>
    <n v="0"/>
    <s v="sob"/>
  </r>
  <r>
    <m/>
    <m/>
    <m/>
    <m/>
    <m/>
    <m/>
    <m/>
    <x v="8"/>
    <n v="65"/>
    <n v="18"/>
    <m/>
  </r>
  <r>
    <s v="-5,8800/110,4477"/>
    <n v="3"/>
    <s v="PB"/>
    <s v="Pemanfaatan"/>
    <n v="1"/>
    <n v="5"/>
    <s v="P,PK"/>
    <x v="9"/>
    <n v="0"/>
    <n v="0"/>
    <s v="sob"/>
  </r>
  <r>
    <s v="-5,8800/110,4477"/>
    <n v="3"/>
    <s v="PB"/>
    <s v="Pemanfaatan"/>
    <n v="1"/>
    <n v="6"/>
    <s v="PK"/>
    <x v="0"/>
    <n v="40"/>
    <n v="0"/>
    <s v="sob"/>
  </r>
  <r>
    <s v="-5,8800/110,4477"/>
    <n v="3"/>
    <s v="PB"/>
    <s v="Pemanfaatan"/>
    <n v="1"/>
    <n v="6"/>
    <s v="PK"/>
    <x v="1"/>
    <n v="60"/>
    <n v="0"/>
    <s v="sob"/>
  </r>
  <r>
    <s v="-5,8800/110,4477"/>
    <n v="3"/>
    <s v="PB"/>
    <s v="Pemanfaatan"/>
    <n v="1"/>
    <n v="6"/>
    <s v="PK"/>
    <x v="2"/>
    <n v="0"/>
    <n v="0"/>
    <s v="sob"/>
  </r>
  <r>
    <s v="-5,8800/110,4477"/>
    <n v="3"/>
    <s v="PB"/>
    <s v="Pemanfaatan"/>
    <n v="1"/>
    <n v="6"/>
    <s v="PK"/>
    <x v="3"/>
    <n v="0"/>
    <n v="0"/>
    <s v="sob"/>
  </r>
  <r>
    <s v="-5,8800/110,4477"/>
    <n v="3"/>
    <s v="PB"/>
    <s v="Pemanfaatan"/>
    <n v="1"/>
    <n v="6"/>
    <s v="PK"/>
    <x v="4"/>
    <n v="0"/>
    <n v="0"/>
    <s v="sob"/>
  </r>
  <r>
    <s v="-5,8800/110,4477"/>
    <n v="3"/>
    <s v="PB"/>
    <s v="Pemanfaatan"/>
    <n v="1"/>
    <n v="6"/>
    <s v="PK"/>
    <x v="5"/>
    <n v="0"/>
    <n v="0"/>
    <s v="sob"/>
  </r>
  <r>
    <s v="-5,8800/110,4477"/>
    <n v="3"/>
    <s v="PB"/>
    <s v="Pemanfaatan"/>
    <n v="1"/>
    <n v="6"/>
    <s v="PK"/>
    <x v="6"/>
    <n v="0"/>
    <n v="0"/>
    <s v="sob"/>
  </r>
  <r>
    <s v="-5,8800/110,4477"/>
    <n v="3"/>
    <s v="PB"/>
    <s v="Pemanfaatan"/>
    <n v="1"/>
    <n v="6"/>
    <s v="PK"/>
    <x v="7"/>
    <n v="0"/>
    <n v="0"/>
    <s v="sob"/>
  </r>
  <r>
    <m/>
    <m/>
    <m/>
    <m/>
    <m/>
    <m/>
    <m/>
    <x v="8"/>
    <n v="40"/>
    <n v="15"/>
    <s v="sob"/>
  </r>
  <r>
    <s v="-5,8800/110,4477"/>
    <n v="3"/>
    <s v="PB"/>
    <s v="Pemanfaatan"/>
    <n v="1"/>
    <n v="6"/>
    <s v="PK"/>
    <x v="9"/>
    <n v="0"/>
    <n v="0"/>
    <s v="sob"/>
  </r>
  <r>
    <s v="-5,8800/110,4477"/>
    <n v="3"/>
    <s v="PB"/>
    <s v="Pemanfaatan"/>
    <n v="1"/>
    <n v="7"/>
    <s v="P,PK"/>
    <x v="0"/>
    <n v="20"/>
    <n v="0"/>
    <s v="sob"/>
  </r>
  <r>
    <s v="-5,8800/110,4477"/>
    <n v="3"/>
    <s v="PB"/>
    <s v="Pemanfaatan"/>
    <n v="1"/>
    <n v="7"/>
    <s v="P,PK"/>
    <x v="1"/>
    <n v="75"/>
    <n v="10"/>
    <s v="sob"/>
  </r>
  <r>
    <s v="-5,8800/110,4477"/>
    <n v="3"/>
    <s v="PB"/>
    <s v="Pemanfaatan"/>
    <n v="1"/>
    <n v="7"/>
    <s v="P,PK"/>
    <x v="2"/>
    <n v="0"/>
    <n v="0"/>
    <s v="sob"/>
  </r>
  <r>
    <s v="-5,8800/110,4477"/>
    <n v="3"/>
    <s v="PB"/>
    <s v="Pemanfaatan"/>
    <n v="1"/>
    <n v="7"/>
    <s v="P,PK"/>
    <x v="3"/>
    <n v="0"/>
    <n v="0"/>
    <s v="sob"/>
  </r>
  <r>
    <s v="-5,8800/110,4477"/>
    <n v="3"/>
    <s v="PB"/>
    <s v="Pemanfaatan"/>
    <n v="1"/>
    <n v="7"/>
    <s v="P,PK"/>
    <x v="4"/>
    <n v="0"/>
    <n v="0"/>
    <s v="sob"/>
  </r>
  <r>
    <s v="-5,8800/110,4477"/>
    <n v="3"/>
    <s v="PB"/>
    <s v="Pemanfaatan"/>
    <n v="1"/>
    <n v="7"/>
    <s v="P,PK"/>
    <x v="5"/>
    <n v="5"/>
    <n v="0"/>
    <s v="sob"/>
  </r>
  <r>
    <s v="-5,8800/110,4477"/>
    <n v="3"/>
    <s v="PB"/>
    <s v="Pemanfaatan"/>
    <n v="1"/>
    <n v="7"/>
    <s v="P,PK"/>
    <x v="6"/>
    <n v="0"/>
    <n v="0"/>
    <s v="sob"/>
  </r>
  <r>
    <s v="-5,8800/110,4477"/>
    <n v="3"/>
    <s v="PB"/>
    <s v="Pemanfaatan"/>
    <n v="1"/>
    <n v="7"/>
    <s v="P,PK"/>
    <x v="7"/>
    <n v="0"/>
    <n v="0"/>
    <s v="sob"/>
  </r>
  <r>
    <m/>
    <m/>
    <m/>
    <m/>
    <m/>
    <m/>
    <m/>
    <x v="8"/>
    <n v="40"/>
    <n v="40"/>
    <s v="sob"/>
  </r>
  <r>
    <s v="-5,8800/110,4477"/>
    <n v="3"/>
    <s v="PB"/>
    <s v="Pemanfaatan"/>
    <n v="1"/>
    <n v="7"/>
    <s v="P,PK"/>
    <x v="9"/>
    <n v="0"/>
    <n v="0"/>
    <s v="sob"/>
  </r>
  <r>
    <s v="-5,8800/110,4477"/>
    <n v="3"/>
    <s v="PB"/>
    <s v="Pemanfaatan"/>
    <n v="1"/>
    <n v="8"/>
    <s v="P"/>
    <x v="0"/>
    <n v="80"/>
    <n v="0"/>
    <s v="sob"/>
  </r>
  <r>
    <s v="-5,8800/110,4477"/>
    <n v="3"/>
    <s v="PB"/>
    <s v="Pemanfaatan"/>
    <n v="1"/>
    <n v="8"/>
    <s v="P"/>
    <x v="1"/>
    <n v="20"/>
    <n v="0"/>
    <s v="sob"/>
  </r>
  <r>
    <s v="-5,8800/110,4477"/>
    <n v="3"/>
    <s v="PB"/>
    <s v="Pemanfaatan"/>
    <n v="1"/>
    <n v="8"/>
    <s v="P"/>
    <x v="2"/>
    <n v="0"/>
    <n v="0"/>
    <s v="sob"/>
  </r>
  <r>
    <s v="-5,8800/110,4477"/>
    <n v="3"/>
    <s v="PB"/>
    <s v="Pemanfaatan"/>
    <n v="1"/>
    <n v="8"/>
    <s v="P"/>
    <x v="3"/>
    <n v="0"/>
    <n v="0"/>
    <s v="sob"/>
  </r>
  <r>
    <s v="-5,8800/110,4477"/>
    <n v="3"/>
    <s v="PB"/>
    <s v="Pemanfaatan"/>
    <n v="1"/>
    <n v="8"/>
    <s v="P"/>
    <x v="4"/>
    <n v="0"/>
    <n v="0"/>
    <s v="sob"/>
  </r>
  <r>
    <s v="-5,8800/110,4477"/>
    <n v="3"/>
    <s v="PB"/>
    <s v="Pemanfaatan"/>
    <n v="1"/>
    <n v="8"/>
    <s v="P"/>
    <x v="5"/>
    <n v="0"/>
    <n v="0"/>
    <s v="sob"/>
  </r>
  <r>
    <s v="-5,8800/110,4477"/>
    <n v="3"/>
    <s v="PB"/>
    <s v="Pemanfaatan"/>
    <n v="1"/>
    <n v="8"/>
    <s v="P"/>
    <x v="6"/>
    <n v="0"/>
    <n v="0"/>
    <s v="sob"/>
  </r>
  <r>
    <s v="-5,8800/110,4477"/>
    <n v="3"/>
    <s v="PB"/>
    <s v="Pemanfaatan"/>
    <n v="1"/>
    <n v="8"/>
    <s v="P"/>
    <x v="7"/>
    <n v="0"/>
    <n v="0"/>
    <s v="sob"/>
  </r>
  <r>
    <m/>
    <m/>
    <m/>
    <m/>
    <m/>
    <m/>
    <m/>
    <x v="8"/>
    <n v="35"/>
    <n v="12"/>
    <s v="sob"/>
  </r>
  <r>
    <s v="-5,8800/110,4477"/>
    <n v="3"/>
    <s v="PB"/>
    <s v="Pemanfaatan"/>
    <n v="1"/>
    <n v="8"/>
    <s v="P"/>
    <x v="9"/>
    <n v="0"/>
    <n v="0"/>
    <s v="sob"/>
  </r>
  <r>
    <s v="-5,8800/110,4477"/>
    <n v="3"/>
    <s v="PB"/>
    <s v="Pemanfaatan"/>
    <n v="1"/>
    <n v="9"/>
    <s v="P,PK"/>
    <x v="0"/>
    <n v="60"/>
    <n v="0"/>
    <s v="sob"/>
  </r>
  <r>
    <s v="-5,8800/110,4477"/>
    <n v="3"/>
    <s v="PB"/>
    <s v="Pemanfaatan"/>
    <n v="1"/>
    <n v="9"/>
    <s v="P,PK"/>
    <x v="1"/>
    <n v="40"/>
    <n v="0"/>
    <s v="sob"/>
  </r>
  <r>
    <s v="-5,8800/110,4477"/>
    <n v="3"/>
    <s v="PB"/>
    <s v="Pemanfaatan"/>
    <n v="1"/>
    <n v="9"/>
    <s v="P,PK"/>
    <x v="2"/>
    <n v="0"/>
    <n v="0"/>
    <s v="sob"/>
  </r>
  <r>
    <s v="-5,8800/110,4477"/>
    <n v="3"/>
    <s v="PB"/>
    <s v="Pemanfaatan"/>
    <n v="1"/>
    <n v="9"/>
    <s v="P,PK"/>
    <x v="3"/>
    <n v="0"/>
    <n v="0"/>
    <s v="sob"/>
  </r>
  <r>
    <s v="-5,8800/110,4477"/>
    <n v="3"/>
    <s v="PB"/>
    <s v="Pemanfaatan"/>
    <n v="1"/>
    <n v="9"/>
    <s v="P,PK"/>
    <x v="4"/>
    <n v="0"/>
    <n v="0"/>
    <s v="sob"/>
  </r>
  <r>
    <s v="-5,8800/110,4477"/>
    <n v="3"/>
    <s v="PB"/>
    <s v="Pemanfaatan"/>
    <n v="1"/>
    <n v="9"/>
    <s v="P,PK"/>
    <x v="5"/>
    <n v="0"/>
    <n v="0"/>
    <s v="sob"/>
  </r>
  <r>
    <s v="-5,8800/110,4477"/>
    <n v="3"/>
    <s v="PB"/>
    <s v="Pemanfaatan"/>
    <n v="1"/>
    <n v="9"/>
    <s v="P,PK"/>
    <x v="6"/>
    <n v="0"/>
    <n v="0"/>
    <s v="sob"/>
  </r>
  <r>
    <s v="-5,8800/110,4477"/>
    <n v="3"/>
    <s v="PB"/>
    <s v="Pemanfaatan"/>
    <n v="1"/>
    <n v="9"/>
    <s v="P,PK"/>
    <x v="7"/>
    <n v="0"/>
    <n v="0"/>
    <s v="sob"/>
  </r>
  <r>
    <m/>
    <m/>
    <m/>
    <m/>
    <m/>
    <m/>
    <m/>
    <x v="8"/>
    <n v="20"/>
    <n v="10"/>
    <m/>
  </r>
  <r>
    <s v="-5,8800/110,4477"/>
    <n v="3"/>
    <s v="PB"/>
    <s v="Pemanfaatan"/>
    <n v="1"/>
    <n v="9"/>
    <s v="P,PK"/>
    <x v="9"/>
    <n v="0"/>
    <n v="0"/>
    <s v="sob"/>
  </r>
  <r>
    <s v="-5,8800/110,4477"/>
    <n v="3"/>
    <s v="PB"/>
    <s v="Pemanfaatan"/>
    <n v="1"/>
    <n v="10"/>
    <s v="P,PK,L"/>
    <x v="0"/>
    <n v="20"/>
    <n v="0"/>
    <s v="sob"/>
  </r>
  <r>
    <s v="-5,8800/110,4477"/>
    <n v="3"/>
    <s v="PB"/>
    <s v="Pemanfaatan"/>
    <n v="1"/>
    <n v="10"/>
    <s v="P,PK,L"/>
    <x v="1"/>
    <n v="20"/>
    <n v="0"/>
    <s v="sob"/>
  </r>
  <r>
    <s v="-5,8800/110,4477"/>
    <n v="3"/>
    <s v="PB"/>
    <s v="Pemanfaatan"/>
    <n v="1"/>
    <n v="10"/>
    <s v="P,PK,L"/>
    <x v="2"/>
    <n v="5"/>
    <n v="0"/>
    <s v="sob"/>
  </r>
  <r>
    <s v="-5,8800/110,4477"/>
    <n v="3"/>
    <s v="PB"/>
    <s v="Pemanfaatan"/>
    <n v="1"/>
    <n v="10"/>
    <s v="P,PK,L"/>
    <x v="3"/>
    <n v="0"/>
    <n v="0"/>
    <s v="sob"/>
  </r>
  <r>
    <s v="-5,8800/110,4477"/>
    <n v="3"/>
    <s v="PB"/>
    <s v="Pemanfaatan"/>
    <n v="1"/>
    <n v="10"/>
    <s v="P,PK,L"/>
    <x v="4"/>
    <n v="0"/>
    <n v="0"/>
    <s v="sob"/>
  </r>
  <r>
    <s v="-5,8800/110,4477"/>
    <n v="3"/>
    <s v="PB"/>
    <s v="Pemanfaatan"/>
    <n v="1"/>
    <n v="10"/>
    <s v="P,PK,L"/>
    <x v="5"/>
    <n v="60"/>
    <n v="0"/>
    <s v="sob"/>
  </r>
  <r>
    <s v="-5,8800/110,4477"/>
    <n v="3"/>
    <s v="PB"/>
    <s v="Pemanfaatan"/>
    <n v="1"/>
    <n v="10"/>
    <s v="P,PK,L"/>
    <x v="6"/>
    <n v="0"/>
    <n v="0"/>
    <s v="sob"/>
  </r>
  <r>
    <s v="-5,8800/110,4477"/>
    <n v="3"/>
    <s v="PB"/>
    <s v="Pemanfaatan"/>
    <n v="1"/>
    <n v="10"/>
    <s v="P,PK,L"/>
    <x v="7"/>
    <n v="0"/>
    <n v="0"/>
    <s v="sob"/>
  </r>
  <r>
    <m/>
    <m/>
    <m/>
    <m/>
    <m/>
    <m/>
    <m/>
    <x v="8"/>
    <n v="45"/>
    <n v="45"/>
    <s v="sob"/>
  </r>
  <r>
    <s v="-5,8800/110,4477"/>
    <n v="3"/>
    <s v="PB"/>
    <s v="Pemanfaatan"/>
    <n v="1"/>
    <n v="10"/>
    <s v="P,PK,L"/>
    <x v="9"/>
    <n v="0"/>
    <n v="0"/>
    <s v="sob"/>
  </r>
  <r>
    <s v="-5,8800/110,4477"/>
    <n v="3"/>
    <s v="PB"/>
    <s v="Pemanfaatan"/>
    <n v="1"/>
    <n v="11"/>
    <s v="PK"/>
    <x v="0"/>
    <n v="50"/>
    <n v="0"/>
    <s v="sob"/>
  </r>
  <r>
    <s v="-5,8800/110,4477"/>
    <n v="3"/>
    <s v="PB"/>
    <s v="Pemanfaatan"/>
    <n v="1"/>
    <n v="11"/>
    <s v="PK"/>
    <x v="1"/>
    <n v="20"/>
    <n v="0"/>
    <s v="sob"/>
  </r>
  <r>
    <s v="-5,8800/110,4477"/>
    <n v="3"/>
    <s v="PB"/>
    <s v="Pemanfaatan"/>
    <n v="1"/>
    <n v="11"/>
    <s v="PK"/>
    <x v="2"/>
    <n v="3"/>
    <n v="0"/>
    <s v="sob"/>
  </r>
  <r>
    <s v="-5,8800/110,4477"/>
    <n v="3"/>
    <s v="PB"/>
    <s v="Pemanfaatan"/>
    <n v="1"/>
    <n v="11"/>
    <s v="PK"/>
    <x v="3"/>
    <n v="0"/>
    <n v="0"/>
    <s v="sob"/>
  </r>
  <r>
    <s v="-5,8800/110,4477"/>
    <n v="3"/>
    <s v="PB"/>
    <s v="Pemanfaatan"/>
    <n v="1"/>
    <n v="11"/>
    <s v="PK"/>
    <x v="4"/>
    <n v="0"/>
    <n v="0"/>
    <s v="sob"/>
  </r>
  <r>
    <s v="-5,8800/110,4477"/>
    <n v="3"/>
    <s v="PB"/>
    <s v="Pemanfaatan"/>
    <n v="1"/>
    <n v="11"/>
    <s v="PK"/>
    <x v="5"/>
    <n v="30"/>
    <n v="0"/>
    <s v="sob"/>
  </r>
  <r>
    <s v="-5,8800/110,4477"/>
    <n v="3"/>
    <s v="PB"/>
    <s v="Pemanfaatan"/>
    <n v="1"/>
    <n v="11"/>
    <s v="PK"/>
    <x v="6"/>
    <n v="0"/>
    <n v="0"/>
    <s v="sob"/>
  </r>
  <r>
    <s v="-5,8800/110,4477"/>
    <n v="3"/>
    <s v="PB"/>
    <s v="Pemanfaatan"/>
    <n v="1"/>
    <n v="11"/>
    <s v="PK"/>
    <x v="7"/>
    <n v="0"/>
    <n v="0"/>
    <s v="sob"/>
  </r>
  <r>
    <m/>
    <m/>
    <m/>
    <m/>
    <m/>
    <m/>
    <m/>
    <x v="8"/>
    <n v="45"/>
    <n v="40"/>
    <s v="sob"/>
  </r>
  <r>
    <s v="-5,8800/110,4477"/>
    <n v="3"/>
    <s v="PB"/>
    <s v="Pemanfaatan"/>
    <n v="1"/>
    <n v="11"/>
    <s v="PK"/>
    <x v="9"/>
    <n v="0"/>
    <n v="0"/>
    <s v="sob"/>
  </r>
  <r>
    <s v="-5,8800/110,4477"/>
    <n v="3"/>
    <s v="PB"/>
    <s v="Pemanfaatan"/>
    <n v="2"/>
    <n v="1"/>
    <s v="PK"/>
    <x v="0"/>
    <n v="0"/>
    <n v="0"/>
    <s v="zaenul"/>
  </r>
  <r>
    <s v="-5,8800/110,4477"/>
    <n v="3"/>
    <s v="PB"/>
    <s v="Pemanfaatan"/>
    <n v="2"/>
    <n v="1"/>
    <s v="PK"/>
    <x v="1"/>
    <n v="20"/>
    <n v="0"/>
    <s v="zaenul"/>
  </r>
  <r>
    <s v="-5,8800/110,4477"/>
    <n v="3"/>
    <s v="PB"/>
    <s v="Pemanfaatan"/>
    <n v="2"/>
    <n v="1"/>
    <s v="PK"/>
    <x v="2"/>
    <n v="0"/>
    <n v="0"/>
    <s v="zaenul"/>
  </r>
  <r>
    <s v="-5,8800/110,4477"/>
    <n v="3"/>
    <s v="PB"/>
    <s v="Pemanfaatan"/>
    <n v="2"/>
    <n v="1"/>
    <s v="PK"/>
    <x v="3"/>
    <n v="0"/>
    <n v="0"/>
    <s v="zaenul"/>
  </r>
  <r>
    <s v="-5,8800/110,4477"/>
    <n v="3"/>
    <s v="PB"/>
    <s v="Pemanfaatan"/>
    <n v="2"/>
    <n v="1"/>
    <s v="PK"/>
    <x v="4"/>
    <n v="0"/>
    <n v="0"/>
    <s v="zaenul"/>
  </r>
  <r>
    <s v="-5,8800/110,4477"/>
    <n v="3"/>
    <s v="PB"/>
    <s v="Pemanfaatan"/>
    <n v="2"/>
    <n v="1"/>
    <s v="PK"/>
    <x v="5"/>
    <n v="0"/>
    <n v="0"/>
    <s v="zaenul"/>
  </r>
  <r>
    <s v="-5,8800/110,4477"/>
    <n v="3"/>
    <s v="PB"/>
    <s v="Pemanfaatan"/>
    <n v="2"/>
    <n v="1"/>
    <s v="PK"/>
    <x v="6"/>
    <n v="0"/>
    <n v="0"/>
    <s v="zaenul"/>
  </r>
  <r>
    <s v="-5,8800/110,4477"/>
    <n v="3"/>
    <s v="PB"/>
    <s v="Pemanfaatan"/>
    <n v="2"/>
    <n v="1"/>
    <s v="PK"/>
    <x v="7"/>
    <n v="80"/>
    <n v="0"/>
    <s v="zaenul"/>
  </r>
  <r>
    <m/>
    <m/>
    <m/>
    <m/>
    <m/>
    <m/>
    <m/>
    <x v="8"/>
    <n v="15"/>
    <n v="12"/>
    <s v="zaenul"/>
  </r>
  <r>
    <s v="-5,8800/110,4477"/>
    <n v="3"/>
    <s v="PB"/>
    <s v="Pemanfaatan"/>
    <n v="2"/>
    <n v="1"/>
    <s v="PK"/>
    <x v="9"/>
    <n v="0"/>
    <n v="0"/>
    <s v="zaenul"/>
  </r>
  <r>
    <s v="-5,8800/110,4477"/>
    <n v="3"/>
    <s v="PB"/>
    <s v="Pemanfaatan"/>
    <n v="2"/>
    <n v="2"/>
    <s v="PK,L"/>
    <x v="0"/>
    <n v="0"/>
    <n v="0"/>
    <s v="zaenul"/>
  </r>
  <r>
    <s v="-5,8800/110,4477"/>
    <n v="3"/>
    <s v="PB"/>
    <s v="Pemanfaatan"/>
    <n v="2"/>
    <n v="2"/>
    <s v="PK,L"/>
    <x v="1"/>
    <n v="90"/>
    <n v="0"/>
    <s v="zaenul"/>
  </r>
  <r>
    <s v="-5,8800/110,4477"/>
    <n v="3"/>
    <s v="PB"/>
    <s v="Pemanfaatan"/>
    <n v="2"/>
    <n v="2"/>
    <s v="PK,L"/>
    <x v="2"/>
    <n v="0"/>
    <n v="0"/>
    <s v="zaenul"/>
  </r>
  <r>
    <s v="-5,8800/110,4477"/>
    <n v="3"/>
    <s v="PB"/>
    <s v="Pemanfaatan"/>
    <n v="2"/>
    <n v="2"/>
    <s v="PK,L"/>
    <x v="3"/>
    <n v="0"/>
    <n v="0"/>
    <s v="zaenul"/>
  </r>
  <r>
    <s v="-5,8800/110,4477"/>
    <n v="3"/>
    <s v="PB"/>
    <s v="Pemanfaatan"/>
    <n v="2"/>
    <n v="2"/>
    <s v="PK,L"/>
    <x v="4"/>
    <n v="0"/>
    <n v="0"/>
    <s v="zaenul"/>
  </r>
  <r>
    <s v="-5,8800/110,4477"/>
    <n v="3"/>
    <s v="PB"/>
    <s v="Pemanfaatan"/>
    <n v="2"/>
    <n v="2"/>
    <s v="PK,L"/>
    <x v="5"/>
    <n v="0"/>
    <n v="0"/>
    <s v="zaenul"/>
  </r>
  <r>
    <s v="-5,8800/110,4477"/>
    <n v="3"/>
    <s v="PB"/>
    <s v="Pemanfaatan"/>
    <n v="2"/>
    <n v="2"/>
    <s v="PK,L"/>
    <x v="6"/>
    <n v="0"/>
    <n v="0"/>
    <s v="zaenul"/>
  </r>
  <r>
    <s v="-5,8800/110,4477"/>
    <n v="3"/>
    <s v="PB"/>
    <s v="Pemanfaatan"/>
    <n v="2"/>
    <n v="2"/>
    <s v="PK,L"/>
    <x v="7"/>
    <n v="10"/>
    <n v="0"/>
    <s v="zaenul"/>
  </r>
  <r>
    <m/>
    <m/>
    <m/>
    <m/>
    <m/>
    <m/>
    <m/>
    <x v="8"/>
    <n v="45"/>
    <n v="23"/>
    <s v="zaenul"/>
  </r>
  <r>
    <s v="-5,8800/110,4477"/>
    <n v="3"/>
    <s v="PB"/>
    <s v="Pemanfaatan"/>
    <n v="2"/>
    <n v="2"/>
    <s v="PK,L"/>
    <x v="9"/>
    <n v="0"/>
    <n v="0"/>
    <s v="zaenul"/>
  </r>
  <r>
    <s v="-5,8800/110,4477"/>
    <n v="3"/>
    <s v="PB"/>
    <s v="Pemanfaatan"/>
    <n v="2"/>
    <n v="3"/>
    <s v="PK,L"/>
    <x v="0"/>
    <n v="60"/>
    <n v="0"/>
    <s v="zaenul"/>
  </r>
  <r>
    <s v="-5,8800/110,4477"/>
    <n v="3"/>
    <s v="PB"/>
    <s v="Pemanfaatan"/>
    <n v="2"/>
    <n v="3"/>
    <s v="PK,L"/>
    <x v="1"/>
    <n v="40"/>
    <n v="0"/>
    <s v="zaenul"/>
  </r>
  <r>
    <s v="-5,8800/110,4477"/>
    <n v="3"/>
    <s v="PB"/>
    <s v="Pemanfaatan"/>
    <n v="2"/>
    <n v="3"/>
    <s v="PK,L"/>
    <x v="2"/>
    <n v="0"/>
    <n v="0"/>
    <s v="zaenul"/>
  </r>
  <r>
    <s v="-5,8800/110,4477"/>
    <n v="3"/>
    <s v="PB"/>
    <s v="Pemanfaatan"/>
    <n v="2"/>
    <n v="3"/>
    <s v="PK,L"/>
    <x v="3"/>
    <n v="0"/>
    <n v="0"/>
    <s v="zaenul"/>
  </r>
  <r>
    <s v="-5,8800/110,4477"/>
    <n v="3"/>
    <s v="PB"/>
    <s v="Pemanfaatan"/>
    <n v="2"/>
    <n v="3"/>
    <s v="PK,L"/>
    <x v="4"/>
    <n v="0"/>
    <n v="0"/>
    <s v="zaenul"/>
  </r>
  <r>
    <s v="-5,8800/110,4477"/>
    <n v="3"/>
    <s v="PB"/>
    <s v="Pemanfaatan"/>
    <n v="2"/>
    <n v="3"/>
    <s v="PK,L"/>
    <x v="5"/>
    <n v="0"/>
    <n v="0"/>
    <s v="zaenul"/>
  </r>
  <r>
    <s v="-5,8800/110,4477"/>
    <n v="3"/>
    <s v="PB"/>
    <s v="Pemanfaatan"/>
    <n v="2"/>
    <n v="3"/>
    <s v="PK,L"/>
    <x v="6"/>
    <n v="0"/>
    <n v="0"/>
    <s v="zaenul"/>
  </r>
  <r>
    <s v="-5,8800/110,4477"/>
    <n v="3"/>
    <s v="PB"/>
    <s v="Pemanfaatan"/>
    <n v="2"/>
    <n v="3"/>
    <s v="PK,L"/>
    <x v="7"/>
    <n v="0"/>
    <n v="0"/>
    <s v="zaenul"/>
  </r>
  <r>
    <m/>
    <m/>
    <m/>
    <m/>
    <m/>
    <m/>
    <m/>
    <x v="8"/>
    <n v="50"/>
    <n v="10"/>
    <s v="zaenul"/>
  </r>
  <r>
    <s v="-5,8800/110,4477"/>
    <n v="3"/>
    <s v="PB"/>
    <s v="Pemanfaatan"/>
    <n v="2"/>
    <n v="3"/>
    <s v="PK,L"/>
    <x v="9"/>
    <n v="0"/>
    <n v="0"/>
    <s v="zaenul"/>
  </r>
  <r>
    <s v="-5,8800/110,4477"/>
    <n v="3"/>
    <s v="PB"/>
    <s v="Pemanfaatan"/>
    <n v="2"/>
    <n v="4"/>
    <s v="PK,L"/>
    <x v="0"/>
    <n v="0"/>
    <n v="0"/>
    <s v="zaenul"/>
  </r>
  <r>
    <s v="-5,8800/110,4477"/>
    <n v="3"/>
    <s v="PB"/>
    <s v="Pemanfaatan"/>
    <n v="2"/>
    <n v="4"/>
    <s v="PK,L"/>
    <x v="1"/>
    <n v="100"/>
    <n v="0"/>
    <s v="zaenul"/>
  </r>
  <r>
    <s v="-5,8800/110,4477"/>
    <n v="3"/>
    <s v="PB"/>
    <s v="Pemanfaatan"/>
    <n v="2"/>
    <n v="4"/>
    <s v="PK,L"/>
    <x v="2"/>
    <n v="0"/>
    <n v="0"/>
    <s v="zaenul"/>
  </r>
  <r>
    <s v="-5,8800/110,4477"/>
    <n v="3"/>
    <s v="PB"/>
    <s v="Pemanfaatan"/>
    <n v="2"/>
    <n v="4"/>
    <s v="PK,L"/>
    <x v="3"/>
    <n v="0"/>
    <n v="0"/>
    <s v="zaenul"/>
  </r>
  <r>
    <s v="-5,8800/110,4477"/>
    <n v="3"/>
    <s v="PB"/>
    <s v="Pemanfaatan"/>
    <n v="2"/>
    <n v="4"/>
    <s v="PK,L"/>
    <x v="4"/>
    <n v="0"/>
    <n v="0"/>
    <s v="zaenul"/>
  </r>
  <r>
    <s v="-5,8800/110,4477"/>
    <n v="3"/>
    <s v="PB"/>
    <s v="Pemanfaatan"/>
    <n v="2"/>
    <n v="4"/>
    <s v="PK,L"/>
    <x v="5"/>
    <n v="0"/>
    <n v="0"/>
    <s v="zaenul"/>
  </r>
  <r>
    <s v="-5,8800/110,4477"/>
    <n v="3"/>
    <s v="PB"/>
    <s v="Pemanfaatan"/>
    <n v="2"/>
    <n v="4"/>
    <s v="PK,L"/>
    <x v="6"/>
    <n v="0"/>
    <n v="0"/>
    <s v="zaenul"/>
  </r>
  <r>
    <s v="-5,8800/110,4477"/>
    <n v="3"/>
    <s v="PB"/>
    <s v="Pemanfaatan"/>
    <n v="2"/>
    <n v="4"/>
    <s v="PK,L"/>
    <x v="7"/>
    <n v="0"/>
    <n v="0"/>
    <s v="zaenul"/>
  </r>
  <r>
    <m/>
    <m/>
    <m/>
    <m/>
    <m/>
    <m/>
    <m/>
    <x v="8"/>
    <n v="40"/>
    <n v="9"/>
    <s v="zaenul"/>
  </r>
  <r>
    <s v="-5,8800/110,4477"/>
    <n v="3"/>
    <s v="PB"/>
    <s v="Pemanfaatan"/>
    <n v="2"/>
    <n v="4"/>
    <s v="PK,L"/>
    <x v="9"/>
    <n v="0"/>
    <n v="0"/>
    <s v="zaenul"/>
  </r>
  <r>
    <s v="-5,8800/110,4477"/>
    <n v="3"/>
    <s v="PB"/>
    <s v="Pemanfaatan"/>
    <n v="2"/>
    <n v="5"/>
    <s v="PK,L"/>
    <x v="0"/>
    <n v="40"/>
    <n v="0"/>
    <s v="zaenul"/>
  </r>
  <r>
    <s v="-5,8800/110,4477"/>
    <n v="3"/>
    <s v="PB"/>
    <s v="Pemanfaatan"/>
    <n v="2"/>
    <n v="5"/>
    <s v="PK,L"/>
    <x v="1"/>
    <n v="40"/>
    <n v="10"/>
    <s v="zaenul"/>
  </r>
  <r>
    <s v="-5,8800/110,4477"/>
    <n v="3"/>
    <s v="PB"/>
    <s v="Pemanfaatan"/>
    <n v="2"/>
    <n v="5"/>
    <s v="PK,L"/>
    <x v="2"/>
    <n v="20"/>
    <n v="0"/>
    <s v="zaenul"/>
  </r>
  <r>
    <s v="-5,8800/110,4477"/>
    <n v="3"/>
    <s v="PB"/>
    <s v="Pemanfaatan"/>
    <n v="2"/>
    <n v="5"/>
    <s v="PK,L"/>
    <x v="3"/>
    <n v="0"/>
    <n v="0"/>
    <s v="zaenul"/>
  </r>
  <r>
    <s v="-5,8800/110,4477"/>
    <n v="3"/>
    <s v="PB"/>
    <s v="Pemanfaatan"/>
    <n v="2"/>
    <n v="5"/>
    <s v="PK,L"/>
    <x v="4"/>
    <n v="0"/>
    <n v="0"/>
    <s v="zaenul"/>
  </r>
  <r>
    <s v="-5,8800/110,4477"/>
    <n v="3"/>
    <s v="PB"/>
    <s v="Pemanfaatan"/>
    <n v="2"/>
    <n v="5"/>
    <s v="PK,L"/>
    <x v="5"/>
    <n v="0"/>
    <n v="0"/>
    <s v="zaenul"/>
  </r>
  <r>
    <s v="-5,8800/110,4477"/>
    <n v="3"/>
    <s v="PB"/>
    <s v="Pemanfaatan"/>
    <n v="2"/>
    <n v="5"/>
    <s v="PK,L"/>
    <x v="6"/>
    <n v="0"/>
    <n v="0"/>
    <s v="zaenul"/>
  </r>
  <r>
    <s v="-5,8800/110,4477"/>
    <n v="3"/>
    <s v="PB"/>
    <s v="Pemanfaatan"/>
    <n v="2"/>
    <n v="5"/>
    <s v="PK,L"/>
    <x v="7"/>
    <n v="0"/>
    <n v="0"/>
    <s v="zaenul"/>
  </r>
  <r>
    <m/>
    <m/>
    <m/>
    <m/>
    <m/>
    <m/>
    <m/>
    <x v="8"/>
    <n v="20"/>
    <n v="15"/>
    <s v="zaenul"/>
  </r>
  <r>
    <s v="-5,8800/110,4477"/>
    <n v="3"/>
    <s v="PB"/>
    <s v="Pemanfaatan"/>
    <n v="2"/>
    <n v="5"/>
    <s v="PK,L"/>
    <x v="9"/>
    <n v="0"/>
    <n v="0"/>
    <s v="zaenul"/>
  </r>
  <r>
    <s v="-5,8800/110,4477"/>
    <n v="3"/>
    <s v="PB"/>
    <s v="Pemanfaatan"/>
    <n v="2"/>
    <n v="6"/>
    <s v="P"/>
    <x v="0"/>
    <n v="30"/>
    <n v="0"/>
    <s v="zaenul"/>
  </r>
  <r>
    <s v="-5,8800/110,4477"/>
    <n v="3"/>
    <s v="PB"/>
    <s v="Pemanfaatan"/>
    <n v="2"/>
    <n v="6"/>
    <s v="P"/>
    <x v="1"/>
    <n v="40"/>
    <n v="10"/>
    <s v="zaenul"/>
  </r>
  <r>
    <s v="-5,8800/110,4477"/>
    <n v="3"/>
    <s v="PB"/>
    <s v="Pemanfaatan"/>
    <n v="2"/>
    <n v="6"/>
    <s v="P"/>
    <x v="2"/>
    <n v="30"/>
    <n v="0"/>
    <s v="zaenul"/>
  </r>
  <r>
    <s v="-5,8800/110,4477"/>
    <n v="3"/>
    <s v="PB"/>
    <s v="Pemanfaatan"/>
    <n v="2"/>
    <n v="6"/>
    <s v="P"/>
    <x v="3"/>
    <n v="0"/>
    <n v="0"/>
    <s v="zaenul"/>
  </r>
  <r>
    <s v="-5,8800/110,4477"/>
    <n v="3"/>
    <s v="PB"/>
    <s v="Pemanfaatan"/>
    <n v="2"/>
    <n v="6"/>
    <s v="P"/>
    <x v="4"/>
    <n v="0"/>
    <n v="0"/>
    <s v="zaenul"/>
  </r>
  <r>
    <s v="-5,8800/110,4477"/>
    <n v="3"/>
    <s v="PB"/>
    <s v="Pemanfaatan"/>
    <n v="2"/>
    <n v="6"/>
    <s v="P"/>
    <x v="5"/>
    <n v="0"/>
    <n v="0"/>
    <s v="zaenul"/>
  </r>
  <r>
    <s v="-5,8800/110,4477"/>
    <n v="3"/>
    <s v="PB"/>
    <s v="Pemanfaatan"/>
    <n v="2"/>
    <n v="6"/>
    <s v="P"/>
    <x v="6"/>
    <n v="0"/>
    <n v="0"/>
    <s v="zaenul"/>
  </r>
  <r>
    <s v="-5,8800/110,4477"/>
    <n v="3"/>
    <s v="PB"/>
    <s v="Pemanfaatan"/>
    <n v="2"/>
    <n v="6"/>
    <s v="P"/>
    <x v="7"/>
    <n v="0"/>
    <n v="0"/>
    <s v="zaenul"/>
  </r>
  <r>
    <m/>
    <m/>
    <m/>
    <m/>
    <m/>
    <m/>
    <m/>
    <x v="8"/>
    <n v="5"/>
    <n v="8"/>
    <s v="zaenul"/>
  </r>
  <r>
    <s v="-5,8800/110,4477"/>
    <n v="3"/>
    <s v="PB"/>
    <s v="Pemanfaatan"/>
    <n v="2"/>
    <n v="6"/>
    <s v="P"/>
    <x v="9"/>
    <n v="0"/>
    <n v="0"/>
    <s v="zaenul"/>
  </r>
  <r>
    <s v="-5,8800/110,4477"/>
    <n v="3"/>
    <s v="PB"/>
    <s v="Pemanfaatan"/>
    <n v="2"/>
    <n v="7"/>
    <s v="P,B"/>
    <x v="0"/>
    <s v="5O"/>
    <n v="0"/>
    <s v="zaenul"/>
  </r>
  <r>
    <s v="-5,8800/110,4477"/>
    <n v="3"/>
    <s v="PB"/>
    <s v="Pemanfaatan"/>
    <n v="2"/>
    <n v="7"/>
    <s v="P,B"/>
    <x v="1"/>
    <n v="30"/>
    <n v="0"/>
    <s v="zaenul"/>
  </r>
  <r>
    <s v="-5,8800/110,4477"/>
    <n v="3"/>
    <s v="PB"/>
    <s v="Pemanfaatan"/>
    <n v="2"/>
    <n v="7"/>
    <s v="P,B"/>
    <x v="2"/>
    <n v="20"/>
    <n v="0"/>
    <s v="zaenul"/>
  </r>
  <r>
    <s v="-5,8800/110,4477"/>
    <n v="3"/>
    <s v="PB"/>
    <s v="Pemanfaatan"/>
    <n v="2"/>
    <n v="7"/>
    <s v="P,B"/>
    <x v="3"/>
    <n v="0"/>
    <n v="0"/>
    <s v="zaenul"/>
  </r>
  <r>
    <s v="-5,8800/110,4477"/>
    <n v="3"/>
    <s v="PB"/>
    <s v="Pemanfaatan"/>
    <n v="2"/>
    <n v="7"/>
    <s v="P,B"/>
    <x v="4"/>
    <n v="15"/>
    <n v="0"/>
    <s v="zaenul"/>
  </r>
  <r>
    <s v="-5,8800/110,4477"/>
    <n v="3"/>
    <s v="PB"/>
    <s v="Pemanfaatan"/>
    <n v="2"/>
    <n v="7"/>
    <s v="P,B"/>
    <x v="5"/>
    <n v="30"/>
    <n v="0"/>
    <s v="zaenul"/>
  </r>
  <r>
    <s v="-5,8800/110,4477"/>
    <n v="3"/>
    <s v="PB"/>
    <s v="Pemanfaatan"/>
    <n v="2"/>
    <n v="7"/>
    <s v="P,B"/>
    <x v="6"/>
    <n v="0"/>
    <n v="0"/>
    <s v="zaenul"/>
  </r>
  <r>
    <s v="-5,8800/110,4477"/>
    <n v="3"/>
    <s v="PB"/>
    <s v="Pemanfaatan"/>
    <n v="2"/>
    <n v="7"/>
    <s v="P,B"/>
    <x v="7"/>
    <n v="0"/>
    <n v="0"/>
    <s v="zaenul"/>
  </r>
  <r>
    <m/>
    <m/>
    <m/>
    <m/>
    <m/>
    <m/>
    <s v="P,B"/>
    <x v="8"/>
    <n v="2"/>
    <n v="12"/>
    <s v="zaenul"/>
  </r>
  <r>
    <s v="-5,8800/110,4477"/>
    <n v="3"/>
    <s v="PB"/>
    <s v="Pemanfaatan"/>
    <n v="2"/>
    <n v="7"/>
    <s v="P,B"/>
    <x v="9"/>
    <n v="0"/>
    <n v="0"/>
    <s v="zaenul"/>
  </r>
  <r>
    <s v="-5,8800/110,4477"/>
    <n v="3"/>
    <s v="PB"/>
    <s v="Pemanfaatan"/>
    <n v="2"/>
    <n v="8"/>
    <s v="P"/>
    <x v="0"/>
    <n v="0"/>
    <n v="0"/>
    <s v="zaenul"/>
  </r>
  <r>
    <s v="-5,8800/110,4477"/>
    <n v="3"/>
    <s v="PB"/>
    <s v="Pemanfaatan"/>
    <n v="2"/>
    <n v="8"/>
    <s v="P"/>
    <x v="1"/>
    <n v="0"/>
    <n v="12"/>
    <s v="zaenul"/>
  </r>
  <r>
    <s v="-5,8800/110,4477"/>
    <n v="3"/>
    <s v="PB"/>
    <s v="Pemanfaatan"/>
    <n v="2"/>
    <n v="8"/>
    <s v="P"/>
    <x v="2"/>
    <n v="10"/>
    <n v="0"/>
    <s v="zaenul"/>
  </r>
  <r>
    <s v="-5,8800/110,4477"/>
    <n v="3"/>
    <s v="PB"/>
    <s v="Pemanfaatan"/>
    <n v="2"/>
    <n v="8"/>
    <s v="P"/>
    <x v="3"/>
    <n v="0"/>
    <n v="0"/>
    <s v="zaenul"/>
  </r>
  <r>
    <s v="-5,8800/110,4477"/>
    <n v="3"/>
    <s v="PB"/>
    <s v="Pemanfaatan"/>
    <n v="2"/>
    <n v="8"/>
    <s v="P"/>
    <x v="4"/>
    <n v="0"/>
    <n v="0"/>
    <s v="zaenul"/>
  </r>
  <r>
    <s v="-5,8800/110,4477"/>
    <n v="3"/>
    <s v="PB"/>
    <s v="Pemanfaatan"/>
    <n v="2"/>
    <n v="8"/>
    <s v="P"/>
    <x v="5"/>
    <n v="90"/>
    <n v="0"/>
    <s v="zaenul"/>
  </r>
  <r>
    <s v="-5,8800/110,4477"/>
    <n v="3"/>
    <s v="PB"/>
    <s v="Pemanfaatan"/>
    <n v="2"/>
    <n v="8"/>
    <s v="P"/>
    <x v="6"/>
    <n v="0"/>
    <n v="0"/>
    <s v="zaenul"/>
  </r>
  <r>
    <s v="-5,8800/110,4477"/>
    <n v="3"/>
    <s v="PB"/>
    <s v="Pemanfaatan"/>
    <n v="2"/>
    <n v="8"/>
    <s v="P"/>
    <x v="7"/>
    <n v="0"/>
    <n v="0"/>
    <s v="zaenul"/>
  </r>
  <r>
    <m/>
    <m/>
    <m/>
    <m/>
    <m/>
    <m/>
    <m/>
    <x v="8"/>
    <n v="35"/>
    <n v="30"/>
    <s v="zaenul"/>
  </r>
  <r>
    <s v="-5,8800/110,4477"/>
    <n v="3"/>
    <s v="PB"/>
    <s v="Pemanfaatan"/>
    <n v="2"/>
    <n v="8"/>
    <s v="P"/>
    <x v="9"/>
    <n v="0"/>
    <n v="0"/>
    <s v="zaenul"/>
  </r>
  <r>
    <s v="-5,8800/110,4477"/>
    <n v="3"/>
    <s v="PB"/>
    <s v="Pemanfaatan"/>
    <n v="2"/>
    <n v="9"/>
    <s v="PK"/>
    <x v="0"/>
    <n v="70"/>
    <n v="0"/>
    <s v="zaenul"/>
  </r>
  <r>
    <s v="-5,8800/110,4477"/>
    <n v="3"/>
    <s v="PB"/>
    <s v="Pemanfaatan"/>
    <n v="2"/>
    <n v="9"/>
    <s v="PK"/>
    <x v="1"/>
    <n v="0"/>
    <n v="0"/>
    <s v="zaenul"/>
  </r>
  <r>
    <s v="-5,8800/110,4477"/>
    <n v="3"/>
    <s v="PB"/>
    <s v="Pemanfaatan"/>
    <n v="2"/>
    <n v="9"/>
    <s v="PK"/>
    <x v="2"/>
    <n v="10"/>
    <n v="0"/>
    <s v="zaenul"/>
  </r>
  <r>
    <s v="-5,8800/110,4477"/>
    <n v="3"/>
    <s v="PB"/>
    <s v="Pemanfaatan"/>
    <n v="2"/>
    <n v="9"/>
    <s v="PK"/>
    <x v="3"/>
    <n v="0"/>
    <n v="0"/>
    <s v="zaenul"/>
  </r>
  <r>
    <s v="-5,8800/110,4477"/>
    <n v="3"/>
    <s v="PB"/>
    <s v="Pemanfaatan"/>
    <n v="2"/>
    <n v="9"/>
    <s v="PK"/>
    <x v="4"/>
    <n v="0"/>
    <n v="0"/>
    <s v="zaenul"/>
  </r>
  <r>
    <s v="-5,8800/110,4477"/>
    <n v="3"/>
    <s v="PB"/>
    <s v="Pemanfaatan"/>
    <n v="2"/>
    <n v="9"/>
    <s v="PK"/>
    <x v="5"/>
    <n v="20"/>
    <n v="0"/>
    <s v="zaenul"/>
  </r>
  <r>
    <s v="-5,8800/110,4477"/>
    <n v="3"/>
    <s v="PB"/>
    <s v="Pemanfaatan"/>
    <n v="2"/>
    <n v="9"/>
    <s v="PK"/>
    <x v="6"/>
    <n v="0"/>
    <n v="0"/>
    <s v="zaenul"/>
  </r>
  <r>
    <s v="-5,8800/110,4477"/>
    <n v="3"/>
    <s v="PB"/>
    <s v="Pemanfaatan"/>
    <n v="2"/>
    <n v="9"/>
    <s v="PK"/>
    <x v="7"/>
    <n v="0"/>
    <n v="0"/>
    <s v="zaenul"/>
  </r>
  <r>
    <m/>
    <m/>
    <m/>
    <m/>
    <m/>
    <m/>
    <m/>
    <x v="8"/>
    <n v="70"/>
    <n v="20"/>
    <s v="zaenul"/>
  </r>
  <r>
    <s v="-5,8800/110,4477"/>
    <n v="3"/>
    <s v="PB"/>
    <s v="Pemanfaatan"/>
    <n v="2"/>
    <n v="9"/>
    <s v="PK"/>
    <x v="9"/>
    <n v="0"/>
    <n v="0"/>
    <s v="zaenul"/>
  </r>
  <r>
    <s v="-5,8800/110,4477"/>
    <n v="3"/>
    <s v="PB"/>
    <s v="Pemanfaatan"/>
    <n v="2"/>
    <n v="10"/>
    <s v="P"/>
    <x v="0"/>
    <n v="20"/>
    <n v="0"/>
    <s v="zaenul"/>
  </r>
  <r>
    <s v="-5,8800/110,4477"/>
    <n v="3"/>
    <s v="PB"/>
    <s v="Pemanfaatan"/>
    <n v="2"/>
    <n v="10"/>
    <s v="P"/>
    <x v="1"/>
    <n v="0"/>
    <n v="0"/>
    <s v="zaenul"/>
  </r>
  <r>
    <s v="-5,8800/110,4477"/>
    <n v="3"/>
    <s v="PB"/>
    <s v="Pemanfaatan"/>
    <n v="2"/>
    <n v="10"/>
    <s v="P"/>
    <x v="2"/>
    <n v="0"/>
    <n v="0"/>
    <s v="zaenul"/>
  </r>
  <r>
    <s v="-5,8800/110,4477"/>
    <n v="3"/>
    <s v="PB"/>
    <s v="Pemanfaatan"/>
    <n v="2"/>
    <n v="10"/>
    <s v="P"/>
    <x v="3"/>
    <n v="0"/>
    <n v="0"/>
    <s v="zaenul"/>
  </r>
  <r>
    <s v="-5,8800/110,4477"/>
    <n v="3"/>
    <s v="PB"/>
    <s v="Pemanfaatan"/>
    <n v="2"/>
    <n v="10"/>
    <s v="P"/>
    <x v="4"/>
    <n v="0"/>
    <n v="0"/>
    <s v="zaenul"/>
  </r>
  <r>
    <s v="-5,8800/110,4477"/>
    <n v="3"/>
    <s v="PB"/>
    <s v="Pemanfaatan"/>
    <n v="2"/>
    <n v="10"/>
    <s v="P"/>
    <x v="5"/>
    <n v="20"/>
    <n v="0"/>
    <s v="zaenul"/>
  </r>
  <r>
    <s v="-5,8800/110,4477"/>
    <n v="3"/>
    <s v="PB"/>
    <s v="Pemanfaatan"/>
    <n v="2"/>
    <n v="10"/>
    <s v="P"/>
    <x v="6"/>
    <n v="60"/>
    <n v="0"/>
    <s v="zaenul"/>
  </r>
  <r>
    <s v="-5,8800/110,4477"/>
    <n v="3"/>
    <s v="PB"/>
    <s v="Pemanfaatan"/>
    <n v="2"/>
    <n v="10"/>
    <s v="P"/>
    <x v="7"/>
    <n v="0"/>
    <n v="0"/>
    <s v="zaenul"/>
  </r>
  <r>
    <m/>
    <m/>
    <m/>
    <m/>
    <m/>
    <m/>
    <m/>
    <x v="8"/>
    <n v="80"/>
    <n v="12"/>
    <s v="zaenul"/>
  </r>
  <r>
    <s v="-5,8800/110,4477"/>
    <n v="3"/>
    <s v="PB"/>
    <s v="Pemanfaatan"/>
    <n v="2"/>
    <n v="10"/>
    <s v="P"/>
    <x v="9"/>
    <n v="0"/>
    <n v="0"/>
    <s v="zaenul"/>
  </r>
  <r>
    <s v="-5,8800/110,4477"/>
    <n v="3"/>
    <s v="PB"/>
    <s v="Pemanfaatan"/>
    <n v="2"/>
    <n v="11"/>
    <s v="PK,L"/>
    <x v="0"/>
    <n v="0"/>
    <n v="0"/>
    <s v="zaenul"/>
  </r>
  <r>
    <s v="-5,8800/110,4477"/>
    <n v="3"/>
    <s v="PB"/>
    <s v="Pemanfaatan"/>
    <n v="2"/>
    <n v="11"/>
    <s v="PK,L"/>
    <x v="1"/>
    <n v="50"/>
    <n v="0"/>
    <s v="zaenul"/>
  </r>
  <r>
    <s v="-5,8800/110,4477"/>
    <n v="3"/>
    <s v="PB"/>
    <s v="Pemanfaatan"/>
    <n v="2"/>
    <n v="11"/>
    <s v="PK,L"/>
    <x v="2"/>
    <n v="0"/>
    <n v="0"/>
    <s v="zaenul"/>
  </r>
  <r>
    <s v="-5,8800/110,4477"/>
    <n v="3"/>
    <s v="PB"/>
    <s v="Pemanfaatan"/>
    <n v="2"/>
    <n v="11"/>
    <s v="PK,L"/>
    <x v="3"/>
    <n v="0"/>
    <n v="0"/>
    <s v="zaenul"/>
  </r>
  <r>
    <s v="-5,8800/110,4477"/>
    <n v="3"/>
    <s v="PB"/>
    <s v="Pemanfaatan"/>
    <n v="2"/>
    <n v="11"/>
    <s v="PK,L"/>
    <x v="4"/>
    <n v="0"/>
    <n v="0"/>
    <s v="zaenul"/>
  </r>
  <r>
    <s v="-5,8800/110,4477"/>
    <n v="3"/>
    <s v="PB"/>
    <s v="Pemanfaatan"/>
    <n v="2"/>
    <n v="11"/>
    <s v="PK,L"/>
    <x v="5"/>
    <n v="0"/>
    <n v="0"/>
    <s v="zaenul"/>
  </r>
  <r>
    <s v="-5,8800/110,4477"/>
    <n v="3"/>
    <s v="PB"/>
    <s v="Pemanfaatan"/>
    <n v="2"/>
    <n v="11"/>
    <s v="PK,L"/>
    <x v="6"/>
    <n v="50"/>
    <n v="0"/>
    <s v="zaenul"/>
  </r>
  <r>
    <s v="-5,8800/110,4477"/>
    <n v="3"/>
    <s v="PB"/>
    <s v="Pemanfaatan"/>
    <n v="2"/>
    <n v="11"/>
    <s v="PK,L"/>
    <x v="7"/>
    <n v="0"/>
    <n v="0"/>
    <s v="zaenul"/>
  </r>
  <r>
    <m/>
    <m/>
    <m/>
    <m/>
    <m/>
    <m/>
    <m/>
    <x v="8"/>
    <n v="1"/>
    <n v="7"/>
    <s v="zaenul"/>
  </r>
  <r>
    <s v="-5,8800/110,4477"/>
    <n v="3"/>
    <s v="PB"/>
    <s v="Pemanfaatan"/>
    <n v="2"/>
    <n v="11"/>
    <s v="PK,L"/>
    <x v="9"/>
    <n v="0"/>
    <n v="0"/>
    <s v="zaenul"/>
  </r>
  <r>
    <s v="-5,8800/110,4477"/>
    <n v="3"/>
    <s v="PB"/>
    <s v="Pemanfaatan"/>
    <n v="3"/>
    <n v="1"/>
    <s v="P,L"/>
    <x v="0"/>
    <n v="0"/>
    <n v="0"/>
    <s v="sob"/>
  </r>
  <r>
    <s v="-5,8800/110,4477"/>
    <n v="3"/>
    <s v="PB"/>
    <s v="Pemanfaatan"/>
    <n v="3"/>
    <n v="1"/>
    <s v="P,L"/>
    <x v="1"/>
    <n v="30"/>
    <n v="0"/>
    <s v="sob"/>
  </r>
  <r>
    <s v="-5,8800/110,4477"/>
    <n v="3"/>
    <s v="PB"/>
    <s v="Pemanfaatan"/>
    <n v="3"/>
    <n v="1"/>
    <s v="P,L"/>
    <x v="2"/>
    <n v="0"/>
    <n v="0"/>
    <s v="sob"/>
  </r>
  <r>
    <s v="-5,8800/110,4477"/>
    <n v="3"/>
    <s v="PB"/>
    <s v="Pemanfaatan"/>
    <n v="3"/>
    <n v="1"/>
    <s v="P,L"/>
    <x v="3"/>
    <n v="0"/>
    <n v="0"/>
    <s v="sob"/>
  </r>
  <r>
    <s v="-5,8800/110,4477"/>
    <n v="3"/>
    <s v="PB"/>
    <s v="Pemanfaatan"/>
    <n v="3"/>
    <n v="1"/>
    <s v="P,L"/>
    <x v="4"/>
    <n v="0"/>
    <n v="0"/>
    <s v="sob"/>
  </r>
  <r>
    <s v="-5,8800/110,4477"/>
    <n v="3"/>
    <s v="PB"/>
    <s v="Pemanfaatan"/>
    <n v="3"/>
    <n v="1"/>
    <s v="P,L"/>
    <x v="5"/>
    <n v="0"/>
    <n v="0"/>
    <s v="sob"/>
  </r>
  <r>
    <s v="-5,8800/110,4477"/>
    <n v="3"/>
    <s v="PB"/>
    <s v="Pemanfaatan"/>
    <n v="3"/>
    <n v="1"/>
    <s v="P,L"/>
    <x v="6"/>
    <n v="70"/>
    <n v="0"/>
    <s v="sob"/>
  </r>
  <r>
    <s v="-5,8800/110,4477"/>
    <n v="3"/>
    <s v="PB"/>
    <s v="Pemanfaatan"/>
    <n v="3"/>
    <n v="1"/>
    <s v="P,L"/>
    <x v="7"/>
    <n v="0"/>
    <n v="0"/>
    <s v="sob"/>
  </r>
  <r>
    <m/>
    <m/>
    <m/>
    <m/>
    <m/>
    <m/>
    <m/>
    <x v="8"/>
    <n v="50"/>
    <n v="15"/>
    <s v="sob"/>
  </r>
  <r>
    <s v="-5,8800/110,4477"/>
    <n v="3"/>
    <s v="PB"/>
    <s v="Pemanfaatan"/>
    <n v="3"/>
    <n v="1"/>
    <s v="P,L"/>
    <x v="9"/>
    <n v="0"/>
    <n v="0"/>
    <s v="sob"/>
  </r>
  <r>
    <s v="-5,8800/110,4477"/>
    <n v="3"/>
    <s v="PB"/>
    <s v="Pemanfaatan"/>
    <n v="3"/>
    <n v="2"/>
    <s v="P"/>
    <x v="0"/>
    <n v="0"/>
    <n v="0"/>
    <s v="sob"/>
  </r>
  <r>
    <s v="-5,8800/110,4477"/>
    <n v="3"/>
    <s v="PB"/>
    <s v="Pemanfaatan"/>
    <n v="3"/>
    <n v="2"/>
    <s v="P"/>
    <x v="1"/>
    <n v="0"/>
    <n v="0"/>
    <s v="sob"/>
  </r>
  <r>
    <s v="-5,8800/110,4477"/>
    <n v="3"/>
    <s v="PB"/>
    <s v="Pemanfaatan"/>
    <n v="3"/>
    <n v="2"/>
    <s v="P"/>
    <x v="2"/>
    <n v="0"/>
    <n v="0"/>
    <s v="sob"/>
  </r>
  <r>
    <s v="-5,8800/110,4477"/>
    <n v="3"/>
    <s v="PB"/>
    <s v="Pemanfaatan"/>
    <n v="3"/>
    <n v="2"/>
    <s v="P"/>
    <x v="3"/>
    <n v="0"/>
    <n v="0"/>
    <s v="sob"/>
  </r>
  <r>
    <s v="-5,8800/110,4477"/>
    <n v="3"/>
    <s v="PB"/>
    <s v="Pemanfaatan"/>
    <n v="3"/>
    <n v="2"/>
    <s v="P"/>
    <x v="4"/>
    <n v="0"/>
    <n v="0"/>
    <s v="sob"/>
  </r>
  <r>
    <s v="-5,8800/110,4477"/>
    <n v="3"/>
    <s v="PB"/>
    <s v="Pemanfaatan"/>
    <n v="3"/>
    <n v="2"/>
    <s v="P"/>
    <x v="5"/>
    <n v="0"/>
    <n v="0"/>
    <s v="sob"/>
  </r>
  <r>
    <s v="-5,8800/110,4477"/>
    <n v="3"/>
    <s v="PB"/>
    <s v="Pemanfaatan"/>
    <n v="3"/>
    <n v="2"/>
    <s v="P"/>
    <x v="6"/>
    <n v="0"/>
    <n v="0"/>
    <s v="sob"/>
  </r>
  <r>
    <s v="-5,8800/110,4477"/>
    <n v="3"/>
    <s v="PB"/>
    <s v="Pemanfaatan"/>
    <n v="3"/>
    <n v="2"/>
    <s v="P"/>
    <x v="7"/>
    <n v="0"/>
    <n v="0"/>
    <s v="sob"/>
  </r>
  <r>
    <m/>
    <m/>
    <m/>
    <m/>
    <m/>
    <m/>
    <m/>
    <x v="8"/>
    <n v="0"/>
    <n v="0"/>
    <s v="sob"/>
  </r>
  <r>
    <s v="-5,8800/110,4477"/>
    <n v="3"/>
    <s v="PB"/>
    <s v="Pemanfaatan"/>
    <n v="3"/>
    <n v="2"/>
    <s v="P"/>
    <x v="9"/>
    <n v="0"/>
    <n v="0"/>
    <s v="sob"/>
  </r>
  <r>
    <s v="-5,8800/110,4477"/>
    <n v="3"/>
    <s v="PB"/>
    <s v="Pemanfaatan"/>
    <n v="3"/>
    <n v="3"/>
    <s v="P,L"/>
    <x v="0"/>
    <n v="0"/>
    <n v="0"/>
    <s v="sob"/>
  </r>
  <r>
    <s v="-5,8800/110,4477"/>
    <n v="3"/>
    <s v="PB"/>
    <s v="Pemanfaatan"/>
    <n v="3"/>
    <n v="3"/>
    <s v="P,L"/>
    <x v="1"/>
    <n v="80"/>
    <n v="0"/>
    <s v="sob"/>
  </r>
  <r>
    <s v="-5,8800/110,4477"/>
    <n v="3"/>
    <s v="PB"/>
    <s v="Pemanfaatan"/>
    <n v="3"/>
    <n v="3"/>
    <s v="P,L"/>
    <x v="2"/>
    <n v="0"/>
    <n v="0"/>
    <s v="sob"/>
  </r>
  <r>
    <s v="-5,8800/110,4477"/>
    <n v="3"/>
    <s v="PB"/>
    <s v="Pemanfaatan"/>
    <n v="3"/>
    <n v="3"/>
    <s v="P,L"/>
    <x v="3"/>
    <n v="0"/>
    <n v="0"/>
    <s v="sob"/>
  </r>
  <r>
    <s v="-5,8800/110,4477"/>
    <n v="3"/>
    <s v="PB"/>
    <s v="Pemanfaatan"/>
    <n v="3"/>
    <n v="3"/>
    <s v="P,L"/>
    <x v="4"/>
    <n v="0"/>
    <n v="0"/>
    <s v="sob"/>
  </r>
  <r>
    <s v="-5,8800/110,4477"/>
    <n v="3"/>
    <s v="PB"/>
    <s v="Pemanfaatan"/>
    <n v="3"/>
    <n v="3"/>
    <s v="P,L"/>
    <x v="5"/>
    <n v="0"/>
    <n v="0"/>
    <s v="sob"/>
  </r>
  <r>
    <s v="-5,8800/110,4477"/>
    <n v="3"/>
    <s v="PB"/>
    <s v="Pemanfaatan"/>
    <n v="3"/>
    <n v="3"/>
    <s v="P,L"/>
    <x v="6"/>
    <n v="20"/>
    <n v="0"/>
    <s v="sob"/>
  </r>
  <r>
    <s v="-5,8800/110,4477"/>
    <n v="3"/>
    <s v="PB"/>
    <s v="Pemanfaatan"/>
    <n v="3"/>
    <n v="3"/>
    <s v="P,L"/>
    <x v="7"/>
    <n v="0"/>
    <n v="0"/>
    <s v="sob"/>
  </r>
  <r>
    <m/>
    <m/>
    <m/>
    <m/>
    <m/>
    <m/>
    <m/>
    <x v="8"/>
    <n v="10"/>
    <n v="7"/>
    <s v="sob"/>
  </r>
  <r>
    <s v="-5,8800/110,4477"/>
    <n v="3"/>
    <s v="PB"/>
    <s v="Pemanfaatan"/>
    <n v="3"/>
    <n v="3"/>
    <s v="P,L"/>
    <x v="9"/>
    <n v="0"/>
    <n v="0"/>
    <s v="sob"/>
  </r>
  <r>
    <s v="-5,8800/110,4477"/>
    <n v="3"/>
    <s v="PB"/>
    <s v="Pemanfaatan"/>
    <n v="3"/>
    <n v="4"/>
    <s v="P,L"/>
    <x v="0"/>
    <n v="0"/>
    <n v="0"/>
    <s v="sob"/>
  </r>
  <r>
    <s v="-5,8800/110,4477"/>
    <n v="3"/>
    <s v="PB"/>
    <s v="Pemanfaatan"/>
    <n v="3"/>
    <n v="4"/>
    <s v="P,L"/>
    <x v="1"/>
    <n v="80"/>
    <n v="0"/>
    <s v="sob"/>
  </r>
  <r>
    <s v="-5,8800/110,4477"/>
    <n v="3"/>
    <s v="PB"/>
    <s v="Pemanfaatan"/>
    <n v="3"/>
    <n v="4"/>
    <s v="P,L"/>
    <x v="2"/>
    <n v="0"/>
    <n v="0"/>
    <s v="sob"/>
  </r>
  <r>
    <s v="-5,8800/110,4477"/>
    <n v="3"/>
    <s v="PB"/>
    <s v="Pemanfaatan"/>
    <n v="3"/>
    <n v="4"/>
    <s v="P,L"/>
    <x v="3"/>
    <n v="0"/>
    <n v="0"/>
    <s v="sob"/>
  </r>
  <r>
    <s v="-5,8800/110,4477"/>
    <n v="3"/>
    <s v="PB"/>
    <s v="Pemanfaatan"/>
    <n v="3"/>
    <n v="4"/>
    <s v="P,L"/>
    <x v="4"/>
    <n v="0"/>
    <n v="0"/>
    <s v="sob"/>
  </r>
  <r>
    <s v="-5,8800/110,4477"/>
    <n v="3"/>
    <s v="PB"/>
    <s v="Pemanfaatan"/>
    <n v="3"/>
    <n v="4"/>
    <s v="P,L"/>
    <x v="5"/>
    <n v="0"/>
    <n v="0"/>
    <s v="sob"/>
  </r>
  <r>
    <s v="-5,8800/110,4477"/>
    <n v="3"/>
    <s v="PB"/>
    <s v="Pemanfaatan"/>
    <n v="3"/>
    <n v="4"/>
    <s v="P,L"/>
    <x v="6"/>
    <n v="20"/>
    <n v="0"/>
    <s v="sob"/>
  </r>
  <r>
    <s v="-5,8800/110,4477"/>
    <n v="3"/>
    <s v="PB"/>
    <s v="Pemanfaatan"/>
    <n v="3"/>
    <n v="4"/>
    <s v="P,L"/>
    <x v="7"/>
    <n v="0"/>
    <n v="0"/>
    <s v="sob"/>
  </r>
  <r>
    <m/>
    <m/>
    <m/>
    <m/>
    <m/>
    <m/>
    <m/>
    <x v="8"/>
    <n v="20"/>
    <n v="7"/>
    <s v="sob"/>
  </r>
  <r>
    <s v="-5,8800/110,4477"/>
    <n v="3"/>
    <s v="PB"/>
    <s v="Pemanfaatan"/>
    <n v="3"/>
    <n v="4"/>
    <s v="P,L"/>
    <x v="9"/>
    <n v="0"/>
    <n v="0"/>
    <s v="sob"/>
  </r>
  <r>
    <s v="-5,8800/110,4477"/>
    <n v="3"/>
    <s v="PB"/>
    <s v="Pemanfaatan"/>
    <n v="3"/>
    <n v="5"/>
    <s v="P,L"/>
    <x v="0"/>
    <n v="0"/>
    <n v="0"/>
    <s v="sob"/>
  </r>
  <r>
    <s v="-5,8800/110,4477"/>
    <n v="3"/>
    <s v="PB"/>
    <s v="Pemanfaatan"/>
    <n v="3"/>
    <n v="5"/>
    <s v="P,L"/>
    <x v="1"/>
    <n v="100"/>
    <n v="0"/>
    <s v="sob"/>
  </r>
  <r>
    <s v="-5,8800/110,4477"/>
    <n v="3"/>
    <s v="PB"/>
    <s v="Pemanfaatan"/>
    <n v="3"/>
    <n v="5"/>
    <s v="P,L"/>
    <x v="2"/>
    <n v="0"/>
    <n v="0"/>
    <s v="sob"/>
  </r>
  <r>
    <s v="-5,8800/110,4477"/>
    <n v="3"/>
    <s v="PB"/>
    <s v="Pemanfaatan"/>
    <n v="3"/>
    <n v="5"/>
    <s v="P,L"/>
    <x v="3"/>
    <n v="0"/>
    <n v="0"/>
    <s v="sob"/>
  </r>
  <r>
    <s v="-5,8800/110,4477"/>
    <n v="3"/>
    <s v="PB"/>
    <s v="Pemanfaatan"/>
    <n v="3"/>
    <n v="5"/>
    <s v="P,L"/>
    <x v="4"/>
    <n v="0"/>
    <n v="0"/>
    <s v="sob"/>
  </r>
  <r>
    <s v="-5,8800/110,4477"/>
    <n v="3"/>
    <s v="PB"/>
    <s v="Pemanfaatan"/>
    <n v="3"/>
    <n v="5"/>
    <s v="P,L"/>
    <x v="5"/>
    <n v="0"/>
    <n v="0"/>
    <s v="sob"/>
  </r>
  <r>
    <s v="-5,8800/110,4477"/>
    <n v="3"/>
    <s v="PB"/>
    <s v="Pemanfaatan"/>
    <n v="3"/>
    <n v="5"/>
    <s v="P,L"/>
    <x v="6"/>
    <n v="0"/>
    <n v="0"/>
    <s v="sob"/>
  </r>
  <r>
    <s v="-5,8800/110,4477"/>
    <n v="3"/>
    <s v="PB"/>
    <s v="Pemanfaatan"/>
    <n v="3"/>
    <n v="5"/>
    <s v="P,L"/>
    <x v="7"/>
    <n v="0"/>
    <n v="0"/>
    <s v="sob"/>
  </r>
  <r>
    <m/>
    <m/>
    <m/>
    <m/>
    <m/>
    <m/>
    <m/>
    <x v="8"/>
    <n v="5"/>
    <n v="5"/>
    <s v="sob"/>
  </r>
  <r>
    <s v="-5,8800/110,4477"/>
    <n v="3"/>
    <s v="PB"/>
    <s v="Pemanfaatan"/>
    <n v="3"/>
    <n v="5"/>
    <s v="P,L"/>
    <x v="9"/>
    <n v="60"/>
    <n v="0"/>
    <s v="sob"/>
  </r>
  <r>
    <s v="-5,8800/110,4477"/>
    <n v="3"/>
    <s v="PB"/>
    <s v="Pemanfaatan"/>
    <n v="3"/>
    <n v="6"/>
    <s v="P.L"/>
    <x v="0"/>
    <n v="0"/>
    <n v="0"/>
    <s v="sob"/>
  </r>
  <r>
    <s v="-5,8800/110,4477"/>
    <n v="3"/>
    <s v="PB"/>
    <s v="Pemanfaatan"/>
    <n v="3"/>
    <n v="6"/>
    <s v="P.L"/>
    <x v="1"/>
    <n v="0"/>
    <n v="0"/>
    <s v="sob"/>
  </r>
  <r>
    <s v="-5,8800/110,4477"/>
    <n v="3"/>
    <s v="PB"/>
    <s v="Pemanfaatan"/>
    <n v="3"/>
    <n v="6"/>
    <s v="P.L"/>
    <x v="2"/>
    <n v="0"/>
    <n v="0"/>
    <s v="sob"/>
  </r>
  <r>
    <s v="-5,8800/110,4477"/>
    <n v="3"/>
    <s v="PB"/>
    <s v="Pemanfaatan"/>
    <n v="3"/>
    <n v="6"/>
    <s v="P.L"/>
    <x v="3"/>
    <n v="0"/>
    <n v="0"/>
    <s v="sob"/>
  </r>
  <r>
    <s v="-5,8800/110,4477"/>
    <n v="3"/>
    <s v="PB"/>
    <s v="Pemanfaatan"/>
    <n v="3"/>
    <n v="6"/>
    <s v="P.L"/>
    <x v="4"/>
    <n v="0"/>
    <n v="0"/>
    <s v="sob"/>
  </r>
  <r>
    <s v="-5,8800/110,4477"/>
    <n v="3"/>
    <s v="PB"/>
    <s v="Pemanfaatan"/>
    <n v="3"/>
    <n v="6"/>
    <s v="P.L"/>
    <x v="5"/>
    <n v="0"/>
    <n v="0"/>
    <s v="sob"/>
  </r>
  <r>
    <s v="-5,8800/110,4477"/>
    <n v="3"/>
    <s v="PB"/>
    <s v="Pemanfaatan"/>
    <n v="3"/>
    <n v="6"/>
    <s v="P.L"/>
    <x v="6"/>
    <n v="0"/>
    <n v="0"/>
    <s v="sob"/>
  </r>
  <r>
    <s v="-5,8800/110,4477"/>
    <n v="3"/>
    <s v="PB"/>
    <s v="Pemanfaatan"/>
    <n v="3"/>
    <n v="6"/>
    <s v="P.L"/>
    <x v="7"/>
    <n v="0"/>
    <n v="0"/>
    <s v="sob"/>
  </r>
  <r>
    <m/>
    <m/>
    <m/>
    <m/>
    <m/>
    <m/>
    <m/>
    <x v="8"/>
    <n v="0"/>
    <n v="0"/>
    <s v="sob"/>
  </r>
  <r>
    <s v="-5,8800/110,4477"/>
    <n v="3"/>
    <s v="PB"/>
    <s v="Pemanfaatan"/>
    <n v="3"/>
    <n v="6"/>
    <s v="P.L"/>
    <x v="9"/>
    <n v="45"/>
    <n v="0"/>
    <s v="sob"/>
  </r>
  <r>
    <s v="-5,8800/110,4477"/>
    <n v="3"/>
    <s v="PB"/>
    <s v="Pemanfaatan"/>
    <n v="3"/>
    <n v="7"/>
    <s v="P,L"/>
    <x v="0"/>
    <n v="0"/>
    <n v="0"/>
    <s v="sob"/>
  </r>
  <r>
    <s v="-5,8800/110,4477"/>
    <n v="3"/>
    <s v="PB"/>
    <s v="Pemanfaatan"/>
    <n v="3"/>
    <n v="7"/>
    <s v="P,L"/>
    <x v="1"/>
    <n v="0"/>
    <n v="0"/>
    <s v="sob"/>
  </r>
  <r>
    <s v="-5,8800/110,4477"/>
    <n v="3"/>
    <s v="PB"/>
    <s v="Pemanfaatan"/>
    <n v="3"/>
    <n v="7"/>
    <s v="P,L"/>
    <x v="2"/>
    <n v="0"/>
    <n v="0"/>
    <s v="sob"/>
  </r>
  <r>
    <s v="-5,8800/110,4477"/>
    <n v="3"/>
    <s v="PB"/>
    <s v="Pemanfaatan"/>
    <n v="3"/>
    <n v="7"/>
    <s v="P,L"/>
    <x v="3"/>
    <n v="0"/>
    <n v="0"/>
    <s v="sob"/>
  </r>
  <r>
    <s v="-5,8800/110,4477"/>
    <n v="3"/>
    <s v="PB"/>
    <s v="Pemanfaatan"/>
    <n v="3"/>
    <n v="7"/>
    <s v="P,L"/>
    <x v="4"/>
    <n v="0"/>
    <n v="0"/>
    <s v="sob"/>
  </r>
  <r>
    <s v="-5,8800/110,4477"/>
    <n v="3"/>
    <s v="PB"/>
    <s v="Pemanfaatan"/>
    <n v="3"/>
    <n v="7"/>
    <s v="P,L"/>
    <x v="5"/>
    <n v="0"/>
    <n v="0"/>
    <s v="sob"/>
  </r>
  <r>
    <s v="-5,8800/110,4477"/>
    <n v="3"/>
    <s v="PB"/>
    <s v="Pemanfaatan"/>
    <n v="3"/>
    <n v="7"/>
    <s v="P,L"/>
    <x v="6"/>
    <n v="0"/>
    <n v="0"/>
    <s v="sob"/>
  </r>
  <r>
    <s v="-5,8800/110,4477"/>
    <n v="3"/>
    <s v="PB"/>
    <s v="Pemanfaatan"/>
    <n v="3"/>
    <n v="7"/>
    <s v="P,L"/>
    <x v="7"/>
    <n v="0"/>
    <n v="0"/>
    <s v="sob"/>
  </r>
  <r>
    <m/>
    <m/>
    <m/>
    <m/>
    <m/>
    <m/>
    <m/>
    <x v="8"/>
    <n v="0"/>
    <n v="0"/>
    <s v="sob"/>
  </r>
  <r>
    <s v="-5,8800/110,4477"/>
    <n v="3"/>
    <s v="PB"/>
    <s v="Pemanfaatan"/>
    <n v="3"/>
    <n v="7"/>
    <s v="P,L"/>
    <x v="9"/>
    <n v="90"/>
    <n v="0"/>
    <s v="sob"/>
  </r>
  <r>
    <s v="-5,8800/110,4477"/>
    <n v="3"/>
    <s v="PB"/>
    <s v="Pemanfaatan"/>
    <n v="3"/>
    <n v="8"/>
    <s v="PK"/>
    <x v="0"/>
    <n v="0"/>
    <n v="0"/>
    <s v="sob"/>
  </r>
  <r>
    <s v="-5,8800/110,4477"/>
    <n v="3"/>
    <s v="PB"/>
    <s v="Pemanfaatan"/>
    <n v="3"/>
    <n v="8"/>
    <s v="PK"/>
    <x v="1"/>
    <n v="0"/>
    <n v="0"/>
    <s v="sob"/>
  </r>
  <r>
    <s v="-5,8800/110,4477"/>
    <n v="3"/>
    <s v="PB"/>
    <s v="Pemanfaatan"/>
    <n v="3"/>
    <n v="8"/>
    <s v="PK"/>
    <x v="2"/>
    <n v="0"/>
    <n v="0"/>
    <s v="sob"/>
  </r>
  <r>
    <s v="-5,8800/110,4477"/>
    <n v="3"/>
    <s v="PB"/>
    <s v="Pemanfaatan"/>
    <n v="3"/>
    <n v="8"/>
    <s v="PK"/>
    <x v="3"/>
    <n v="0"/>
    <n v="0"/>
    <s v="sob"/>
  </r>
  <r>
    <s v="-5,8800/110,4477"/>
    <n v="3"/>
    <s v="PB"/>
    <s v="Pemanfaatan"/>
    <n v="3"/>
    <n v="8"/>
    <s v="PK"/>
    <x v="4"/>
    <n v="0"/>
    <n v="0"/>
    <s v="sob"/>
  </r>
  <r>
    <s v="-5,8800/110,4477"/>
    <n v="3"/>
    <s v="PB"/>
    <s v="Pemanfaatan"/>
    <n v="3"/>
    <n v="8"/>
    <s v="PK"/>
    <x v="5"/>
    <n v="0"/>
    <n v="0"/>
    <s v="sob"/>
  </r>
  <r>
    <s v="-5,8800/110,4477"/>
    <n v="3"/>
    <s v="PB"/>
    <s v="Pemanfaatan"/>
    <n v="3"/>
    <n v="8"/>
    <s v="PK"/>
    <x v="6"/>
    <n v="0"/>
    <n v="0"/>
    <s v="sob"/>
  </r>
  <r>
    <s v="-5,8800/110,4477"/>
    <n v="3"/>
    <s v="PB"/>
    <s v="Pemanfaatan"/>
    <n v="3"/>
    <n v="8"/>
    <s v="PK"/>
    <x v="7"/>
    <n v="0"/>
    <n v="0"/>
    <s v="sob"/>
  </r>
  <r>
    <m/>
    <m/>
    <m/>
    <m/>
    <m/>
    <m/>
    <m/>
    <x v="8"/>
    <n v="0"/>
    <n v="0"/>
    <s v="sob"/>
  </r>
  <r>
    <s v="-5,8800/110,4477"/>
    <n v="3"/>
    <s v="PB"/>
    <s v="Pemanfaatan"/>
    <n v="3"/>
    <n v="8"/>
    <s v="PK"/>
    <x v="9"/>
    <n v="85"/>
    <n v="0"/>
    <s v="sob"/>
  </r>
  <r>
    <s v="-5,8800/110,4477"/>
    <n v="3"/>
    <s v="PB"/>
    <s v="Pemanfaatan"/>
    <n v="3"/>
    <n v="9"/>
    <s v="P,PK"/>
    <x v="0"/>
    <n v="0"/>
    <n v="0"/>
    <s v="sob"/>
  </r>
  <r>
    <s v="-5,8800/110,4477"/>
    <n v="3"/>
    <s v="PB"/>
    <s v="Pemanfaatan"/>
    <n v="3"/>
    <n v="9"/>
    <s v="P,PK"/>
    <x v="1"/>
    <n v="60"/>
    <n v="0"/>
    <s v="sob"/>
  </r>
  <r>
    <s v="-5,8800/110,4477"/>
    <n v="3"/>
    <s v="PB"/>
    <s v="Pemanfaatan"/>
    <n v="3"/>
    <n v="9"/>
    <s v="P,PK"/>
    <x v="2"/>
    <n v="0"/>
    <n v="0"/>
    <s v="sob"/>
  </r>
  <r>
    <s v="-5,8800/110,4477"/>
    <n v="3"/>
    <s v="PB"/>
    <s v="Pemanfaatan"/>
    <n v="3"/>
    <n v="9"/>
    <s v="P,PK"/>
    <x v="3"/>
    <n v="0"/>
    <n v="0"/>
    <s v="sob"/>
  </r>
  <r>
    <s v="-5,8800/110,4477"/>
    <n v="3"/>
    <s v="PB"/>
    <s v="Pemanfaatan"/>
    <n v="3"/>
    <n v="9"/>
    <s v="P,PK"/>
    <x v="4"/>
    <n v="0"/>
    <n v="0"/>
    <s v="sob"/>
  </r>
  <r>
    <s v="-5,8800/110,4477"/>
    <n v="3"/>
    <s v="PB"/>
    <s v="Pemanfaatan"/>
    <n v="3"/>
    <n v="9"/>
    <s v="P,PK"/>
    <x v="5"/>
    <n v="0"/>
    <n v="0"/>
    <s v="sob"/>
  </r>
  <r>
    <s v="-5,8800/110,4477"/>
    <n v="3"/>
    <s v="PB"/>
    <s v="Pemanfaatan"/>
    <n v="3"/>
    <n v="9"/>
    <s v="P,PK"/>
    <x v="6"/>
    <n v="40"/>
    <n v="0"/>
    <s v="sob"/>
  </r>
  <r>
    <s v="-5,8800/110,4477"/>
    <n v="3"/>
    <s v="PB"/>
    <s v="Pemanfaatan"/>
    <n v="3"/>
    <n v="9"/>
    <s v="P,PK"/>
    <x v="7"/>
    <n v="0"/>
    <n v="0"/>
    <s v="sob"/>
  </r>
  <r>
    <m/>
    <m/>
    <m/>
    <m/>
    <m/>
    <m/>
    <m/>
    <x v="8"/>
    <n v="50"/>
    <n v="17"/>
    <s v="sob"/>
  </r>
  <r>
    <s v="-5,8800/110,4477"/>
    <n v="3"/>
    <s v="PB"/>
    <s v="Pemanfaatan"/>
    <n v="3"/>
    <n v="9"/>
    <s v="P,PK"/>
    <x v="9"/>
    <n v="0"/>
    <n v="0"/>
    <s v="sob"/>
  </r>
  <r>
    <s v="-5,8800/110,4477"/>
    <n v="3"/>
    <s v="PB"/>
    <s v="Pemanfaatan"/>
    <n v="3"/>
    <n v="10"/>
    <s v="P,PK"/>
    <x v="0"/>
    <n v="0"/>
    <n v="0"/>
    <s v="sob"/>
  </r>
  <r>
    <s v="-5,8800/110,4477"/>
    <n v="3"/>
    <s v="PB"/>
    <s v="Pemanfaatan"/>
    <n v="3"/>
    <n v="10"/>
    <s v="P,PK"/>
    <x v="1"/>
    <n v="100"/>
    <n v="0"/>
    <s v="sob"/>
  </r>
  <r>
    <s v="-5,8800/110,4477"/>
    <n v="3"/>
    <s v="PB"/>
    <s v="Pemanfaatan"/>
    <n v="3"/>
    <n v="10"/>
    <s v="P,PK"/>
    <x v="2"/>
    <n v="0"/>
    <n v="0"/>
    <s v="sob"/>
  </r>
  <r>
    <s v="-5,8800/110,4477"/>
    <n v="3"/>
    <s v="PB"/>
    <s v="Pemanfaatan"/>
    <n v="3"/>
    <n v="10"/>
    <s v="P,PK"/>
    <x v="3"/>
    <n v="0"/>
    <n v="0"/>
    <s v="sob"/>
  </r>
  <r>
    <s v="-5,8800/110,4477"/>
    <n v="3"/>
    <s v="PB"/>
    <s v="Pemanfaatan"/>
    <n v="3"/>
    <n v="10"/>
    <s v="P,PK"/>
    <x v="4"/>
    <n v="0"/>
    <n v="0"/>
    <s v="sob"/>
  </r>
  <r>
    <s v="-5,8800/110,4477"/>
    <n v="3"/>
    <s v="PB"/>
    <s v="Pemanfaatan"/>
    <n v="3"/>
    <n v="10"/>
    <s v="P,PK"/>
    <x v="5"/>
    <n v="0"/>
    <n v="0"/>
    <s v="sob"/>
  </r>
  <r>
    <s v="-5,8800/110,4477"/>
    <n v="3"/>
    <s v="PB"/>
    <s v="Pemanfaatan"/>
    <n v="3"/>
    <n v="10"/>
    <s v="P,PK"/>
    <x v="6"/>
    <n v="0"/>
    <n v="0"/>
    <s v="sob"/>
  </r>
  <r>
    <s v="-5,8800/110,4477"/>
    <n v="3"/>
    <s v="PB"/>
    <s v="Pemanfaatan"/>
    <n v="3"/>
    <n v="10"/>
    <s v="P,PK"/>
    <x v="7"/>
    <n v="0"/>
    <n v="0"/>
    <s v="sob"/>
  </r>
  <r>
    <m/>
    <m/>
    <m/>
    <m/>
    <m/>
    <m/>
    <m/>
    <x v="8"/>
    <n v="20"/>
    <n v="7"/>
    <s v="sob"/>
  </r>
  <r>
    <s v="-5,8800/110,4477"/>
    <n v="3"/>
    <s v="PB"/>
    <s v="Pemanfaatan"/>
    <n v="3"/>
    <n v="10"/>
    <s v="P,PK"/>
    <x v="9"/>
    <n v="0"/>
    <n v="0"/>
    <s v="sob"/>
  </r>
  <r>
    <s v="-5,8800/110,4477"/>
    <n v="3"/>
    <s v="PB"/>
    <s v="Pemanfaatan"/>
    <n v="3"/>
    <n v="11"/>
    <s v="P"/>
    <x v="0"/>
    <n v="0"/>
    <n v="0"/>
    <s v="sob"/>
  </r>
  <r>
    <s v="-5,8800/110,4477"/>
    <n v="3"/>
    <s v="PB"/>
    <s v="Pemanfaatan"/>
    <n v="3"/>
    <n v="11"/>
    <s v="P"/>
    <x v="1"/>
    <n v="0"/>
    <n v="0"/>
    <s v="sob"/>
  </r>
  <r>
    <s v="-5,8800/110,4477"/>
    <n v="3"/>
    <s v="PB"/>
    <s v="Pemanfaatan"/>
    <n v="3"/>
    <n v="11"/>
    <s v="P"/>
    <x v="2"/>
    <n v="0"/>
    <n v="0"/>
    <s v="sob"/>
  </r>
  <r>
    <s v="-5,8800/110,4477"/>
    <n v="3"/>
    <s v="PB"/>
    <s v="Pemanfaatan"/>
    <n v="3"/>
    <n v="11"/>
    <s v="P"/>
    <x v="3"/>
    <n v="0"/>
    <n v="0"/>
    <s v="sob"/>
  </r>
  <r>
    <s v="-5,8800/110,4477"/>
    <n v="3"/>
    <s v="PB"/>
    <s v="Pemanfaatan"/>
    <n v="3"/>
    <n v="11"/>
    <s v="P"/>
    <x v="4"/>
    <n v="0"/>
    <n v="0"/>
    <s v="sob"/>
  </r>
  <r>
    <s v="-5,8800/110,4477"/>
    <n v="3"/>
    <s v="PB"/>
    <s v="Pemanfaatan"/>
    <n v="3"/>
    <n v="11"/>
    <s v="P"/>
    <x v="5"/>
    <n v="60"/>
    <n v="0"/>
    <s v="sob"/>
  </r>
  <r>
    <s v="-5,8800/110,4477"/>
    <n v="3"/>
    <s v="PB"/>
    <s v="Pemanfaatan"/>
    <n v="3"/>
    <n v="11"/>
    <s v="P"/>
    <x v="6"/>
    <n v="40"/>
    <n v="0"/>
    <s v="sob"/>
  </r>
  <r>
    <s v="-5,8800/110,4477"/>
    <n v="3"/>
    <s v="PB"/>
    <s v="Pemanfaatan"/>
    <n v="3"/>
    <n v="11"/>
    <s v="P"/>
    <x v="7"/>
    <n v="0"/>
    <n v="0"/>
    <s v="sob"/>
  </r>
  <r>
    <m/>
    <m/>
    <m/>
    <m/>
    <m/>
    <m/>
    <m/>
    <x v="8"/>
    <n v="40"/>
    <n v="40"/>
    <s v="sob"/>
  </r>
  <r>
    <s v="-5,8800/110,4477"/>
    <n v="3"/>
    <s v="PB"/>
    <s v="Pemanfaatan"/>
    <n v="3"/>
    <n v="11"/>
    <s v="P"/>
    <x v="9"/>
    <n v="0"/>
    <n v="0"/>
    <s v="sob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330">
  <r>
    <m/>
    <d v="1899-12-30T10:00:00"/>
    <s v="-5.8816/110.4318"/>
    <n v="1"/>
    <s v="TPI"/>
    <s v="Pemanfaatan"/>
    <n v="1"/>
    <n v="1"/>
    <s v="PK"/>
    <x v="0"/>
    <n v="0"/>
    <n v="0"/>
    <s v="sob"/>
  </r>
  <r>
    <m/>
    <m/>
    <s v="-5.8816/110.4318"/>
    <n v="1"/>
    <s v="TPI"/>
    <s v="Pemanfaatan"/>
    <n v="1"/>
    <n v="1"/>
    <s v="PK"/>
    <x v="1"/>
    <n v="0"/>
    <n v="0"/>
    <s v="sob"/>
  </r>
  <r>
    <m/>
    <m/>
    <s v="-5.8816/110.4318"/>
    <n v="1"/>
    <s v="TPI"/>
    <s v="Pemanfaatan"/>
    <n v="1"/>
    <n v="1"/>
    <s v="PK"/>
    <x v="2"/>
    <n v="0"/>
    <n v="0"/>
    <s v="sob"/>
  </r>
  <r>
    <m/>
    <m/>
    <s v="-5.8816/110.4318"/>
    <n v="1"/>
    <s v="TPI"/>
    <s v="Pemanfaatan"/>
    <n v="1"/>
    <n v="1"/>
    <s v="PK"/>
    <x v="3"/>
    <n v="0"/>
    <n v="0"/>
    <s v="sob"/>
  </r>
  <r>
    <m/>
    <m/>
    <s v="-5.8816/110.4318"/>
    <n v="1"/>
    <s v="TPI"/>
    <s v="Pemanfaatan"/>
    <n v="1"/>
    <n v="1"/>
    <s v="PK"/>
    <x v="4"/>
    <n v="0"/>
    <n v="0"/>
    <s v="sob"/>
  </r>
  <r>
    <m/>
    <m/>
    <s v="-5.8816/110.4318"/>
    <n v="1"/>
    <s v="TPI"/>
    <s v="Pemanfaatan"/>
    <n v="1"/>
    <n v="1"/>
    <s v="PK"/>
    <x v="5"/>
    <n v="0"/>
    <n v="0"/>
    <s v="sob"/>
  </r>
  <r>
    <m/>
    <m/>
    <s v="-5.8816/110.4318"/>
    <n v="1"/>
    <s v="TPI"/>
    <s v="Pemanfaatan"/>
    <n v="1"/>
    <n v="1"/>
    <s v="PK"/>
    <x v="6"/>
    <n v="0"/>
    <n v="0"/>
    <s v="sob"/>
  </r>
  <r>
    <m/>
    <m/>
    <s v="-5.8816/110.4318"/>
    <n v="1"/>
    <s v="TPI"/>
    <s v="Pemanfaatan"/>
    <n v="1"/>
    <n v="1"/>
    <s v="PK"/>
    <x v="7"/>
    <n v="0"/>
    <n v="0"/>
    <s v="sob"/>
  </r>
  <r>
    <m/>
    <m/>
    <s v="-5.8816/110.4318"/>
    <n v="1"/>
    <s v="TPI"/>
    <s v="Pemanfaatan"/>
    <n v="1"/>
    <n v="1"/>
    <s v="PK"/>
    <x v="8"/>
    <n v="0"/>
    <n v="0"/>
    <s v="sob"/>
  </r>
  <r>
    <m/>
    <m/>
    <s v="-5.8816/110.4318"/>
    <n v="1"/>
    <s v="TPI"/>
    <s v="Pemanfaatan"/>
    <n v="1"/>
    <n v="1"/>
    <s v="PK"/>
    <x v="9"/>
    <n v="0"/>
    <n v="0"/>
    <s v="sob"/>
  </r>
  <r>
    <m/>
    <m/>
    <s v="-5.8816/110.4318"/>
    <n v="1"/>
    <s v="TPI"/>
    <s v="Pemanfaatan"/>
    <n v="1"/>
    <n v="2"/>
    <s v="PK"/>
    <x v="0"/>
    <n v="0"/>
    <n v="0"/>
    <s v="sob"/>
  </r>
  <r>
    <m/>
    <m/>
    <s v="-5.8816/110.4318"/>
    <n v="1"/>
    <s v="TPI"/>
    <s v="Pemanfaatan"/>
    <n v="1"/>
    <n v="2"/>
    <s v="PK"/>
    <x v="1"/>
    <n v="0"/>
    <n v="0"/>
    <s v="sob"/>
  </r>
  <r>
    <m/>
    <m/>
    <s v="-5.8816/110.4318"/>
    <n v="1"/>
    <s v="TPI"/>
    <s v="Pemanfaatan"/>
    <n v="1"/>
    <n v="2"/>
    <s v="PK"/>
    <x v="2"/>
    <n v="0"/>
    <n v="0"/>
    <s v="sob"/>
  </r>
  <r>
    <m/>
    <m/>
    <s v="-5.8816/110.4318"/>
    <n v="1"/>
    <s v="TPI"/>
    <s v="Pemanfaatan"/>
    <n v="1"/>
    <n v="2"/>
    <s v="PK"/>
    <x v="3"/>
    <n v="0"/>
    <n v="0"/>
    <s v="sob"/>
  </r>
  <r>
    <m/>
    <m/>
    <s v="-5.8816/110.4318"/>
    <n v="1"/>
    <s v="TPI"/>
    <s v="Pemanfaatan"/>
    <n v="1"/>
    <n v="2"/>
    <s v="PK"/>
    <x v="4"/>
    <n v="0"/>
    <n v="0"/>
    <s v="sob"/>
  </r>
  <r>
    <m/>
    <m/>
    <s v="-5.8816/110.4318"/>
    <n v="1"/>
    <s v="TPI"/>
    <s v="Pemanfaatan"/>
    <n v="1"/>
    <n v="2"/>
    <s v="PK"/>
    <x v="5"/>
    <n v="0"/>
    <n v="0"/>
    <s v="sob"/>
  </r>
  <r>
    <m/>
    <m/>
    <s v="-5.8816/110.4318"/>
    <n v="1"/>
    <s v="TPI"/>
    <s v="Pemanfaatan"/>
    <n v="1"/>
    <n v="2"/>
    <s v="PK"/>
    <x v="6"/>
    <n v="0"/>
    <n v="0"/>
    <s v="sob"/>
  </r>
  <r>
    <m/>
    <m/>
    <s v="-5.8816/110.4318"/>
    <n v="1"/>
    <s v="TPI"/>
    <s v="Pemanfaatan"/>
    <n v="1"/>
    <n v="2"/>
    <s v="PK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1"/>
    <n v="2"/>
    <s v="PK"/>
    <x v="9"/>
    <n v="0"/>
    <n v="0"/>
    <s v="sob"/>
  </r>
  <r>
    <m/>
    <m/>
    <s v="-5.8816/110.4318"/>
    <n v="1"/>
    <s v="TPI"/>
    <s v="Pemanfaatan"/>
    <n v="1"/>
    <n v="3"/>
    <s v="PK"/>
    <x v="0"/>
    <n v="0"/>
    <n v="0"/>
    <s v="sob"/>
  </r>
  <r>
    <m/>
    <m/>
    <s v="-5.8816/110.4318"/>
    <n v="1"/>
    <s v="TPI"/>
    <s v="Pemanfaatan"/>
    <n v="1"/>
    <n v="3"/>
    <s v="PK"/>
    <x v="1"/>
    <n v="0"/>
    <n v="0"/>
    <s v="sob"/>
  </r>
  <r>
    <m/>
    <m/>
    <s v="-5.8816/110.4318"/>
    <n v="1"/>
    <s v="TPI"/>
    <s v="Pemanfaatan"/>
    <n v="1"/>
    <n v="3"/>
    <s v="PK"/>
    <x v="2"/>
    <n v="0"/>
    <n v="0"/>
    <s v="sob"/>
  </r>
  <r>
    <m/>
    <m/>
    <s v="-5.8816/110.4318"/>
    <n v="1"/>
    <s v="TPI"/>
    <s v="Pemanfaatan"/>
    <n v="1"/>
    <n v="3"/>
    <s v="PK"/>
    <x v="3"/>
    <n v="0"/>
    <n v="0"/>
    <s v="sob"/>
  </r>
  <r>
    <m/>
    <m/>
    <s v="-5.8816/110.4318"/>
    <n v="1"/>
    <s v="TPI"/>
    <s v="Pemanfaatan"/>
    <n v="1"/>
    <n v="3"/>
    <s v="PK"/>
    <x v="4"/>
    <n v="0"/>
    <n v="0"/>
    <s v="sob"/>
  </r>
  <r>
    <m/>
    <m/>
    <s v="-5.8816/110.4318"/>
    <n v="1"/>
    <s v="TPI"/>
    <s v="Pemanfaatan"/>
    <n v="1"/>
    <n v="3"/>
    <s v="PK"/>
    <x v="5"/>
    <n v="0"/>
    <n v="0"/>
    <s v="sob"/>
  </r>
  <r>
    <m/>
    <m/>
    <s v="-5.8816/110.4318"/>
    <n v="1"/>
    <s v="TPI"/>
    <s v="Pemanfaatan"/>
    <n v="1"/>
    <n v="3"/>
    <s v="PK"/>
    <x v="6"/>
    <n v="0"/>
    <n v="0"/>
    <s v="sob"/>
  </r>
  <r>
    <m/>
    <m/>
    <s v="-5.8816/110.4318"/>
    <n v="1"/>
    <s v="TPI"/>
    <s v="Pemanfaatan"/>
    <n v="1"/>
    <n v="3"/>
    <s v="PK"/>
    <x v="7"/>
    <n v="0"/>
    <n v="0"/>
    <s v="sob"/>
  </r>
  <r>
    <m/>
    <m/>
    <s v="-5.8816/110.4318"/>
    <n v="1"/>
    <s v="TPI"/>
    <s v="Pemanfaatan"/>
    <n v="1"/>
    <n v="3"/>
    <s v="PK"/>
    <x v="8"/>
    <n v="0"/>
    <n v="0"/>
    <s v="sob"/>
  </r>
  <r>
    <m/>
    <m/>
    <s v="-5.8816/110.4318"/>
    <n v="1"/>
    <s v="TPI"/>
    <s v="Pemanfaatan"/>
    <n v="1"/>
    <n v="3"/>
    <s v="PK"/>
    <x v="9"/>
    <n v="0"/>
    <n v="0"/>
    <s v="sob"/>
  </r>
  <r>
    <m/>
    <m/>
    <s v="-5.8816/110.4318"/>
    <n v="1"/>
    <s v="TPI"/>
    <s v="Pemanfaatan"/>
    <n v="1"/>
    <n v="4"/>
    <s v="PK"/>
    <x v="0"/>
    <n v="0"/>
    <n v="0"/>
    <s v="sob"/>
  </r>
  <r>
    <m/>
    <m/>
    <s v="-5.8816/110.4318"/>
    <n v="1"/>
    <s v="TPI"/>
    <s v="Pemanfaatan"/>
    <n v="1"/>
    <n v="4"/>
    <s v="PK"/>
    <x v="1"/>
    <n v="0"/>
    <n v="0"/>
    <s v="sob"/>
  </r>
  <r>
    <m/>
    <m/>
    <s v="-5.8816/110.4318"/>
    <n v="1"/>
    <s v="TPI"/>
    <s v="Pemanfaatan"/>
    <n v="1"/>
    <n v="4"/>
    <s v="PK"/>
    <x v="2"/>
    <n v="0"/>
    <n v="0"/>
    <s v="sob"/>
  </r>
  <r>
    <m/>
    <m/>
    <s v="-5.8816/110.4318"/>
    <n v="1"/>
    <s v="TPI"/>
    <s v="Pemanfaatan"/>
    <n v="1"/>
    <n v="4"/>
    <s v="PK"/>
    <x v="3"/>
    <n v="0"/>
    <n v="0"/>
    <s v="sob"/>
  </r>
  <r>
    <m/>
    <m/>
    <s v="-5.8816/110.4318"/>
    <n v="1"/>
    <s v="TPI"/>
    <s v="Pemanfaatan"/>
    <n v="1"/>
    <n v="4"/>
    <s v="PK"/>
    <x v="4"/>
    <n v="0"/>
    <n v="0"/>
    <s v="sob"/>
  </r>
  <r>
    <m/>
    <m/>
    <s v="-5.8816/110.4318"/>
    <n v="1"/>
    <s v="TPI"/>
    <s v="Pemanfaatan"/>
    <n v="1"/>
    <n v="4"/>
    <s v="PK"/>
    <x v="5"/>
    <n v="0"/>
    <n v="0"/>
    <s v="sob"/>
  </r>
  <r>
    <m/>
    <m/>
    <s v="-5.8816/110.4318"/>
    <n v="1"/>
    <s v="TPI"/>
    <s v="Pemanfaatan"/>
    <n v="1"/>
    <n v="4"/>
    <s v="PK"/>
    <x v="6"/>
    <n v="0"/>
    <n v="0"/>
    <s v="sob"/>
  </r>
  <r>
    <m/>
    <m/>
    <s v="-5.8816/110.4318"/>
    <n v="1"/>
    <s v="TPI"/>
    <s v="Pemanfaatan"/>
    <n v="1"/>
    <n v="4"/>
    <s v="PK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1"/>
    <n v="4"/>
    <s v="PK"/>
    <x v="9"/>
    <n v="0"/>
    <n v="0"/>
    <s v="sob"/>
  </r>
  <r>
    <m/>
    <m/>
    <s v="-5.8816/110.4318"/>
    <n v="1"/>
    <s v="TPI"/>
    <s v="Pemanfaatan"/>
    <n v="1"/>
    <n v="5"/>
    <s v="P,L"/>
    <x v="0"/>
    <n v="0"/>
    <n v="0"/>
    <s v="sob"/>
  </r>
  <r>
    <m/>
    <m/>
    <s v="-5.8816/110.4318"/>
    <n v="1"/>
    <s v="TPI"/>
    <s v="Pemanfaatan"/>
    <n v="1"/>
    <n v="5"/>
    <s v="P,L"/>
    <x v="1"/>
    <n v="0"/>
    <n v="0"/>
    <s v="sob"/>
  </r>
  <r>
    <m/>
    <m/>
    <s v="-5.8816/110.4318"/>
    <n v="1"/>
    <s v="TPI"/>
    <s v="Pemanfaatan"/>
    <n v="1"/>
    <n v="5"/>
    <s v="P,L"/>
    <x v="2"/>
    <n v="0"/>
    <n v="0"/>
    <s v="sob"/>
  </r>
  <r>
    <m/>
    <m/>
    <s v="-5.8816/110.4318"/>
    <n v="1"/>
    <s v="TPI"/>
    <s v="Pemanfaatan"/>
    <n v="1"/>
    <n v="5"/>
    <s v="P,L"/>
    <x v="3"/>
    <n v="0"/>
    <n v="0"/>
    <s v="sob"/>
  </r>
  <r>
    <m/>
    <m/>
    <s v="-5.8816/110.4318"/>
    <n v="1"/>
    <s v="TPI"/>
    <s v="Pemanfaatan"/>
    <n v="1"/>
    <n v="5"/>
    <s v="P,L"/>
    <x v="4"/>
    <n v="0"/>
    <n v="0"/>
    <s v="sob"/>
  </r>
  <r>
    <m/>
    <m/>
    <s v="-5.8816/110.4318"/>
    <n v="1"/>
    <s v="TPI"/>
    <s v="Pemanfaatan"/>
    <n v="1"/>
    <n v="5"/>
    <s v="P,L"/>
    <x v="5"/>
    <n v="0"/>
    <n v="0"/>
    <s v="sob"/>
  </r>
  <r>
    <m/>
    <m/>
    <s v="-5.8816/110.4318"/>
    <n v="1"/>
    <s v="TPI"/>
    <s v="Pemanfaatan"/>
    <n v="1"/>
    <n v="5"/>
    <s v="P,L"/>
    <x v="6"/>
    <n v="0"/>
    <n v="0"/>
    <s v="sob"/>
  </r>
  <r>
    <m/>
    <m/>
    <s v="-5.8816/110.4318"/>
    <n v="1"/>
    <s v="TPI"/>
    <s v="Pemanfaatan"/>
    <n v="1"/>
    <n v="5"/>
    <s v="P,L"/>
    <x v="7"/>
    <n v="0"/>
    <n v="0"/>
    <s v="sob"/>
  </r>
  <r>
    <m/>
    <m/>
    <m/>
    <m/>
    <m/>
    <m/>
    <m/>
    <m/>
    <s v="P,L"/>
    <x v="8"/>
    <n v="0"/>
    <n v="0"/>
    <s v="sob"/>
  </r>
  <r>
    <m/>
    <m/>
    <s v="-5.8816/110.4318"/>
    <n v="1"/>
    <s v="TPI"/>
    <s v="Pemanfaatan"/>
    <n v="1"/>
    <n v="5"/>
    <s v="P,L"/>
    <x v="9"/>
    <n v="0"/>
    <n v="0"/>
    <s v="sob"/>
  </r>
  <r>
    <m/>
    <m/>
    <s v="-5.8816/110.4318"/>
    <n v="1"/>
    <s v="TPI"/>
    <s v="Pemanfaatan"/>
    <n v="1"/>
    <n v="6"/>
    <s v="P,L"/>
    <x v="0"/>
    <n v="0"/>
    <n v="0"/>
    <s v="sob"/>
  </r>
  <r>
    <m/>
    <m/>
    <s v="-5.8816/110.4318"/>
    <n v="1"/>
    <s v="TPI"/>
    <s v="Pemanfaatan"/>
    <n v="1"/>
    <n v="6"/>
    <s v="P,L"/>
    <x v="1"/>
    <n v="0"/>
    <n v="0"/>
    <s v="sob"/>
  </r>
  <r>
    <m/>
    <m/>
    <s v="-5.8816/110.4318"/>
    <n v="1"/>
    <s v="TPI"/>
    <s v="Pemanfaatan"/>
    <n v="1"/>
    <n v="6"/>
    <s v="P,L"/>
    <x v="2"/>
    <n v="0"/>
    <n v="0"/>
    <s v="sob"/>
  </r>
  <r>
    <m/>
    <m/>
    <s v="-5.8816/110.4318"/>
    <n v="1"/>
    <s v="TPI"/>
    <s v="Pemanfaatan"/>
    <n v="1"/>
    <n v="6"/>
    <s v="P,L"/>
    <x v="3"/>
    <n v="0"/>
    <n v="0"/>
    <s v="sob"/>
  </r>
  <r>
    <m/>
    <m/>
    <s v="-5.8816/110.4318"/>
    <n v="1"/>
    <s v="TPI"/>
    <s v="Pemanfaatan"/>
    <n v="1"/>
    <n v="6"/>
    <s v="P,L"/>
    <x v="4"/>
    <n v="0"/>
    <n v="0"/>
    <s v="sob"/>
  </r>
  <r>
    <m/>
    <m/>
    <s v="-5.8816/110.4318"/>
    <n v="1"/>
    <s v="TPI"/>
    <s v="Pemanfaatan"/>
    <n v="1"/>
    <n v="6"/>
    <s v="P,L"/>
    <x v="5"/>
    <n v="0"/>
    <n v="0"/>
    <s v="sob"/>
  </r>
  <r>
    <m/>
    <m/>
    <s v="-5.8816/110.4318"/>
    <n v="1"/>
    <s v="TPI"/>
    <s v="Pemanfaatan"/>
    <n v="1"/>
    <n v="6"/>
    <s v="P,L"/>
    <x v="6"/>
    <n v="0"/>
    <n v="0"/>
    <s v="sob"/>
  </r>
  <r>
    <m/>
    <m/>
    <s v="-5.8816/110.4318"/>
    <n v="1"/>
    <s v="TPI"/>
    <s v="Pemanfaatan"/>
    <n v="1"/>
    <n v="6"/>
    <s v="P,L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1"/>
    <n v="6"/>
    <s v="P,L"/>
    <x v="9"/>
    <n v="0"/>
    <n v="0"/>
    <s v="sob"/>
  </r>
  <r>
    <m/>
    <m/>
    <s v="-5.8816/110.4318"/>
    <n v="1"/>
    <s v="TPI"/>
    <s v="Pemanfaatan"/>
    <n v="1"/>
    <n v="7"/>
    <s v="P,L"/>
    <x v="0"/>
    <n v="0"/>
    <n v="0"/>
    <s v="sob"/>
  </r>
  <r>
    <m/>
    <m/>
    <s v="-5.8816/110.4318"/>
    <n v="1"/>
    <s v="TPI"/>
    <s v="Pemanfaatan"/>
    <n v="1"/>
    <n v="7"/>
    <s v="P,L"/>
    <x v="1"/>
    <n v="0"/>
    <n v="0"/>
    <s v="sob"/>
  </r>
  <r>
    <m/>
    <m/>
    <s v="-5.8816/110.4318"/>
    <n v="1"/>
    <s v="TPI"/>
    <s v="Pemanfaatan"/>
    <n v="1"/>
    <n v="7"/>
    <s v="P,L"/>
    <x v="2"/>
    <n v="0"/>
    <n v="0"/>
    <s v="sob"/>
  </r>
  <r>
    <m/>
    <m/>
    <s v="-5.8816/110.4318"/>
    <n v="1"/>
    <s v="TPI"/>
    <s v="Pemanfaatan"/>
    <n v="1"/>
    <n v="7"/>
    <s v="P,L"/>
    <x v="3"/>
    <n v="0"/>
    <n v="0"/>
    <s v="sob"/>
  </r>
  <r>
    <m/>
    <m/>
    <s v="-5.8816/110.4318"/>
    <n v="1"/>
    <s v="TPI"/>
    <s v="Pemanfaatan"/>
    <n v="1"/>
    <n v="7"/>
    <s v="P,L"/>
    <x v="4"/>
    <n v="0"/>
    <n v="0"/>
    <s v="sob"/>
  </r>
  <r>
    <m/>
    <m/>
    <s v="-5.8816/110.4318"/>
    <n v="1"/>
    <s v="TPI"/>
    <s v="Pemanfaatan"/>
    <n v="1"/>
    <n v="7"/>
    <s v="P,L"/>
    <x v="5"/>
    <n v="0"/>
    <n v="0"/>
    <s v="sob"/>
  </r>
  <r>
    <m/>
    <m/>
    <s v="-5.8816/110.4318"/>
    <n v="1"/>
    <s v="TPI"/>
    <s v="Pemanfaatan"/>
    <n v="1"/>
    <n v="7"/>
    <s v="P,L"/>
    <x v="6"/>
    <n v="0"/>
    <n v="0"/>
    <s v="sob"/>
  </r>
  <r>
    <m/>
    <m/>
    <s v="-5.8816/110.4318"/>
    <n v="1"/>
    <s v="TPI"/>
    <s v="Pemanfaatan"/>
    <n v="1"/>
    <n v="7"/>
    <s v="P,L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1"/>
    <n v="7"/>
    <s v="P,L"/>
    <x v="9"/>
    <n v="0"/>
    <n v="0"/>
    <s v="sob"/>
  </r>
  <r>
    <m/>
    <m/>
    <s v="-5.8816/110.4318"/>
    <n v="1"/>
    <s v="TPI"/>
    <s v="Pemanfaatan"/>
    <n v="1"/>
    <n v="8"/>
    <s v="P,L,PK"/>
    <x v="0"/>
    <n v="30"/>
    <n v="0"/>
    <s v="sob"/>
  </r>
  <r>
    <m/>
    <m/>
    <s v="-5.8816/110.4318"/>
    <n v="1"/>
    <s v="TPI"/>
    <s v="Pemanfaatan"/>
    <n v="1"/>
    <n v="8"/>
    <s v="P,L,PK"/>
    <x v="1"/>
    <n v="0"/>
    <n v="0"/>
    <s v="sob"/>
  </r>
  <r>
    <m/>
    <m/>
    <s v="-5.8816/110.4318"/>
    <n v="1"/>
    <s v="TPI"/>
    <s v="Pemanfaatan"/>
    <n v="1"/>
    <n v="8"/>
    <s v="P,L,PK"/>
    <x v="2"/>
    <n v="0"/>
    <n v="0"/>
    <s v="sob"/>
  </r>
  <r>
    <m/>
    <m/>
    <s v="-5.8816/110.4318"/>
    <n v="1"/>
    <s v="TPI"/>
    <s v="Pemanfaatan"/>
    <n v="1"/>
    <n v="8"/>
    <s v="P,L,PK"/>
    <x v="3"/>
    <n v="0"/>
    <n v="0"/>
    <s v="sob"/>
  </r>
  <r>
    <m/>
    <m/>
    <s v="-5.8816/110.4318"/>
    <n v="1"/>
    <s v="TPI"/>
    <s v="Pemanfaatan"/>
    <n v="1"/>
    <n v="8"/>
    <s v="P,L,PK"/>
    <x v="4"/>
    <n v="0"/>
    <n v="0"/>
    <s v="sob"/>
  </r>
  <r>
    <m/>
    <m/>
    <s v="-5.8816/110.4318"/>
    <n v="1"/>
    <s v="TPI"/>
    <s v="Pemanfaatan"/>
    <n v="1"/>
    <n v="8"/>
    <s v="P,L,PK"/>
    <x v="5"/>
    <n v="70"/>
    <n v="0"/>
    <s v="sob"/>
  </r>
  <r>
    <m/>
    <m/>
    <s v="-5.8816/110.4318"/>
    <n v="1"/>
    <s v="TPI"/>
    <s v="Pemanfaatan"/>
    <n v="1"/>
    <n v="8"/>
    <s v="P,L,PK"/>
    <x v="6"/>
    <n v="0"/>
    <n v="0"/>
    <s v="sob"/>
  </r>
  <r>
    <m/>
    <m/>
    <s v="-5.8816/110.4318"/>
    <n v="1"/>
    <s v="TPI"/>
    <s v="Pemanfaatan"/>
    <n v="1"/>
    <n v="8"/>
    <s v="P,L,PK"/>
    <x v="7"/>
    <n v="0"/>
    <n v="0"/>
    <s v="sob"/>
  </r>
  <r>
    <m/>
    <m/>
    <m/>
    <m/>
    <m/>
    <m/>
    <m/>
    <m/>
    <m/>
    <x v="8"/>
    <n v="15"/>
    <n v="30"/>
    <s v="sob"/>
  </r>
  <r>
    <m/>
    <m/>
    <s v="-5.8816/110.4318"/>
    <n v="1"/>
    <s v="TPI"/>
    <s v="Pemanfaatan"/>
    <n v="1"/>
    <n v="8"/>
    <s v="P,L,PK"/>
    <x v="9"/>
    <n v="0"/>
    <n v="0"/>
    <s v="sob"/>
  </r>
  <r>
    <m/>
    <m/>
    <s v="-5.8816/110.4318"/>
    <n v="1"/>
    <s v="TPI"/>
    <s v="Pemanfaatan"/>
    <n v="1"/>
    <n v="9"/>
    <s v="P,L"/>
    <x v="0"/>
    <n v="100"/>
    <n v="0"/>
    <s v="sob"/>
  </r>
  <r>
    <m/>
    <m/>
    <s v="-5.8816/110.4318"/>
    <n v="1"/>
    <s v="TPI"/>
    <s v="Pemanfaatan"/>
    <n v="1"/>
    <n v="9"/>
    <s v="P,L"/>
    <x v="1"/>
    <n v="0"/>
    <n v="0"/>
    <s v="sob"/>
  </r>
  <r>
    <m/>
    <m/>
    <s v="-5.8816/110.4318"/>
    <n v="1"/>
    <s v="TPI"/>
    <s v="Pemanfaatan"/>
    <n v="1"/>
    <n v="9"/>
    <s v="P,L"/>
    <x v="2"/>
    <n v="0"/>
    <n v="0"/>
    <s v="sob"/>
  </r>
  <r>
    <m/>
    <m/>
    <s v="-5.8816/110.4318"/>
    <n v="1"/>
    <s v="TPI"/>
    <s v="Pemanfaatan"/>
    <n v="1"/>
    <n v="9"/>
    <s v="P,L"/>
    <x v="3"/>
    <n v="0"/>
    <n v="0"/>
    <s v="sob"/>
  </r>
  <r>
    <m/>
    <m/>
    <s v="-5.8816/110.4318"/>
    <n v="1"/>
    <s v="TPI"/>
    <s v="Pemanfaatan"/>
    <n v="1"/>
    <n v="9"/>
    <s v="P,L"/>
    <x v="4"/>
    <n v="0"/>
    <n v="0"/>
    <s v="sob"/>
  </r>
  <r>
    <m/>
    <m/>
    <s v="-5.8816/110.4318"/>
    <n v="1"/>
    <s v="TPI"/>
    <s v="Pemanfaatan"/>
    <n v="1"/>
    <n v="9"/>
    <s v="P,L"/>
    <x v="5"/>
    <n v="0"/>
    <n v="0"/>
    <s v="sob"/>
  </r>
  <r>
    <m/>
    <m/>
    <s v="-5.8816/110.4318"/>
    <n v="1"/>
    <s v="TPI"/>
    <s v="Pemanfaatan"/>
    <n v="1"/>
    <n v="9"/>
    <s v="P,L"/>
    <x v="6"/>
    <n v="0"/>
    <n v="0"/>
    <s v="sob"/>
  </r>
  <r>
    <m/>
    <m/>
    <s v="-5.8816/110.4318"/>
    <n v="1"/>
    <s v="TPI"/>
    <s v="Pemanfaatan"/>
    <n v="1"/>
    <n v="9"/>
    <s v="P,L"/>
    <x v="7"/>
    <n v="0"/>
    <n v="0"/>
    <s v="sob"/>
  </r>
  <r>
    <m/>
    <m/>
    <m/>
    <m/>
    <m/>
    <m/>
    <m/>
    <m/>
    <m/>
    <x v="8"/>
    <n v="15"/>
    <n v="10"/>
    <s v="sob"/>
  </r>
  <r>
    <m/>
    <m/>
    <s v="-5.8816/110.4318"/>
    <n v="1"/>
    <s v="TPI"/>
    <s v="Pemanfaatan"/>
    <n v="1"/>
    <n v="9"/>
    <s v="P,L"/>
    <x v="9"/>
    <n v="0"/>
    <n v="0"/>
    <s v="sob"/>
  </r>
  <r>
    <m/>
    <m/>
    <s v="-5.8816/110.4318"/>
    <n v="1"/>
    <s v="TPI"/>
    <s v="Pemanfaatan"/>
    <n v="1"/>
    <n v="10"/>
    <s v="PK"/>
    <x v="0"/>
    <n v="0"/>
    <n v="0"/>
    <s v="sob"/>
  </r>
  <r>
    <m/>
    <m/>
    <s v="-5.8816/110.4318"/>
    <n v="1"/>
    <s v="TPI"/>
    <s v="Pemanfaatan"/>
    <n v="1"/>
    <n v="10"/>
    <s v="PK"/>
    <x v="1"/>
    <n v="0"/>
    <n v="0"/>
    <s v="sob"/>
  </r>
  <r>
    <m/>
    <m/>
    <s v="-5.8816/110.4318"/>
    <n v="1"/>
    <s v="TPI"/>
    <s v="Pemanfaatan"/>
    <n v="1"/>
    <n v="10"/>
    <s v="PK"/>
    <x v="2"/>
    <n v="0"/>
    <n v="0"/>
    <s v="sob"/>
  </r>
  <r>
    <m/>
    <m/>
    <s v="-5.8816/110.4318"/>
    <n v="1"/>
    <s v="TPI"/>
    <s v="Pemanfaatan"/>
    <n v="1"/>
    <n v="10"/>
    <s v="PK"/>
    <x v="3"/>
    <n v="0"/>
    <n v="0"/>
    <s v="sob"/>
  </r>
  <r>
    <m/>
    <m/>
    <s v="-5.8816/110.4318"/>
    <n v="1"/>
    <s v="TPI"/>
    <s v="Pemanfaatan"/>
    <n v="1"/>
    <n v="10"/>
    <s v="PK"/>
    <x v="4"/>
    <n v="0"/>
    <n v="0"/>
    <s v="sob"/>
  </r>
  <r>
    <m/>
    <m/>
    <s v="-5.8816/110.4318"/>
    <n v="1"/>
    <s v="TPI"/>
    <s v="Pemanfaatan"/>
    <n v="1"/>
    <n v="10"/>
    <s v="PK"/>
    <x v="5"/>
    <n v="100"/>
    <n v="0"/>
    <s v="sob"/>
  </r>
  <r>
    <m/>
    <m/>
    <s v="-5.8816/110.4318"/>
    <n v="1"/>
    <s v="TPI"/>
    <s v="Pemanfaatan"/>
    <n v="1"/>
    <n v="10"/>
    <s v="PK"/>
    <x v="6"/>
    <n v="0"/>
    <n v="0"/>
    <s v="sob"/>
  </r>
  <r>
    <m/>
    <m/>
    <s v="-5.8816/110.4318"/>
    <n v="1"/>
    <s v="TPI"/>
    <s v="Pemanfaatan"/>
    <n v="1"/>
    <n v="10"/>
    <s v="PK"/>
    <x v="7"/>
    <n v="0"/>
    <n v="0"/>
    <s v="sob"/>
  </r>
  <r>
    <m/>
    <m/>
    <m/>
    <m/>
    <m/>
    <m/>
    <m/>
    <m/>
    <m/>
    <x v="8"/>
    <n v="30"/>
    <n v="35"/>
    <s v="sob"/>
  </r>
  <r>
    <m/>
    <m/>
    <s v="-5.8816/110.4318"/>
    <n v="1"/>
    <s v="TPI"/>
    <s v="Pemanfaatan"/>
    <n v="1"/>
    <n v="10"/>
    <s v="PK"/>
    <x v="9"/>
    <n v="0"/>
    <n v="0"/>
    <s v="sob"/>
  </r>
  <r>
    <m/>
    <m/>
    <s v="-5.8816/110.4318"/>
    <n v="1"/>
    <s v="TPI"/>
    <s v="Pemanfaatan"/>
    <n v="1"/>
    <n v="11"/>
    <s v="PK,L"/>
    <x v="0"/>
    <n v="0"/>
    <n v="0"/>
    <s v="sob"/>
  </r>
  <r>
    <m/>
    <m/>
    <s v="-5.8816/110.4318"/>
    <n v="1"/>
    <s v="TPI"/>
    <s v="Pemanfaatan"/>
    <n v="1"/>
    <n v="11"/>
    <s v="PK,L"/>
    <x v="1"/>
    <n v="0"/>
    <n v="0"/>
    <s v="sob"/>
  </r>
  <r>
    <m/>
    <m/>
    <s v="-5.8816/110.4318"/>
    <n v="1"/>
    <s v="TPI"/>
    <s v="Pemanfaatan"/>
    <n v="1"/>
    <n v="11"/>
    <s v="PK,L"/>
    <x v="2"/>
    <n v="0"/>
    <n v="0"/>
    <s v="sob"/>
  </r>
  <r>
    <m/>
    <m/>
    <s v="-5.8816/110.4318"/>
    <n v="1"/>
    <s v="TPI"/>
    <s v="Pemanfaatan"/>
    <n v="1"/>
    <n v="11"/>
    <s v="PK,L"/>
    <x v="3"/>
    <n v="0"/>
    <n v="0"/>
    <s v="sob"/>
  </r>
  <r>
    <m/>
    <m/>
    <s v="-5.8816/110.4318"/>
    <n v="1"/>
    <s v="TPI"/>
    <s v="Pemanfaatan"/>
    <n v="1"/>
    <n v="11"/>
    <s v="PK,L"/>
    <x v="4"/>
    <n v="0"/>
    <n v="0"/>
    <s v="sob"/>
  </r>
  <r>
    <m/>
    <m/>
    <s v="-5.8816/110.4318"/>
    <n v="1"/>
    <s v="TPI"/>
    <s v="Pemanfaatan"/>
    <n v="1"/>
    <n v="11"/>
    <s v="PK,L"/>
    <x v="5"/>
    <n v="100"/>
    <n v="0"/>
    <s v="sob"/>
  </r>
  <r>
    <m/>
    <m/>
    <s v="-5.8816/110.4318"/>
    <n v="1"/>
    <s v="TPI"/>
    <s v="Pemanfaatan"/>
    <n v="1"/>
    <n v="11"/>
    <s v="PK,L"/>
    <x v="6"/>
    <n v="0"/>
    <n v="0"/>
    <s v="sob"/>
  </r>
  <r>
    <m/>
    <m/>
    <s v="-5.8816/110.4318"/>
    <n v="1"/>
    <s v="TPI"/>
    <s v="Pemanfaatan"/>
    <n v="1"/>
    <n v="11"/>
    <s v="PK,L"/>
    <x v="7"/>
    <n v="0"/>
    <n v="0"/>
    <s v="sob"/>
  </r>
  <r>
    <m/>
    <m/>
    <m/>
    <m/>
    <m/>
    <m/>
    <m/>
    <m/>
    <m/>
    <x v="8"/>
    <n v="15"/>
    <n v="40"/>
    <s v="sob"/>
  </r>
  <r>
    <m/>
    <m/>
    <s v="-5.8816/110.4318"/>
    <n v="1"/>
    <s v="TPI"/>
    <s v="Pemanfaatan"/>
    <n v="1"/>
    <n v="11"/>
    <s v="PK,L"/>
    <x v="9"/>
    <n v="0"/>
    <n v="0"/>
    <s v="sob"/>
  </r>
  <r>
    <m/>
    <m/>
    <s v="-5.8816/110.4318"/>
    <n v="1"/>
    <s v="TPI"/>
    <s v="Pemanfaatan"/>
    <n v="2"/>
    <n v="1"/>
    <s v="P"/>
    <x v="0"/>
    <n v="0"/>
    <n v="0"/>
    <s v="sob"/>
  </r>
  <r>
    <m/>
    <m/>
    <s v="-5.8816/110.4318"/>
    <n v="1"/>
    <s v="TPI"/>
    <s v="Pemanfaatan"/>
    <n v="2"/>
    <n v="1"/>
    <s v="P"/>
    <x v="1"/>
    <n v="0"/>
    <n v="0"/>
    <s v="sob"/>
  </r>
  <r>
    <m/>
    <m/>
    <s v="-5.8816/110.4318"/>
    <n v="1"/>
    <s v="TPI"/>
    <s v="Pemanfaatan"/>
    <n v="2"/>
    <n v="1"/>
    <s v="P"/>
    <x v="2"/>
    <n v="0"/>
    <n v="0"/>
    <s v="sob"/>
  </r>
  <r>
    <m/>
    <m/>
    <s v="-5.8816/110.4318"/>
    <n v="1"/>
    <s v="TPI"/>
    <s v="Pemanfaatan"/>
    <n v="2"/>
    <n v="1"/>
    <s v="P"/>
    <x v="3"/>
    <n v="0"/>
    <n v="0"/>
    <s v="sob"/>
  </r>
  <r>
    <m/>
    <m/>
    <s v="-5.8816/110.4318"/>
    <n v="1"/>
    <s v="TPI"/>
    <s v="Pemanfaatan"/>
    <n v="2"/>
    <n v="1"/>
    <s v="P"/>
    <x v="4"/>
    <n v="0"/>
    <n v="0"/>
    <s v="sob"/>
  </r>
  <r>
    <m/>
    <m/>
    <s v="-5.8816/110.4318"/>
    <n v="1"/>
    <s v="TPI"/>
    <s v="Pemanfaatan"/>
    <n v="2"/>
    <n v="1"/>
    <s v="P"/>
    <x v="5"/>
    <n v="0"/>
    <n v="0"/>
    <s v="sob"/>
  </r>
  <r>
    <m/>
    <m/>
    <s v="-5.8816/110.4318"/>
    <n v="1"/>
    <s v="TPI"/>
    <s v="Pemanfaatan"/>
    <n v="2"/>
    <n v="1"/>
    <s v="P"/>
    <x v="6"/>
    <n v="0"/>
    <n v="0"/>
    <s v="sob"/>
  </r>
  <r>
    <m/>
    <m/>
    <s v="-5.8816/110.4318"/>
    <n v="1"/>
    <s v="TPI"/>
    <s v="Pemanfaatan"/>
    <n v="2"/>
    <n v="1"/>
    <s v="P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2"/>
    <n v="1"/>
    <s v="P"/>
    <x v="9"/>
    <n v="0"/>
    <n v="0"/>
    <s v="sob"/>
  </r>
  <r>
    <m/>
    <m/>
    <s v="-5.8816/110.4318"/>
    <n v="1"/>
    <s v="TPI"/>
    <s v="Pemanfaatan"/>
    <n v="2"/>
    <n v="2"/>
    <s v="P"/>
    <x v="0"/>
    <n v="0"/>
    <n v="0"/>
    <s v="sob"/>
  </r>
  <r>
    <m/>
    <m/>
    <s v="-5.8816/110.4318"/>
    <n v="1"/>
    <s v="TPI"/>
    <s v="Pemanfaatan"/>
    <n v="2"/>
    <n v="2"/>
    <s v="P"/>
    <x v="1"/>
    <n v="0"/>
    <n v="0"/>
    <s v="sob"/>
  </r>
  <r>
    <m/>
    <m/>
    <s v="-5.8816/110.4318"/>
    <n v="1"/>
    <s v="TPI"/>
    <s v="Pemanfaatan"/>
    <n v="2"/>
    <n v="2"/>
    <s v="P"/>
    <x v="2"/>
    <n v="0"/>
    <n v="0"/>
    <s v="sob"/>
  </r>
  <r>
    <m/>
    <m/>
    <s v="-5.8816/110.4318"/>
    <n v="1"/>
    <s v="TPI"/>
    <s v="Pemanfaatan"/>
    <n v="2"/>
    <n v="2"/>
    <s v="P"/>
    <x v="3"/>
    <n v="0"/>
    <n v="0"/>
    <s v="sob"/>
  </r>
  <r>
    <m/>
    <m/>
    <s v="-5.8816/110.4318"/>
    <n v="1"/>
    <s v="TPI"/>
    <s v="Pemanfaatan"/>
    <n v="2"/>
    <n v="2"/>
    <s v="P"/>
    <x v="4"/>
    <n v="0"/>
    <n v="0"/>
    <s v="sob"/>
  </r>
  <r>
    <m/>
    <m/>
    <s v="-5.8816/110.4318"/>
    <n v="1"/>
    <s v="TPI"/>
    <s v="Pemanfaatan"/>
    <n v="2"/>
    <n v="2"/>
    <s v="P"/>
    <x v="5"/>
    <n v="0"/>
    <n v="0"/>
    <s v="sob"/>
  </r>
  <r>
    <m/>
    <m/>
    <s v="-5.8816/110.4318"/>
    <n v="1"/>
    <s v="TPI"/>
    <s v="Pemanfaatan"/>
    <n v="2"/>
    <n v="2"/>
    <s v="P"/>
    <x v="6"/>
    <n v="0"/>
    <n v="0"/>
    <s v="sob"/>
  </r>
  <r>
    <m/>
    <m/>
    <s v="-5.8816/110.4318"/>
    <n v="1"/>
    <s v="TPI"/>
    <s v="Pemanfaatan"/>
    <n v="2"/>
    <n v="2"/>
    <s v="P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2"/>
    <n v="2"/>
    <s v="P"/>
    <x v="9"/>
    <n v="0"/>
    <n v="0"/>
    <s v="sob"/>
  </r>
  <r>
    <m/>
    <m/>
    <s v="-5.8816/110.4318"/>
    <n v="1"/>
    <s v="TPI"/>
    <s v="Pemanfaatan"/>
    <n v="2"/>
    <n v="3"/>
    <s v="P"/>
    <x v="0"/>
    <n v="0"/>
    <n v="0"/>
    <s v="sob"/>
  </r>
  <r>
    <m/>
    <m/>
    <s v="-5.8816/110.4318"/>
    <n v="1"/>
    <s v="TPI"/>
    <s v="Pemanfaatan"/>
    <n v="2"/>
    <n v="3"/>
    <s v="P"/>
    <x v="1"/>
    <n v="0"/>
    <n v="0"/>
    <s v="sob"/>
  </r>
  <r>
    <m/>
    <m/>
    <s v="-5.8816/110.4318"/>
    <n v="1"/>
    <s v="TPI"/>
    <s v="Pemanfaatan"/>
    <n v="2"/>
    <n v="3"/>
    <s v="P"/>
    <x v="2"/>
    <n v="0"/>
    <n v="0"/>
    <s v="sob"/>
  </r>
  <r>
    <m/>
    <m/>
    <s v="-5.8816/110.4318"/>
    <n v="1"/>
    <s v="TPI"/>
    <s v="Pemanfaatan"/>
    <n v="2"/>
    <n v="3"/>
    <s v="P"/>
    <x v="3"/>
    <n v="0"/>
    <n v="0"/>
    <s v="sob"/>
  </r>
  <r>
    <m/>
    <m/>
    <s v="-5.8816/110.4318"/>
    <n v="1"/>
    <s v="TPI"/>
    <s v="Pemanfaatan"/>
    <n v="2"/>
    <n v="3"/>
    <s v="P"/>
    <x v="4"/>
    <n v="0"/>
    <n v="0"/>
    <s v="sob"/>
  </r>
  <r>
    <m/>
    <m/>
    <s v="-5.8816/110.4318"/>
    <n v="1"/>
    <s v="TPI"/>
    <s v="Pemanfaatan"/>
    <n v="2"/>
    <n v="3"/>
    <s v="P"/>
    <x v="5"/>
    <n v="0"/>
    <n v="0"/>
    <s v="sob"/>
  </r>
  <r>
    <m/>
    <m/>
    <s v="-5.8816/110.4318"/>
    <n v="1"/>
    <s v="TPI"/>
    <s v="Pemanfaatan"/>
    <n v="2"/>
    <n v="3"/>
    <s v="P"/>
    <x v="6"/>
    <n v="0"/>
    <n v="0"/>
    <s v="sob"/>
  </r>
  <r>
    <m/>
    <m/>
    <s v="-5.8816/110.4318"/>
    <n v="1"/>
    <s v="TPI"/>
    <s v="Pemanfaatan"/>
    <n v="2"/>
    <n v="3"/>
    <s v="P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2"/>
    <n v="3"/>
    <s v="P"/>
    <x v="9"/>
    <n v="0"/>
    <n v="0"/>
    <s v="sob"/>
  </r>
  <r>
    <m/>
    <m/>
    <s v="-5.8816/110.4318"/>
    <n v="1"/>
    <s v="TPI"/>
    <s v="Pemanfaatan"/>
    <n v="2"/>
    <n v="4"/>
    <s v="P"/>
    <x v="0"/>
    <n v="0"/>
    <n v="0"/>
    <s v="sob"/>
  </r>
  <r>
    <m/>
    <m/>
    <s v="-5.8816/110.4318"/>
    <n v="1"/>
    <s v="TPI"/>
    <s v="Pemanfaatan"/>
    <n v="2"/>
    <n v="4"/>
    <s v="P"/>
    <x v="1"/>
    <n v="0"/>
    <n v="0"/>
    <s v="sob"/>
  </r>
  <r>
    <m/>
    <m/>
    <s v="-5.8816/110.4318"/>
    <n v="1"/>
    <s v="TPI"/>
    <s v="Pemanfaatan"/>
    <n v="2"/>
    <n v="4"/>
    <s v="P"/>
    <x v="2"/>
    <n v="0"/>
    <n v="0"/>
    <s v="sob"/>
  </r>
  <r>
    <m/>
    <m/>
    <s v="-5.8816/110.4318"/>
    <n v="1"/>
    <s v="TPI"/>
    <s v="Pemanfaatan"/>
    <n v="2"/>
    <n v="4"/>
    <s v="P"/>
    <x v="3"/>
    <n v="0"/>
    <n v="0"/>
    <s v="sob"/>
  </r>
  <r>
    <m/>
    <m/>
    <s v="-5.8816/110.4318"/>
    <n v="1"/>
    <s v="TPI"/>
    <s v="Pemanfaatan"/>
    <n v="2"/>
    <n v="4"/>
    <s v="P"/>
    <x v="4"/>
    <n v="0"/>
    <n v="0"/>
    <s v="sob"/>
  </r>
  <r>
    <m/>
    <m/>
    <s v="-5.8816/110.4318"/>
    <n v="1"/>
    <s v="TPI"/>
    <s v="Pemanfaatan"/>
    <n v="2"/>
    <n v="4"/>
    <s v="P"/>
    <x v="5"/>
    <n v="0"/>
    <n v="0"/>
    <s v="sob"/>
  </r>
  <r>
    <m/>
    <m/>
    <s v="-5.8816/110.4318"/>
    <n v="1"/>
    <s v="TPI"/>
    <s v="Pemanfaatan"/>
    <n v="2"/>
    <n v="4"/>
    <s v="P"/>
    <x v="6"/>
    <n v="0"/>
    <n v="0"/>
    <s v="sob"/>
  </r>
  <r>
    <m/>
    <m/>
    <s v="-5.8816/110.4318"/>
    <n v="1"/>
    <s v="TPI"/>
    <s v="Pemanfaatan"/>
    <n v="2"/>
    <n v="4"/>
    <s v="P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2"/>
    <n v="4"/>
    <s v="P"/>
    <x v="9"/>
    <n v="0"/>
    <n v="0"/>
    <s v="sob"/>
  </r>
  <r>
    <m/>
    <m/>
    <s v="-5.8816/110.4318"/>
    <n v="1"/>
    <s v="TPI"/>
    <s v="Pemanfaatan"/>
    <n v="2"/>
    <n v="5"/>
    <s v="P"/>
    <x v="0"/>
    <n v="0"/>
    <n v="0"/>
    <s v="sob"/>
  </r>
  <r>
    <m/>
    <m/>
    <s v="-5.8816/110.4318"/>
    <n v="1"/>
    <s v="TPI"/>
    <s v="Pemanfaatan"/>
    <n v="2"/>
    <n v="5"/>
    <s v="P"/>
    <x v="1"/>
    <n v="0"/>
    <n v="0"/>
    <s v="sob"/>
  </r>
  <r>
    <m/>
    <m/>
    <s v="-5.8816/110.4318"/>
    <n v="1"/>
    <s v="TPI"/>
    <s v="Pemanfaatan"/>
    <n v="2"/>
    <n v="5"/>
    <s v="P"/>
    <x v="2"/>
    <n v="0"/>
    <n v="0"/>
    <s v="sob"/>
  </r>
  <r>
    <m/>
    <m/>
    <s v="-5.8816/110.4318"/>
    <n v="1"/>
    <s v="TPI"/>
    <s v="Pemanfaatan"/>
    <n v="2"/>
    <n v="5"/>
    <s v="P"/>
    <x v="3"/>
    <n v="0"/>
    <n v="0"/>
    <s v="sob"/>
  </r>
  <r>
    <m/>
    <m/>
    <s v="-5.8816/110.4318"/>
    <n v="1"/>
    <s v="TPI"/>
    <s v="Pemanfaatan"/>
    <n v="2"/>
    <n v="5"/>
    <s v="P"/>
    <x v="4"/>
    <n v="0"/>
    <n v="0"/>
    <s v="sob"/>
  </r>
  <r>
    <m/>
    <m/>
    <s v="-5.8816/110.4318"/>
    <n v="1"/>
    <s v="TPI"/>
    <s v="Pemanfaatan"/>
    <n v="2"/>
    <n v="5"/>
    <s v="P"/>
    <x v="5"/>
    <n v="0"/>
    <n v="0"/>
    <s v="sob"/>
  </r>
  <r>
    <m/>
    <m/>
    <s v="-5.8816/110.4318"/>
    <n v="1"/>
    <s v="TPI"/>
    <s v="Pemanfaatan"/>
    <n v="2"/>
    <n v="5"/>
    <s v="P"/>
    <x v="6"/>
    <n v="0"/>
    <n v="0"/>
    <s v="sob"/>
  </r>
  <r>
    <m/>
    <m/>
    <s v="-5.8816/110.4318"/>
    <n v="1"/>
    <s v="TPI"/>
    <s v="Pemanfaatan"/>
    <n v="2"/>
    <n v="5"/>
    <s v="P"/>
    <x v="7"/>
    <n v="0"/>
    <n v="0"/>
    <s v="sob"/>
  </r>
  <r>
    <m/>
    <m/>
    <m/>
    <m/>
    <m/>
    <m/>
    <m/>
    <m/>
    <m/>
    <x v="8"/>
    <n v="0"/>
    <n v="0"/>
    <s v="sob"/>
  </r>
  <r>
    <m/>
    <m/>
    <s v="-5.8816/110.4318"/>
    <n v="1"/>
    <s v="TPI"/>
    <s v="Pemanfaatan"/>
    <n v="2"/>
    <n v="5"/>
    <s v="P"/>
    <x v="9"/>
    <n v="0"/>
    <n v="0"/>
    <s v="sob"/>
  </r>
  <r>
    <m/>
    <m/>
    <s v="-5.8816/110.4318"/>
    <n v="1"/>
    <s v="TPI"/>
    <s v="Pemanfaatan"/>
    <n v="2"/>
    <n v="6"/>
    <s v="P"/>
    <x v="0"/>
    <n v="100"/>
    <n v="0"/>
    <s v="sob"/>
  </r>
  <r>
    <m/>
    <m/>
    <s v="-5.8816/110.4318"/>
    <n v="1"/>
    <s v="TPI"/>
    <s v="Pemanfaatan"/>
    <n v="2"/>
    <n v="6"/>
    <s v="P"/>
    <x v="1"/>
    <n v="0"/>
    <n v="0"/>
    <s v="sob"/>
  </r>
  <r>
    <m/>
    <m/>
    <s v="-5.8816/110.4318"/>
    <n v="1"/>
    <s v="TPI"/>
    <s v="Pemanfaatan"/>
    <n v="2"/>
    <n v="6"/>
    <s v="P"/>
    <x v="2"/>
    <n v="0"/>
    <n v="0"/>
    <s v="sob"/>
  </r>
  <r>
    <m/>
    <m/>
    <s v="-5.8816/110.4318"/>
    <n v="1"/>
    <s v="TPI"/>
    <s v="Pemanfaatan"/>
    <n v="2"/>
    <n v="6"/>
    <s v="P"/>
    <x v="3"/>
    <n v="0"/>
    <n v="0"/>
    <s v="sob"/>
  </r>
  <r>
    <m/>
    <m/>
    <s v="-5.8816/110.4318"/>
    <n v="1"/>
    <s v="TPI"/>
    <s v="Pemanfaatan"/>
    <n v="2"/>
    <n v="6"/>
    <s v="P"/>
    <x v="4"/>
    <n v="0"/>
    <n v="0"/>
    <s v="sob"/>
  </r>
  <r>
    <m/>
    <m/>
    <s v="-5.8816/110.4318"/>
    <n v="1"/>
    <s v="TPI"/>
    <s v="Pemanfaatan"/>
    <n v="2"/>
    <n v="6"/>
    <s v="P"/>
    <x v="5"/>
    <n v="0"/>
    <n v="0"/>
    <s v="sob"/>
  </r>
  <r>
    <m/>
    <m/>
    <s v="-5.8816/110.4318"/>
    <n v="1"/>
    <s v="TPI"/>
    <s v="Pemanfaatan"/>
    <n v="2"/>
    <n v="6"/>
    <s v="P"/>
    <x v="6"/>
    <n v="0"/>
    <n v="0"/>
    <s v="sob"/>
  </r>
  <r>
    <m/>
    <m/>
    <s v="-5.8816/110.4318"/>
    <n v="1"/>
    <s v="TPI"/>
    <s v="Pemanfaatan"/>
    <n v="2"/>
    <n v="6"/>
    <s v="P"/>
    <x v="7"/>
    <n v="0"/>
    <n v="0"/>
    <s v="sob"/>
  </r>
  <r>
    <m/>
    <m/>
    <m/>
    <m/>
    <m/>
    <m/>
    <m/>
    <m/>
    <m/>
    <x v="8"/>
    <n v="20"/>
    <n v="7"/>
    <s v="sob"/>
  </r>
  <r>
    <m/>
    <m/>
    <s v="-5.8816/110.4318"/>
    <n v="1"/>
    <s v="TPI"/>
    <s v="Pemanfaatan"/>
    <n v="2"/>
    <n v="6"/>
    <s v="P"/>
    <x v="9"/>
    <n v="30"/>
    <n v="0"/>
    <s v="sob"/>
  </r>
  <r>
    <m/>
    <m/>
    <s v="-5.8816/110.4318"/>
    <n v="1"/>
    <s v="TPI"/>
    <s v="Pemanfaatan"/>
    <n v="2"/>
    <n v="7"/>
    <s v="P"/>
    <x v="0"/>
    <n v="0"/>
    <n v="0"/>
    <s v="sob"/>
  </r>
  <r>
    <m/>
    <m/>
    <s v="-5.8816/110.4318"/>
    <n v="1"/>
    <s v="TPI"/>
    <s v="Pemanfaatan"/>
    <n v="2"/>
    <n v="7"/>
    <s v="P"/>
    <x v="1"/>
    <n v="0"/>
    <n v="0"/>
    <s v="sob"/>
  </r>
  <r>
    <m/>
    <m/>
    <s v="-5.8816/110.4318"/>
    <n v="1"/>
    <s v="TPI"/>
    <s v="Pemanfaatan"/>
    <n v="2"/>
    <n v="7"/>
    <s v="P"/>
    <x v="2"/>
    <n v="0"/>
    <n v="0"/>
    <s v="sob"/>
  </r>
  <r>
    <m/>
    <m/>
    <s v="-5.8816/110.4318"/>
    <n v="1"/>
    <s v="TPI"/>
    <s v="Pemanfaatan"/>
    <n v="2"/>
    <n v="7"/>
    <s v="P"/>
    <x v="3"/>
    <n v="0"/>
    <n v="0"/>
    <s v="sob"/>
  </r>
  <r>
    <m/>
    <m/>
    <s v="-5.8816/110.4318"/>
    <n v="1"/>
    <s v="TPI"/>
    <s v="Pemanfaatan"/>
    <n v="2"/>
    <n v="7"/>
    <s v="P"/>
    <x v="4"/>
    <n v="0"/>
    <n v="0"/>
    <s v="sob"/>
  </r>
  <r>
    <m/>
    <m/>
    <s v="-5.8816/110.4318"/>
    <n v="1"/>
    <s v="TPI"/>
    <s v="Pemanfaatan"/>
    <n v="2"/>
    <n v="7"/>
    <s v="P"/>
    <x v="5"/>
    <n v="0"/>
    <n v="0"/>
    <s v="sob"/>
  </r>
  <r>
    <m/>
    <m/>
    <s v="-5.8816/110.4318"/>
    <n v="1"/>
    <s v="TPI"/>
    <s v="Pemanfaatan"/>
    <n v="2"/>
    <n v="7"/>
    <s v="P"/>
    <x v="6"/>
    <n v="100"/>
    <n v="0"/>
    <s v="sob"/>
  </r>
  <r>
    <m/>
    <m/>
    <s v="-5.8816/110.4318"/>
    <n v="1"/>
    <s v="TPI"/>
    <s v="Pemanfaatan"/>
    <n v="2"/>
    <n v="7"/>
    <s v="P"/>
    <x v="7"/>
    <n v="0"/>
    <n v="0"/>
    <s v="sob"/>
  </r>
  <r>
    <m/>
    <m/>
    <m/>
    <m/>
    <m/>
    <m/>
    <m/>
    <m/>
    <s v="P"/>
    <x v="8"/>
    <n v="40"/>
    <n v="17"/>
    <s v="sob"/>
  </r>
  <r>
    <m/>
    <m/>
    <s v="-5.8816/110.4318"/>
    <n v="1"/>
    <s v="TPI"/>
    <s v="Pemanfaatan"/>
    <n v="2"/>
    <n v="7"/>
    <s v="P"/>
    <x v="9"/>
    <n v="0"/>
    <n v="0"/>
    <s v="sob"/>
  </r>
  <r>
    <m/>
    <m/>
    <s v="-5.8816/110.4318"/>
    <n v="1"/>
    <s v="TPI"/>
    <s v="Pemanfaatan"/>
    <n v="2"/>
    <n v="8"/>
    <s v="P"/>
    <x v="0"/>
    <n v="0"/>
    <n v="0"/>
    <s v="sob"/>
  </r>
  <r>
    <m/>
    <m/>
    <s v="-5.8816/110.4318"/>
    <n v="1"/>
    <s v="TPI"/>
    <s v="Pemanfaatan"/>
    <n v="2"/>
    <n v="8"/>
    <s v="P"/>
    <x v="1"/>
    <n v="0"/>
    <n v="0"/>
    <s v="sob"/>
  </r>
  <r>
    <m/>
    <m/>
    <s v="-5.8816/110.4318"/>
    <n v="1"/>
    <s v="TPI"/>
    <s v="Pemanfaatan"/>
    <n v="2"/>
    <n v="8"/>
    <s v="P"/>
    <x v="2"/>
    <n v="0"/>
    <n v="0"/>
    <s v="sob"/>
  </r>
  <r>
    <m/>
    <m/>
    <s v="-5.8816/110.4318"/>
    <n v="1"/>
    <s v="TPI"/>
    <s v="Pemanfaatan"/>
    <n v="2"/>
    <n v="8"/>
    <s v="P"/>
    <x v="3"/>
    <n v="0"/>
    <n v="0"/>
    <s v="sob"/>
  </r>
  <r>
    <m/>
    <m/>
    <s v="-5.8816/110.4318"/>
    <n v="1"/>
    <s v="TPI"/>
    <s v="Pemanfaatan"/>
    <n v="2"/>
    <n v="8"/>
    <s v="P"/>
    <x v="4"/>
    <n v="0"/>
    <n v="0"/>
    <s v="sob"/>
  </r>
  <r>
    <m/>
    <m/>
    <s v="-5.8816/110.4318"/>
    <n v="1"/>
    <s v="TPI"/>
    <s v="Pemanfaatan"/>
    <n v="2"/>
    <n v="8"/>
    <s v="P"/>
    <x v="5"/>
    <n v="0"/>
    <n v="0"/>
    <s v="sob"/>
  </r>
  <r>
    <m/>
    <m/>
    <s v="-5.8816/110.4318"/>
    <n v="1"/>
    <s v="TPI"/>
    <s v="Pemanfaatan"/>
    <n v="2"/>
    <n v="8"/>
    <s v="P"/>
    <x v="6"/>
    <n v="100"/>
    <n v="0"/>
    <s v="sob"/>
  </r>
  <r>
    <m/>
    <m/>
    <s v="-5.8816/110.4318"/>
    <n v="1"/>
    <s v="TPI"/>
    <s v="Pemanfaatan"/>
    <n v="2"/>
    <n v="8"/>
    <s v="P"/>
    <x v="7"/>
    <n v="0"/>
    <n v="0"/>
    <s v="sob"/>
  </r>
  <r>
    <m/>
    <m/>
    <m/>
    <m/>
    <m/>
    <m/>
    <m/>
    <m/>
    <m/>
    <x v="8"/>
    <n v="15"/>
    <n v="7"/>
    <s v="sob"/>
  </r>
  <r>
    <m/>
    <m/>
    <s v="-5.8816/110.4318"/>
    <n v="1"/>
    <s v="TPI"/>
    <s v="Pemanfaatan"/>
    <n v="2"/>
    <n v="8"/>
    <s v="P"/>
    <x v="9"/>
    <n v="30"/>
    <n v="0"/>
    <s v="sob"/>
  </r>
  <r>
    <m/>
    <m/>
    <s v="-5.8816/110.4318"/>
    <n v="1"/>
    <s v="TPI"/>
    <s v="Pemanfaatan"/>
    <n v="2"/>
    <n v="9"/>
    <s v="P"/>
    <x v="0"/>
    <n v="0"/>
    <n v="0"/>
    <s v="sob"/>
  </r>
  <r>
    <m/>
    <m/>
    <s v="-5.8816/110.4318"/>
    <n v="1"/>
    <s v="TPI"/>
    <s v="Pemanfaatan"/>
    <n v="2"/>
    <n v="9"/>
    <s v="P"/>
    <x v="1"/>
    <n v="0"/>
    <n v="0"/>
    <s v="sob"/>
  </r>
  <r>
    <m/>
    <m/>
    <s v="-5.8816/110.4318"/>
    <n v="1"/>
    <s v="TPI"/>
    <s v="Pemanfaatan"/>
    <n v="2"/>
    <n v="9"/>
    <s v="P"/>
    <x v="2"/>
    <n v="0"/>
    <n v="0"/>
    <s v="sob"/>
  </r>
  <r>
    <m/>
    <m/>
    <s v="-5.8816/110.4318"/>
    <n v="1"/>
    <s v="TPI"/>
    <s v="Pemanfaatan"/>
    <n v="2"/>
    <n v="9"/>
    <s v="P"/>
    <x v="3"/>
    <n v="0"/>
    <n v="0"/>
    <s v="sob"/>
  </r>
  <r>
    <m/>
    <m/>
    <s v="-5.8816/110.4318"/>
    <n v="1"/>
    <s v="TPI"/>
    <s v="Pemanfaatan"/>
    <n v="2"/>
    <n v="9"/>
    <s v="P"/>
    <x v="4"/>
    <n v="0"/>
    <n v="0"/>
    <s v="sob"/>
  </r>
  <r>
    <m/>
    <m/>
    <s v="-5.8816/110.4318"/>
    <n v="1"/>
    <s v="TPI"/>
    <s v="Pemanfaatan"/>
    <n v="2"/>
    <n v="9"/>
    <s v="P"/>
    <x v="5"/>
    <n v="0"/>
    <n v="0"/>
    <s v="sob"/>
  </r>
  <r>
    <m/>
    <m/>
    <s v="-5.8816/110.4318"/>
    <n v="1"/>
    <s v="TPI"/>
    <s v="Pemanfaatan"/>
    <n v="2"/>
    <n v="9"/>
    <s v="P"/>
    <x v="6"/>
    <n v="100"/>
    <n v="0"/>
    <s v="sob"/>
  </r>
  <r>
    <m/>
    <m/>
    <s v="-5.8816/110.4318"/>
    <n v="1"/>
    <s v="TPI"/>
    <s v="Pemanfaatan"/>
    <n v="2"/>
    <n v="9"/>
    <s v="P"/>
    <x v="7"/>
    <n v="0"/>
    <n v="0"/>
    <s v="sob"/>
  </r>
  <r>
    <m/>
    <m/>
    <m/>
    <m/>
    <m/>
    <m/>
    <m/>
    <m/>
    <m/>
    <x v="8"/>
    <n v="60"/>
    <n v="5"/>
    <s v="sob"/>
  </r>
  <r>
    <m/>
    <m/>
    <s v="-5.8816/110.4318"/>
    <n v="1"/>
    <s v="TPI"/>
    <s v="Pemanfaatan"/>
    <n v="2"/>
    <n v="9"/>
    <s v="P"/>
    <x v="9"/>
    <n v="0"/>
    <n v="0"/>
    <s v="sob"/>
  </r>
  <r>
    <m/>
    <m/>
    <s v="-5.8816/110.4318"/>
    <n v="1"/>
    <s v="TPI"/>
    <s v="Pemanfaatan"/>
    <n v="2"/>
    <n v="10"/>
    <s v="P,L"/>
    <x v="0"/>
    <n v="0"/>
    <n v="0"/>
    <s v="sob"/>
  </r>
  <r>
    <m/>
    <m/>
    <s v="-5.8816/110.4318"/>
    <n v="1"/>
    <s v="TPI"/>
    <s v="Pemanfaatan"/>
    <n v="2"/>
    <n v="10"/>
    <s v="P,L"/>
    <x v="1"/>
    <n v="0"/>
    <n v="0"/>
    <s v="sob"/>
  </r>
  <r>
    <m/>
    <m/>
    <s v="-5.8816/110.4318"/>
    <n v="1"/>
    <s v="TPI"/>
    <s v="Pemanfaatan"/>
    <n v="2"/>
    <n v="10"/>
    <s v="P,L"/>
    <x v="2"/>
    <n v="0"/>
    <n v="0"/>
    <s v="sob"/>
  </r>
  <r>
    <m/>
    <m/>
    <s v="-5.8816/110.4318"/>
    <n v="1"/>
    <s v="TPI"/>
    <s v="Pemanfaatan"/>
    <n v="2"/>
    <n v="10"/>
    <s v="P,L"/>
    <x v="3"/>
    <n v="0"/>
    <n v="0"/>
    <s v="sob"/>
  </r>
  <r>
    <m/>
    <m/>
    <s v="-5.8816/110.4318"/>
    <n v="1"/>
    <s v="TPI"/>
    <s v="Pemanfaatan"/>
    <n v="2"/>
    <n v="10"/>
    <s v="P,L"/>
    <x v="4"/>
    <n v="0"/>
    <n v="0"/>
    <s v="sob"/>
  </r>
  <r>
    <m/>
    <m/>
    <s v="-5.8816/110.4318"/>
    <n v="1"/>
    <s v="TPI"/>
    <s v="Pemanfaatan"/>
    <n v="2"/>
    <n v="10"/>
    <s v="P,L"/>
    <x v="5"/>
    <n v="0"/>
    <n v="0"/>
    <s v="sob"/>
  </r>
  <r>
    <m/>
    <m/>
    <s v="-5.8816/110.4318"/>
    <n v="1"/>
    <s v="TPI"/>
    <s v="Pemanfaatan"/>
    <n v="2"/>
    <n v="10"/>
    <s v="P,L"/>
    <x v="6"/>
    <n v="100"/>
    <n v="0"/>
    <s v="sob"/>
  </r>
  <r>
    <m/>
    <m/>
    <s v="-5.8816/110.4318"/>
    <n v="1"/>
    <s v="TPI"/>
    <s v="Pemanfaatan"/>
    <n v="2"/>
    <n v="10"/>
    <s v="P,L"/>
    <x v="7"/>
    <n v="0"/>
    <n v="0"/>
    <s v="sob"/>
  </r>
  <r>
    <m/>
    <m/>
    <m/>
    <m/>
    <m/>
    <m/>
    <m/>
    <m/>
    <m/>
    <x v="8"/>
    <n v="15"/>
    <n v="5"/>
    <s v="sob"/>
  </r>
  <r>
    <m/>
    <m/>
    <s v="-5.8816/110.4318"/>
    <n v="1"/>
    <s v="TPI"/>
    <s v="Pemanfaatan"/>
    <n v="2"/>
    <n v="10"/>
    <s v="P,L"/>
    <x v="9"/>
    <n v="0"/>
    <n v="0"/>
    <s v="sob"/>
  </r>
  <r>
    <m/>
    <m/>
    <s v="-5.8816/110.4318"/>
    <n v="1"/>
    <s v="TPI"/>
    <s v="Pemanfaatan"/>
    <n v="2"/>
    <n v="11"/>
    <s v="P,PK"/>
    <x v="0"/>
    <n v="0"/>
    <n v="0"/>
    <s v="sob"/>
  </r>
  <r>
    <m/>
    <m/>
    <s v="-5.8816/110.4318"/>
    <n v="1"/>
    <s v="TPI"/>
    <s v="Pemanfaatan"/>
    <n v="2"/>
    <n v="11"/>
    <s v="P,PK"/>
    <x v="1"/>
    <n v="0"/>
    <n v="0"/>
    <s v="sob"/>
  </r>
  <r>
    <m/>
    <m/>
    <s v="-5.8816/110.4318"/>
    <n v="1"/>
    <s v="TPI"/>
    <s v="Pemanfaatan"/>
    <n v="2"/>
    <n v="11"/>
    <s v="P,PK"/>
    <x v="2"/>
    <n v="0"/>
    <n v="0"/>
    <s v="sob"/>
  </r>
  <r>
    <m/>
    <m/>
    <s v="-5.8816/110.4318"/>
    <n v="1"/>
    <s v="TPI"/>
    <s v="Pemanfaatan"/>
    <n v="2"/>
    <n v="11"/>
    <s v="P,PK"/>
    <x v="3"/>
    <n v="0"/>
    <n v="0"/>
    <s v="sob"/>
  </r>
  <r>
    <m/>
    <m/>
    <s v="-5.8816/110.4318"/>
    <n v="1"/>
    <s v="TPI"/>
    <s v="Pemanfaatan"/>
    <n v="2"/>
    <n v="11"/>
    <s v="P,PK"/>
    <x v="4"/>
    <n v="0"/>
    <n v="0"/>
    <s v="sob"/>
  </r>
  <r>
    <m/>
    <m/>
    <s v="-5.8816/110.4318"/>
    <n v="1"/>
    <s v="TPI"/>
    <s v="Pemanfaatan"/>
    <n v="2"/>
    <n v="11"/>
    <s v="P,PK"/>
    <x v="5"/>
    <n v="0"/>
    <n v="0"/>
    <s v="sob"/>
  </r>
  <r>
    <m/>
    <m/>
    <s v="-5.8816/110.4318"/>
    <n v="1"/>
    <s v="TPI"/>
    <s v="Pemanfaatan"/>
    <n v="2"/>
    <n v="11"/>
    <s v="P,PK"/>
    <x v="6"/>
    <n v="100"/>
    <n v="0"/>
    <s v="sob"/>
  </r>
  <r>
    <m/>
    <m/>
    <s v="-5.8816/110.4318"/>
    <n v="1"/>
    <s v="TPI"/>
    <s v="Pemanfaatan"/>
    <n v="2"/>
    <n v="11"/>
    <s v="P,PK"/>
    <x v="7"/>
    <n v="0"/>
    <n v="0"/>
    <s v="sob"/>
  </r>
  <r>
    <m/>
    <m/>
    <m/>
    <m/>
    <m/>
    <m/>
    <m/>
    <m/>
    <m/>
    <x v="8"/>
    <n v="10"/>
    <n v="5"/>
    <s v="sob"/>
  </r>
  <r>
    <m/>
    <m/>
    <s v="-5.8816/110.4318"/>
    <n v="1"/>
    <s v="TPI"/>
    <s v="Pemanfaatan"/>
    <n v="2"/>
    <n v="11"/>
    <s v="P,PK"/>
    <x v="9"/>
    <n v="0"/>
    <n v="0"/>
    <s v="sob"/>
  </r>
  <r>
    <m/>
    <m/>
    <s v="-5.8816/110.4318"/>
    <n v="1"/>
    <s v="TPI"/>
    <s v="Pemanfaatan"/>
    <n v="3"/>
    <n v="1"/>
    <s v="P"/>
    <x v="0"/>
    <n v="0"/>
    <n v="0"/>
    <s v="za"/>
  </r>
  <r>
    <m/>
    <m/>
    <s v="-5.8816/110.4318"/>
    <n v="1"/>
    <s v="TPI"/>
    <s v="Pemanfaatan"/>
    <n v="3"/>
    <n v="1"/>
    <s v="P"/>
    <x v="1"/>
    <n v="0"/>
    <n v="0"/>
    <s v="za"/>
  </r>
  <r>
    <m/>
    <m/>
    <s v="-5.8816/110.4318"/>
    <n v="1"/>
    <s v="TPI"/>
    <s v="Pemanfaatan"/>
    <n v="3"/>
    <n v="1"/>
    <s v="P"/>
    <x v="2"/>
    <n v="0"/>
    <n v="0"/>
    <s v="za"/>
  </r>
  <r>
    <m/>
    <m/>
    <s v="-5.8816/110.4318"/>
    <n v="1"/>
    <s v="TPI"/>
    <s v="Pemanfaatan"/>
    <n v="3"/>
    <n v="1"/>
    <s v="P"/>
    <x v="3"/>
    <n v="0"/>
    <n v="0"/>
    <s v="za"/>
  </r>
  <r>
    <m/>
    <m/>
    <s v="-5.8816/110.4318"/>
    <n v="1"/>
    <s v="TPI"/>
    <s v="Pemanfaatan"/>
    <n v="3"/>
    <n v="1"/>
    <s v="P"/>
    <x v="4"/>
    <n v="0"/>
    <n v="0"/>
    <s v="za"/>
  </r>
  <r>
    <m/>
    <m/>
    <s v="-5.8816/110.4318"/>
    <n v="1"/>
    <s v="TPI"/>
    <s v="Pemanfaatan"/>
    <n v="3"/>
    <n v="1"/>
    <s v="P"/>
    <x v="5"/>
    <n v="0"/>
    <n v="0"/>
    <s v="za"/>
  </r>
  <r>
    <m/>
    <m/>
    <s v="-5.8816/110.4318"/>
    <n v="1"/>
    <s v="TPI"/>
    <s v="Pemanfaatan"/>
    <n v="3"/>
    <n v="1"/>
    <s v="P"/>
    <x v="6"/>
    <n v="0"/>
    <n v="0"/>
    <s v="za"/>
  </r>
  <r>
    <m/>
    <m/>
    <s v="-5.8816/110.4318"/>
    <n v="1"/>
    <s v="TPI"/>
    <s v="Pemanfaatan"/>
    <n v="3"/>
    <n v="1"/>
    <s v="P"/>
    <x v="7"/>
    <n v="0"/>
    <n v="0"/>
    <s v="za"/>
  </r>
  <r>
    <m/>
    <m/>
    <m/>
    <m/>
    <m/>
    <m/>
    <m/>
    <m/>
    <m/>
    <x v="8"/>
    <n v="0"/>
    <n v="0"/>
    <s v="za"/>
  </r>
  <r>
    <m/>
    <m/>
    <s v="-5.8816/110.4318"/>
    <n v="1"/>
    <s v="TPI"/>
    <s v="Pemanfaatan"/>
    <n v="3"/>
    <n v="1"/>
    <s v="P"/>
    <x v="9"/>
    <n v="0"/>
    <n v="0"/>
    <s v="za"/>
  </r>
  <r>
    <m/>
    <m/>
    <s v="-5.8816/110.4318"/>
    <n v="1"/>
    <s v="TPI"/>
    <s v="Pemanfaatan"/>
    <n v="3"/>
    <n v="2"/>
    <s v="P"/>
    <x v="0"/>
    <n v="0"/>
    <n v="0"/>
    <s v="za"/>
  </r>
  <r>
    <m/>
    <m/>
    <s v="-5.8816/110.4318"/>
    <n v="1"/>
    <s v="TPI"/>
    <s v="Pemanfaatan"/>
    <n v="3"/>
    <n v="2"/>
    <s v="P"/>
    <x v="1"/>
    <n v="0"/>
    <n v="0"/>
    <s v="za"/>
  </r>
  <r>
    <m/>
    <m/>
    <s v="-5.8816/110.4318"/>
    <n v="1"/>
    <s v="TPI"/>
    <s v="Pemanfaatan"/>
    <n v="3"/>
    <n v="2"/>
    <s v="P"/>
    <x v="2"/>
    <n v="0"/>
    <n v="0"/>
    <s v="za"/>
  </r>
  <r>
    <m/>
    <m/>
    <s v="-5.8816/110.4318"/>
    <n v="1"/>
    <s v="TPI"/>
    <s v="Pemanfaatan"/>
    <n v="3"/>
    <n v="2"/>
    <s v="P"/>
    <x v="3"/>
    <n v="0"/>
    <n v="0"/>
    <s v="za"/>
  </r>
  <r>
    <m/>
    <m/>
    <s v="-5.8816/110.4318"/>
    <n v="1"/>
    <s v="TPI"/>
    <s v="Pemanfaatan"/>
    <n v="3"/>
    <n v="2"/>
    <s v="P"/>
    <x v="4"/>
    <n v="0"/>
    <n v="0"/>
    <s v="za"/>
  </r>
  <r>
    <m/>
    <m/>
    <s v="-5.8816/110.4318"/>
    <n v="1"/>
    <s v="TPI"/>
    <s v="Pemanfaatan"/>
    <n v="3"/>
    <n v="2"/>
    <s v="P"/>
    <x v="5"/>
    <n v="0"/>
    <n v="0"/>
    <s v="za"/>
  </r>
  <r>
    <m/>
    <m/>
    <s v="-5.8816/110.4318"/>
    <n v="1"/>
    <s v="TPI"/>
    <s v="Pemanfaatan"/>
    <n v="3"/>
    <n v="2"/>
    <s v="P"/>
    <x v="6"/>
    <n v="0"/>
    <n v="0"/>
    <s v="za"/>
  </r>
  <r>
    <m/>
    <m/>
    <s v="-5.8816/110.4318"/>
    <n v="1"/>
    <s v="TPI"/>
    <s v="Pemanfaatan"/>
    <n v="3"/>
    <n v="2"/>
    <s v="P"/>
    <x v="7"/>
    <n v="0"/>
    <n v="0"/>
    <s v="za"/>
  </r>
  <r>
    <m/>
    <m/>
    <m/>
    <m/>
    <m/>
    <m/>
    <m/>
    <m/>
    <m/>
    <x v="8"/>
    <n v="0"/>
    <n v="0"/>
    <s v="za"/>
  </r>
  <r>
    <m/>
    <m/>
    <s v="-5.8816/110.4318"/>
    <n v="1"/>
    <s v="TPI"/>
    <s v="Pemanfaatan"/>
    <n v="3"/>
    <n v="2"/>
    <s v="P"/>
    <x v="9"/>
    <n v="0"/>
    <n v="0"/>
    <s v="za"/>
  </r>
  <r>
    <m/>
    <m/>
    <s v="-5.8816/110.4318"/>
    <n v="1"/>
    <s v="TPI"/>
    <s v="Pemanfaatan"/>
    <n v="3"/>
    <n v="3"/>
    <s v="P"/>
    <x v="0"/>
    <n v="0"/>
    <n v="0"/>
    <s v="za"/>
  </r>
  <r>
    <m/>
    <m/>
    <s v="-5.8816/110.4318"/>
    <n v="1"/>
    <s v="TPI"/>
    <s v="Pemanfaatan"/>
    <n v="3"/>
    <n v="3"/>
    <s v="P"/>
    <x v="1"/>
    <n v="0"/>
    <n v="0"/>
    <s v="za"/>
  </r>
  <r>
    <m/>
    <m/>
    <s v="-5.8816/110.4318"/>
    <n v="1"/>
    <s v="TPI"/>
    <s v="Pemanfaatan"/>
    <n v="3"/>
    <n v="3"/>
    <s v="P"/>
    <x v="2"/>
    <n v="0"/>
    <n v="0"/>
    <s v="za"/>
  </r>
  <r>
    <m/>
    <m/>
    <s v="-5.8816/110.4318"/>
    <n v="1"/>
    <s v="TPI"/>
    <s v="Pemanfaatan"/>
    <n v="3"/>
    <n v="3"/>
    <s v="P"/>
    <x v="3"/>
    <n v="0"/>
    <n v="0"/>
    <s v="za"/>
  </r>
  <r>
    <m/>
    <m/>
    <s v="-5.8816/110.4318"/>
    <n v="1"/>
    <s v="TPI"/>
    <s v="Pemanfaatan"/>
    <n v="3"/>
    <n v="3"/>
    <s v="P"/>
    <x v="4"/>
    <n v="0"/>
    <n v="0"/>
    <s v="za"/>
  </r>
  <r>
    <m/>
    <m/>
    <s v="-5.8816/110.4318"/>
    <n v="1"/>
    <s v="TPI"/>
    <s v="Pemanfaatan"/>
    <n v="3"/>
    <n v="3"/>
    <s v="P"/>
    <x v="5"/>
    <n v="0"/>
    <n v="0"/>
    <s v="za"/>
  </r>
  <r>
    <m/>
    <m/>
    <s v="-5.8816/110.4318"/>
    <n v="1"/>
    <s v="TPI"/>
    <s v="Pemanfaatan"/>
    <n v="3"/>
    <n v="3"/>
    <s v="P"/>
    <x v="6"/>
    <n v="0"/>
    <n v="0"/>
    <s v="za"/>
  </r>
  <r>
    <m/>
    <m/>
    <s v="-5.8816/110.4318"/>
    <n v="1"/>
    <s v="TPI"/>
    <s v="Pemanfaatan"/>
    <n v="3"/>
    <n v="3"/>
    <s v="P"/>
    <x v="7"/>
    <n v="0"/>
    <n v="0"/>
    <s v="za"/>
  </r>
  <r>
    <m/>
    <m/>
    <m/>
    <m/>
    <m/>
    <m/>
    <m/>
    <m/>
    <m/>
    <x v="8"/>
    <n v="0"/>
    <n v="0"/>
    <s v="za"/>
  </r>
  <r>
    <m/>
    <m/>
    <s v="-5.8816/110.4318"/>
    <n v="1"/>
    <s v="TPI"/>
    <s v="Pemanfaatan"/>
    <n v="3"/>
    <n v="3"/>
    <s v="P"/>
    <x v="9"/>
    <n v="0"/>
    <n v="0"/>
    <s v="za"/>
  </r>
  <r>
    <m/>
    <m/>
    <s v="-5.8816/110.4318"/>
    <n v="1"/>
    <s v="TPI"/>
    <s v="Pemanfaatan"/>
    <n v="3"/>
    <n v="4"/>
    <s v="P"/>
    <x v="0"/>
    <n v="0"/>
    <n v="0"/>
    <s v="za"/>
  </r>
  <r>
    <m/>
    <m/>
    <s v="-5.8816/110.4318"/>
    <n v="1"/>
    <s v="TPI"/>
    <s v="Pemanfaatan"/>
    <n v="3"/>
    <n v="4"/>
    <s v="P"/>
    <x v="1"/>
    <n v="0"/>
    <n v="0"/>
    <s v="za"/>
  </r>
  <r>
    <m/>
    <m/>
    <s v="-5.8816/110.4318"/>
    <n v="1"/>
    <s v="TPI"/>
    <s v="Pemanfaatan"/>
    <n v="3"/>
    <n v="4"/>
    <s v="P"/>
    <x v="2"/>
    <n v="0"/>
    <n v="0"/>
    <s v="za"/>
  </r>
  <r>
    <m/>
    <m/>
    <s v="-5.8816/110.4318"/>
    <n v="1"/>
    <s v="TPI"/>
    <s v="Pemanfaatan"/>
    <n v="3"/>
    <n v="4"/>
    <s v="P"/>
    <x v="3"/>
    <n v="0"/>
    <n v="0"/>
    <s v="za"/>
  </r>
  <r>
    <m/>
    <m/>
    <s v="-5.8816/110.4318"/>
    <n v="1"/>
    <s v="TPI"/>
    <s v="Pemanfaatan"/>
    <n v="3"/>
    <n v="4"/>
    <s v="P"/>
    <x v="4"/>
    <n v="0"/>
    <n v="0"/>
    <s v="za"/>
  </r>
  <r>
    <m/>
    <m/>
    <s v="-5.8816/110.4318"/>
    <n v="1"/>
    <s v="TPI"/>
    <s v="Pemanfaatan"/>
    <n v="3"/>
    <n v="4"/>
    <s v="P"/>
    <x v="5"/>
    <n v="0"/>
    <n v="0"/>
    <s v="za"/>
  </r>
  <r>
    <m/>
    <m/>
    <s v="-5.8816/110.4318"/>
    <n v="1"/>
    <s v="TPI"/>
    <s v="Pemanfaatan"/>
    <n v="3"/>
    <n v="4"/>
    <s v="P"/>
    <x v="6"/>
    <n v="0"/>
    <n v="0"/>
    <s v="za"/>
  </r>
  <r>
    <m/>
    <m/>
    <s v="-5.8816/110.4318"/>
    <n v="1"/>
    <s v="TPI"/>
    <s v="Pemanfaatan"/>
    <n v="3"/>
    <n v="4"/>
    <s v="P"/>
    <x v="7"/>
    <n v="0"/>
    <n v="0"/>
    <s v="za"/>
  </r>
  <r>
    <m/>
    <m/>
    <m/>
    <m/>
    <m/>
    <m/>
    <m/>
    <m/>
    <m/>
    <x v="8"/>
    <n v="0"/>
    <n v="0"/>
    <s v="za"/>
  </r>
  <r>
    <m/>
    <m/>
    <s v="-5.8816/110.4318"/>
    <n v="1"/>
    <s v="TPI"/>
    <s v="Pemanfaatan"/>
    <n v="3"/>
    <n v="4"/>
    <s v="P"/>
    <x v="9"/>
    <n v="30"/>
    <n v="0"/>
    <s v="za"/>
  </r>
  <r>
    <m/>
    <m/>
    <s v="-5.8816/110.4318"/>
    <n v="1"/>
    <s v="TPI"/>
    <s v="Pemanfaatan"/>
    <n v="3"/>
    <n v="5"/>
    <s v="P"/>
    <x v="0"/>
    <n v="100"/>
    <n v="0"/>
    <s v="za"/>
  </r>
  <r>
    <m/>
    <m/>
    <s v="-5.8816/110.4318"/>
    <n v="1"/>
    <s v="TPI"/>
    <s v="Pemanfaatan"/>
    <n v="3"/>
    <n v="5"/>
    <s v="P"/>
    <x v="1"/>
    <n v="0"/>
    <n v="0"/>
    <s v="za"/>
  </r>
  <r>
    <m/>
    <m/>
    <s v="-5.8816/110.4318"/>
    <n v="1"/>
    <s v="TPI"/>
    <s v="Pemanfaatan"/>
    <n v="3"/>
    <n v="5"/>
    <s v="P"/>
    <x v="2"/>
    <n v="0"/>
    <n v="0"/>
    <s v="za"/>
  </r>
  <r>
    <m/>
    <m/>
    <s v="-5.8816/110.4318"/>
    <n v="1"/>
    <s v="TPI"/>
    <s v="Pemanfaatan"/>
    <n v="3"/>
    <n v="5"/>
    <s v="P"/>
    <x v="3"/>
    <n v="0"/>
    <n v="0"/>
    <s v="za"/>
  </r>
  <r>
    <m/>
    <m/>
    <s v="-5.8816/110.4318"/>
    <n v="1"/>
    <s v="TPI"/>
    <s v="Pemanfaatan"/>
    <n v="3"/>
    <n v="5"/>
    <s v="P"/>
    <x v="4"/>
    <n v="0"/>
    <n v="0"/>
    <s v="za"/>
  </r>
  <r>
    <m/>
    <m/>
    <s v="-5.8816/110.4318"/>
    <n v="1"/>
    <s v="TPI"/>
    <s v="Pemanfaatan"/>
    <n v="3"/>
    <n v="5"/>
    <s v="P"/>
    <x v="5"/>
    <n v="0"/>
    <n v="0"/>
    <s v="za"/>
  </r>
  <r>
    <m/>
    <m/>
    <s v="-5.8816/110.4318"/>
    <n v="1"/>
    <s v="TPI"/>
    <s v="Pemanfaatan"/>
    <n v="3"/>
    <n v="5"/>
    <s v="P"/>
    <x v="6"/>
    <n v="0"/>
    <n v="0"/>
    <s v="za"/>
  </r>
  <r>
    <m/>
    <m/>
    <s v="-5.8816/110.4318"/>
    <n v="1"/>
    <s v="TPI"/>
    <s v="Pemanfaatan"/>
    <n v="3"/>
    <n v="5"/>
    <s v="P"/>
    <x v="7"/>
    <n v="0"/>
    <n v="0"/>
    <s v="za"/>
  </r>
  <r>
    <m/>
    <m/>
    <m/>
    <m/>
    <m/>
    <m/>
    <m/>
    <m/>
    <m/>
    <x v="8"/>
    <n v="1"/>
    <n v="6"/>
    <s v="za"/>
  </r>
  <r>
    <m/>
    <m/>
    <s v="-5.8816/110.4318"/>
    <n v="1"/>
    <s v="TPI"/>
    <s v="Pemanfaatan"/>
    <n v="3"/>
    <n v="5"/>
    <s v="P"/>
    <x v="9"/>
    <n v="0"/>
    <n v="0"/>
    <s v="za"/>
  </r>
  <r>
    <m/>
    <m/>
    <s v="-5.8816/110.4318"/>
    <n v="1"/>
    <s v="TPI"/>
    <s v="Pemanfaatan"/>
    <n v="3"/>
    <n v="6"/>
    <s v="P"/>
    <x v="0"/>
    <n v="0"/>
    <n v="0"/>
    <s v="za"/>
  </r>
  <r>
    <m/>
    <m/>
    <s v="-5.8816/110.4318"/>
    <n v="1"/>
    <s v="TPI"/>
    <s v="Pemanfaatan"/>
    <n v="3"/>
    <n v="6"/>
    <s v="P"/>
    <x v="1"/>
    <n v="0"/>
    <n v="0"/>
    <s v="za"/>
  </r>
  <r>
    <m/>
    <m/>
    <s v="-5.8816/110.4318"/>
    <n v="1"/>
    <s v="TPI"/>
    <s v="Pemanfaatan"/>
    <n v="3"/>
    <n v="6"/>
    <s v="P"/>
    <x v="2"/>
    <n v="0"/>
    <n v="0"/>
    <s v="za"/>
  </r>
  <r>
    <m/>
    <m/>
    <s v="-5.8816/110.4318"/>
    <n v="1"/>
    <s v="TPI"/>
    <s v="Pemanfaatan"/>
    <n v="3"/>
    <n v="6"/>
    <s v="P"/>
    <x v="3"/>
    <n v="0"/>
    <n v="0"/>
    <s v="za"/>
  </r>
  <r>
    <m/>
    <m/>
    <s v="-5.8816/110.4318"/>
    <n v="1"/>
    <s v="TPI"/>
    <s v="Pemanfaatan"/>
    <n v="3"/>
    <n v="6"/>
    <s v="P"/>
    <x v="4"/>
    <n v="0"/>
    <n v="0"/>
    <s v="za"/>
  </r>
  <r>
    <m/>
    <m/>
    <s v="-5.8816/110.4318"/>
    <n v="1"/>
    <s v="TPI"/>
    <s v="Pemanfaatan"/>
    <n v="3"/>
    <n v="6"/>
    <s v="P"/>
    <x v="5"/>
    <n v="0"/>
    <n v="0"/>
    <s v="za"/>
  </r>
  <r>
    <m/>
    <m/>
    <s v="-5.8816/110.4318"/>
    <n v="1"/>
    <s v="TPI"/>
    <s v="Pemanfaatan"/>
    <n v="3"/>
    <n v="6"/>
    <s v="P"/>
    <x v="6"/>
    <n v="0"/>
    <n v="0"/>
    <s v="za"/>
  </r>
  <r>
    <m/>
    <m/>
    <s v="-5.8816/110.4318"/>
    <n v="1"/>
    <s v="TPI"/>
    <s v="Pemanfaatan"/>
    <n v="3"/>
    <n v="6"/>
    <s v="P"/>
    <x v="7"/>
    <n v="0"/>
    <n v="0"/>
    <s v="za"/>
  </r>
  <r>
    <m/>
    <m/>
    <m/>
    <m/>
    <m/>
    <m/>
    <m/>
    <m/>
    <m/>
    <x v="8"/>
    <n v="0"/>
    <n v="0"/>
    <s v="za"/>
  </r>
  <r>
    <m/>
    <m/>
    <s v="-5.8816/110.4318"/>
    <n v="1"/>
    <s v="TPI"/>
    <s v="Pemanfaatan"/>
    <n v="3"/>
    <n v="6"/>
    <s v="P"/>
    <x v="9"/>
    <n v="0"/>
    <n v="0"/>
    <s v="za"/>
  </r>
  <r>
    <m/>
    <m/>
    <s v="-5.8816/110.4318"/>
    <n v="1"/>
    <s v="TPI"/>
    <s v="Pemanfaatan"/>
    <n v="3"/>
    <n v="7"/>
    <s v="P,L"/>
    <x v="0"/>
    <n v="100"/>
    <n v="0"/>
    <s v="za"/>
  </r>
  <r>
    <m/>
    <m/>
    <s v="-5.8816/110.4318"/>
    <n v="1"/>
    <s v="TPI"/>
    <s v="Pemanfaatan"/>
    <n v="3"/>
    <n v="7"/>
    <s v="P,L"/>
    <x v="1"/>
    <n v="0"/>
    <n v="0"/>
    <s v="za"/>
  </r>
  <r>
    <m/>
    <m/>
    <s v="-5.8816/110.4318"/>
    <n v="1"/>
    <s v="TPI"/>
    <s v="Pemanfaatan"/>
    <n v="3"/>
    <n v="7"/>
    <s v="P,L"/>
    <x v="2"/>
    <n v="0"/>
    <n v="0"/>
    <s v="za"/>
  </r>
  <r>
    <m/>
    <m/>
    <s v="-5.8816/110.4318"/>
    <n v="1"/>
    <s v="TPI"/>
    <s v="Pemanfaatan"/>
    <n v="3"/>
    <n v="7"/>
    <s v="P,L"/>
    <x v="3"/>
    <n v="0"/>
    <n v="0"/>
    <s v="za"/>
  </r>
  <r>
    <m/>
    <m/>
    <s v="-5.8816/110.4318"/>
    <n v="1"/>
    <s v="TPI"/>
    <s v="Pemanfaatan"/>
    <n v="3"/>
    <n v="7"/>
    <s v="P,L"/>
    <x v="4"/>
    <n v="0"/>
    <n v="0"/>
    <s v="za"/>
  </r>
  <r>
    <m/>
    <m/>
    <s v="-5.8816/110.4318"/>
    <n v="1"/>
    <s v="TPI"/>
    <s v="Pemanfaatan"/>
    <n v="3"/>
    <n v="7"/>
    <s v="P,L"/>
    <x v="5"/>
    <n v="0"/>
    <n v="0"/>
    <s v="za"/>
  </r>
  <r>
    <m/>
    <m/>
    <s v="-5.8816/110.4318"/>
    <n v="1"/>
    <s v="TPI"/>
    <s v="Pemanfaatan"/>
    <n v="3"/>
    <n v="7"/>
    <s v="P,L"/>
    <x v="6"/>
    <n v="0"/>
    <n v="0"/>
    <s v="za"/>
  </r>
  <r>
    <m/>
    <m/>
    <s v="-5.8816/110.4318"/>
    <n v="1"/>
    <s v="TPI"/>
    <s v="Pemanfaatan"/>
    <n v="3"/>
    <n v="7"/>
    <s v="P,L"/>
    <x v="7"/>
    <n v="0"/>
    <n v="0"/>
    <s v="za"/>
  </r>
  <r>
    <m/>
    <m/>
    <m/>
    <m/>
    <m/>
    <m/>
    <m/>
    <m/>
    <m/>
    <x v="8"/>
    <n v="15"/>
    <n v="8"/>
    <s v="za"/>
  </r>
  <r>
    <m/>
    <m/>
    <s v="-5.8816/110.4318"/>
    <n v="1"/>
    <s v="TPI"/>
    <s v="Pemanfaatan"/>
    <n v="3"/>
    <n v="7"/>
    <s v="P,L"/>
    <x v="9"/>
    <n v="0"/>
    <n v="0"/>
    <s v="za"/>
  </r>
  <r>
    <m/>
    <m/>
    <s v="-5.8816/110.4318"/>
    <n v="1"/>
    <s v="TPI"/>
    <s v="Pemanfaatan"/>
    <n v="3"/>
    <n v="8"/>
    <s v="P,L"/>
    <x v="0"/>
    <n v="100"/>
    <n v="0"/>
    <s v="za"/>
  </r>
  <r>
    <m/>
    <m/>
    <s v="-5.8816/110.4318"/>
    <n v="1"/>
    <s v="TPI"/>
    <s v="Pemanfaatan"/>
    <n v="3"/>
    <n v="8"/>
    <s v="P,L"/>
    <x v="1"/>
    <n v="0"/>
    <n v="0"/>
    <s v="za"/>
  </r>
  <r>
    <m/>
    <m/>
    <s v="-5.8816/110.4318"/>
    <n v="1"/>
    <s v="TPI"/>
    <s v="Pemanfaatan"/>
    <n v="3"/>
    <n v="8"/>
    <s v="P,L"/>
    <x v="2"/>
    <n v="0"/>
    <n v="0"/>
    <s v="za"/>
  </r>
  <r>
    <m/>
    <m/>
    <s v="-5.8816/110.4318"/>
    <n v="1"/>
    <s v="TPI"/>
    <s v="Pemanfaatan"/>
    <n v="3"/>
    <n v="8"/>
    <s v="P,L"/>
    <x v="3"/>
    <n v="0"/>
    <n v="0"/>
    <s v="za"/>
  </r>
  <r>
    <m/>
    <m/>
    <s v="-5.8816/110.4318"/>
    <n v="1"/>
    <s v="TPI"/>
    <s v="Pemanfaatan"/>
    <n v="3"/>
    <n v="8"/>
    <s v="P,L"/>
    <x v="4"/>
    <n v="0"/>
    <n v="0"/>
    <s v="za"/>
  </r>
  <r>
    <m/>
    <m/>
    <s v="-5.8816/110.4318"/>
    <n v="1"/>
    <s v="TPI"/>
    <s v="Pemanfaatan"/>
    <n v="3"/>
    <n v="8"/>
    <s v="P,L"/>
    <x v="5"/>
    <n v="0"/>
    <n v="0"/>
    <s v="za"/>
  </r>
  <r>
    <m/>
    <m/>
    <s v="-5.8816/110.4318"/>
    <n v="1"/>
    <s v="TPI"/>
    <s v="Pemanfaatan"/>
    <n v="3"/>
    <n v="8"/>
    <s v="P,L"/>
    <x v="6"/>
    <n v="0"/>
    <n v="0"/>
    <s v="za"/>
  </r>
  <r>
    <m/>
    <m/>
    <s v="-5.8816/110.4318"/>
    <n v="1"/>
    <s v="TPI"/>
    <s v="Pemanfaatan"/>
    <n v="3"/>
    <n v="8"/>
    <s v="P,L"/>
    <x v="7"/>
    <n v="0"/>
    <n v="0"/>
    <s v="za"/>
  </r>
  <r>
    <m/>
    <m/>
    <m/>
    <m/>
    <m/>
    <m/>
    <m/>
    <m/>
    <m/>
    <x v="8"/>
    <n v="5"/>
    <n v="5"/>
    <s v="za"/>
  </r>
  <r>
    <m/>
    <m/>
    <s v="-5.8816/110.4318"/>
    <n v="1"/>
    <s v="TPI"/>
    <s v="Pemanfaatan"/>
    <n v="3"/>
    <n v="8"/>
    <s v="P,L"/>
    <x v="9"/>
    <n v="0"/>
    <n v="0"/>
    <s v="za"/>
  </r>
  <r>
    <m/>
    <m/>
    <s v="-5.8816/110.4318"/>
    <n v="1"/>
    <s v="TPI"/>
    <s v="Pemanfaatan"/>
    <n v="3"/>
    <n v="9"/>
    <s v="P,L"/>
    <x v="0"/>
    <n v="0"/>
    <n v="0"/>
    <s v="za"/>
  </r>
  <r>
    <m/>
    <m/>
    <s v="-5.8816/110.4318"/>
    <n v="1"/>
    <s v="TPI"/>
    <s v="Pemanfaatan"/>
    <n v="3"/>
    <n v="9"/>
    <s v="P,L"/>
    <x v="1"/>
    <n v="0"/>
    <n v="0"/>
    <s v="za"/>
  </r>
  <r>
    <m/>
    <m/>
    <s v="-5.8816/110.4318"/>
    <n v="1"/>
    <s v="TPI"/>
    <s v="Pemanfaatan"/>
    <n v="3"/>
    <n v="9"/>
    <s v="P,L"/>
    <x v="2"/>
    <n v="0"/>
    <n v="0"/>
    <s v="za"/>
  </r>
  <r>
    <m/>
    <m/>
    <s v="-5.8816/110.4318"/>
    <n v="1"/>
    <s v="TPI"/>
    <s v="Pemanfaatan"/>
    <n v="3"/>
    <n v="9"/>
    <s v="P,L"/>
    <x v="3"/>
    <n v="0"/>
    <n v="0"/>
    <s v="za"/>
  </r>
  <r>
    <m/>
    <m/>
    <s v="-5.8816/110.4318"/>
    <n v="1"/>
    <s v="TPI"/>
    <s v="Pemanfaatan"/>
    <n v="3"/>
    <n v="9"/>
    <s v="P,L"/>
    <x v="4"/>
    <n v="0"/>
    <n v="0"/>
    <s v="za"/>
  </r>
  <r>
    <m/>
    <m/>
    <s v="-5.8816/110.4318"/>
    <n v="1"/>
    <s v="TPI"/>
    <s v="Pemanfaatan"/>
    <n v="3"/>
    <n v="9"/>
    <s v="P,L"/>
    <x v="5"/>
    <n v="100"/>
    <n v="0"/>
    <s v="za"/>
  </r>
  <r>
    <m/>
    <m/>
    <s v="-5.8816/110.4318"/>
    <n v="1"/>
    <s v="TPI"/>
    <s v="Pemanfaatan"/>
    <n v="3"/>
    <n v="9"/>
    <s v="P,L"/>
    <x v="6"/>
    <n v="0"/>
    <n v="0"/>
    <s v="za"/>
  </r>
  <r>
    <m/>
    <m/>
    <s v="-5.8816/110.4318"/>
    <n v="1"/>
    <s v="TPI"/>
    <s v="Pemanfaatan"/>
    <n v="3"/>
    <n v="9"/>
    <s v="P,L"/>
    <x v="7"/>
    <n v="0"/>
    <n v="0"/>
    <s v="za"/>
  </r>
  <r>
    <m/>
    <m/>
    <m/>
    <m/>
    <m/>
    <m/>
    <m/>
    <m/>
    <m/>
    <x v="8"/>
    <n v="30"/>
    <n v="50"/>
    <s v="za"/>
  </r>
  <r>
    <m/>
    <m/>
    <s v="-5.8816/110.4318"/>
    <n v="1"/>
    <s v="TPI"/>
    <s v="Pemanfaatan"/>
    <n v="3"/>
    <n v="9"/>
    <s v="P,L"/>
    <x v="9"/>
    <n v="0"/>
    <n v="0"/>
    <s v="za"/>
  </r>
  <r>
    <m/>
    <m/>
    <s v="-5.8816/110.4318"/>
    <n v="1"/>
    <s v="TPI"/>
    <s v="Pemanfaatan"/>
    <n v="3"/>
    <n v="10"/>
    <s v="P,L"/>
    <x v="0"/>
    <n v="0"/>
    <n v="0"/>
    <s v="za"/>
  </r>
  <r>
    <m/>
    <m/>
    <s v="-5.8816/110.4318"/>
    <n v="1"/>
    <s v="TPI"/>
    <s v="Pemanfaatan"/>
    <n v="3"/>
    <n v="10"/>
    <s v="P,L"/>
    <x v="1"/>
    <n v="0"/>
    <n v="0"/>
    <s v="za"/>
  </r>
  <r>
    <m/>
    <m/>
    <s v="-5.8816/110.4318"/>
    <n v="1"/>
    <s v="TPI"/>
    <s v="Pemanfaatan"/>
    <n v="3"/>
    <n v="10"/>
    <s v="P,L"/>
    <x v="2"/>
    <n v="0"/>
    <n v="0"/>
    <s v="za"/>
  </r>
  <r>
    <m/>
    <m/>
    <s v="-5.8816/110.4318"/>
    <n v="1"/>
    <s v="TPI"/>
    <s v="Pemanfaatan"/>
    <n v="3"/>
    <n v="10"/>
    <s v="P,L"/>
    <x v="3"/>
    <n v="0"/>
    <n v="0"/>
    <s v="za"/>
  </r>
  <r>
    <m/>
    <m/>
    <s v="-5.8816/110.4318"/>
    <n v="1"/>
    <s v="TPI"/>
    <s v="Pemanfaatan"/>
    <n v="3"/>
    <n v="10"/>
    <s v="P,L"/>
    <x v="4"/>
    <n v="0"/>
    <n v="0"/>
    <s v="za"/>
  </r>
  <r>
    <m/>
    <m/>
    <s v="-5.8816/110.4318"/>
    <n v="1"/>
    <s v="TPI"/>
    <s v="Pemanfaatan"/>
    <n v="3"/>
    <n v="10"/>
    <s v="P,L"/>
    <x v="5"/>
    <n v="80"/>
    <n v="0"/>
    <s v="za"/>
  </r>
  <r>
    <m/>
    <m/>
    <s v="-5.8816/110.4318"/>
    <n v="1"/>
    <s v="TPI"/>
    <s v="Pemanfaatan"/>
    <n v="3"/>
    <n v="10"/>
    <s v="P,L"/>
    <x v="6"/>
    <n v="20"/>
    <n v="0"/>
    <s v="za"/>
  </r>
  <r>
    <m/>
    <m/>
    <s v="-5.8816/110.4318"/>
    <n v="1"/>
    <s v="TPI"/>
    <s v="Pemanfaatan"/>
    <n v="3"/>
    <n v="10"/>
    <s v="P,L"/>
    <x v="7"/>
    <n v="0"/>
    <n v="0"/>
    <s v="za"/>
  </r>
  <r>
    <m/>
    <m/>
    <m/>
    <m/>
    <m/>
    <m/>
    <m/>
    <m/>
    <m/>
    <x v="8"/>
    <n v="10"/>
    <n v="40"/>
    <s v="za"/>
  </r>
  <r>
    <m/>
    <m/>
    <s v="-5.8816/110.4318"/>
    <n v="1"/>
    <s v="TPI"/>
    <s v="Pemanfaatan"/>
    <n v="3"/>
    <n v="10"/>
    <s v="P,L"/>
    <x v="9"/>
    <n v="0"/>
    <n v="0"/>
    <s v="za"/>
  </r>
  <r>
    <m/>
    <m/>
    <s v="-5.8816/110.4318"/>
    <n v="1"/>
    <s v="TPI"/>
    <s v="Pemanfaatan"/>
    <n v="3"/>
    <n v="11"/>
    <s v="P,L"/>
    <x v="0"/>
    <n v="0"/>
    <n v="0"/>
    <s v="za"/>
  </r>
  <r>
    <m/>
    <m/>
    <s v="-5.8816/110.4318"/>
    <n v="1"/>
    <s v="TPI"/>
    <s v="Pemanfaatan"/>
    <n v="3"/>
    <n v="11"/>
    <s v="P,L"/>
    <x v="1"/>
    <n v="0"/>
    <n v="0"/>
    <s v="za"/>
  </r>
  <r>
    <m/>
    <m/>
    <s v="-5.8816/110.4318"/>
    <n v="1"/>
    <s v="TPI"/>
    <s v="Pemanfaatan"/>
    <n v="3"/>
    <n v="11"/>
    <s v="P,L"/>
    <x v="2"/>
    <n v="0"/>
    <n v="0"/>
    <s v="za"/>
  </r>
  <r>
    <m/>
    <m/>
    <s v="-5.8816/110.4318"/>
    <n v="1"/>
    <s v="TPI"/>
    <s v="Pemanfaatan"/>
    <n v="3"/>
    <n v="11"/>
    <s v="P,L"/>
    <x v="3"/>
    <n v="0"/>
    <n v="0"/>
    <s v="za"/>
  </r>
  <r>
    <m/>
    <m/>
    <s v="-5.8816/110.4318"/>
    <n v="1"/>
    <s v="TPI"/>
    <s v="Pemanfaatan"/>
    <n v="3"/>
    <n v="11"/>
    <s v="P,L"/>
    <x v="4"/>
    <n v="0"/>
    <n v="0"/>
    <s v="za"/>
  </r>
  <r>
    <m/>
    <m/>
    <s v="-5.8816/110.4318"/>
    <n v="1"/>
    <s v="TPI"/>
    <s v="Pemanfaatan"/>
    <n v="3"/>
    <n v="11"/>
    <s v="P,L"/>
    <x v="5"/>
    <n v="100"/>
    <n v="0"/>
    <s v="za"/>
  </r>
  <r>
    <m/>
    <m/>
    <s v="-5.8816/110.4318"/>
    <n v="1"/>
    <s v="TPI"/>
    <s v="Pemanfaatan"/>
    <n v="3"/>
    <n v="11"/>
    <s v="P,L"/>
    <x v="6"/>
    <n v="0"/>
    <n v="0"/>
    <s v="za"/>
  </r>
  <r>
    <m/>
    <m/>
    <s v="-5.8816/110.4318"/>
    <n v="1"/>
    <s v="TPI"/>
    <s v="Pemanfaatan"/>
    <n v="3"/>
    <n v="11"/>
    <s v="P,L"/>
    <x v="7"/>
    <n v="0"/>
    <n v="0"/>
    <s v="za"/>
  </r>
  <r>
    <m/>
    <m/>
    <m/>
    <m/>
    <m/>
    <m/>
    <m/>
    <m/>
    <m/>
    <x v="8"/>
    <n v="20"/>
    <n v="40"/>
    <s v="za"/>
  </r>
  <r>
    <m/>
    <m/>
    <s v="-5.8816/110.4318"/>
    <n v="1"/>
    <s v="TPI"/>
    <s v="Pemanfaatan"/>
    <n v="3"/>
    <n v="11"/>
    <s v="P,L"/>
    <x v="9"/>
    <n v="0"/>
    <n v="0"/>
    <s v="za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count="330">
  <r>
    <m/>
    <d v="1899-12-30T10:00:00"/>
    <s v="05'50'03,00&quot; 110'26'14,84&quot;"/>
    <n v="4"/>
    <s v="NYP"/>
    <s v="Pemanfaatan"/>
    <n v="1"/>
    <n v="1"/>
    <s v="P,L"/>
    <x v="0"/>
    <x v="0"/>
    <n v="0"/>
    <s v="zaenul"/>
  </r>
  <r>
    <m/>
    <d v="1899-12-30T10:00:00"/>
    <s v="05'50'03,00&quot; 110'26'14,84&quot;"/>
    <n v="4"/>
    <s v="NYP"/>
    <s v="Pemanfaatan"/>
    <n v="1"/>
    <n v="1"/>
    <s v="P,L"/>
    <x v="1"/>
    <x v="0"/>
    <n v="0"/>
    <s v="zaenul"/>
  </r>
  <r>
    <m/>
    <d v="1899-12-30T10:00:00"/>
    <s v="05'50'03,00&quot; 110'26'14,84&quot;"/>
    <n v="4"/>
    <s v="NYP"/>
    <s v="Pemanfaatan"/>
    <n v="1"/>
    <n v="1"/>
    <s v="P,L"/>
    <x v="2"/>
    <x v="0"/>
    <n v="0"/>
    <s v="zaenul"/>
  </r>
  <r>
    <m/>
    <d v="1899-12-30T10:00:00"/>
    <s v="05'50'03,00&quot; 110'26'14,84&quot;"/>
    <n v="4"/>
    <s v="NYP"/>
    <s v="Pemanfaatan"/>
    <n v="1"/>
    <n v="1"/>
    <s v="P,L"/>
    <x v="3"/>
    <x v="0"/>
    <n v="0"/>
    <s v="zaenul"/>
  </r>
  <r>
    <m/>
    <d v="1899-12-30T10:00:00"/>
    <s v="05'50'03,00&quot; 110'26'14,84&quot;"/>
    <n v="4"/>
    <s v="NYP"/>
    <s v="Pemanfaatan"/>
    <n v="1"/>
    <n v="1"/>
    <s v="P,L"/>
    <x v="4"/>
    <x v="0"/>
    <n v="0"/>
    <s v="zaenul"/>
  </r>
  <r>
    <m/>
    <d v="1899-12-30T10:00:00"/>
    <s v="05'50'03,00&quot; 110'26'14,84&quot;"/>
    <n v="4"/>
    <s v="NYP"/>
    <s v="Pemanfaatan"/>
    <n v="1"/>
    <n v="1"/>
    <s v="P,L"/>
    <x v="5"/>
    <x v="0"/>
    <n v="0"/>
    <s v="zaenul"/>
  </r>
  <r>
    <m/>
    <d v="1899-12-30T10:00:00"/>
    <s v="05'50'03,00&quot; 110'26'14,84&quot;"/>
    <n v="4"/>
    <s v="NYP"/>
    <s v="Pemanfaatan"/>
    <n v="1"/>
    <n v="1"/>
    <s v="P,L"/>
    <x v="6"/>
    <x v="0"/>
    <n v="0"/>
    <s v="zaenul"/>
  </r>
  <r>
    <m/>
    <d v="1899-12-30T10:00:00"/>
    <s v="05'50'03,00&quot; 110'26'14,84&quot;"/>
    <n v="4"/>
    <s v="NYP"/>
    <s v="Pemanfaatan"/>
    <n v="1"/>
    <n v="1"/>
    <s v="P,L"/>
    <x v="7"/>
    <x v="0"/>
    <n v="0"/>
    <s v="zaenul"/>
  </r>
  <r>
    <m/>
    <d v="1899-12-30T10:00:00"/>
    <s v="05'50'03,00&quot; 110'26'14,84&quot;"/>
    <n v="4"/>
    <s v="NYP"/>
    <s v="Pemanfaatan"/>
    <n v="1"/>
    <n v="1"/>
    <s v="P,L"/>
    <x v="8"/>
    <x v="0"/>
    <n v="0"/>
    <s v="zaenul"/>
  </r>
  <r>
    <m/>
    <d v="1899-12-30T10:00:00"/>
    <s v="05'50'03,00&quot; 110'26'14,84&quot;"/>
    <n v="4"/>
    <s v="NYP"/>
    <s v="Pemanfaatan"/>
    <n v="1"/>
    <n v="1"/>
    <s v="P,L"/>
    <x v="9"/>
    <x v="0"/>
    <n v="0"/>
    <s v="zaenul"/>
  </r>
  <r>
    <m/>
    <d v="1899-12-30T10:00:00"/>
    <s v="05'50'03,00&quot; 110'26'14,84&quot;"/>
    <n v="4"/>
    <s v="NYP"/>
    <s v="Pemanfaatan"/>
    <n v="1"/>
    <n v="2"/>
    <s v="P,L"/>
    <x v="0"/>
    <x v="0"/>
    <n v="0"/>
    <s v="zaenul"/>
  </r>
  <r>
    <m/>
    <d v="1899-12-30T10:00:00"/>
    <s v="05'50'03,00&quot; 110'26'14,84&quot;"/>
    <n v="4"/>
    <s v="NYP"/>
    <s v="Pemanfaatan"/>
    <n v="1"/>
    <n v="2"/>
    <s v="P,L"/>
    <x v="1"/>
    <x v="0"/>
    <n v="0"/>
    <s v="zaenul"/>
  </r>
  <r>
    <m/>
    <d v="1899-12-30T10:00:00"/>
    <s v="05'50'03,00&quot; 110'26'14,84&quot;"/>
    <n v="4"/>
    <s v="NYP"/>
    <s v="Pemanfaatan"/>
    <n v="1"/>
    <n v="2"/>
    <s v="P,L"/>
    <x v="2"/>
    <x v="0"/>
    <n v="0"/>
    <s v="zaenul"/>
  </r>
  <r>
    <m/>
    <d v="1899-12-30T10:00:00"/>
    <s v="05'50'03,00&quot; 110'26'14,84&quot;"/>
    <n v="4"/>
    <s v="NYP"/>
    <s v="Pemanfaatan"/>
    <n v="1"/>
    <n v="2"/>
    <s v="P,L"/>
    <x v="3"/>
    <x v="0"/>
    <n v="0"/>
    <s v="zaenul"/>
  </r>
  <r>
    <m/>
    <d v="1899-12-30T10:00:00"/>
    <s v="05'50'03,00&quot; 110'26'14,84&quot;"/>
    <n v="4"/>
    <s v="NYP"/>
    <s v="Pemanfaatan"/>
    <n v="1"/>
    <n v="2"/>
    <s v="P,L"/>
    <x v="4"/>
    <x v="0"/>
    <n v="0"/>
    <s v="zaenul"/>
  </r>
  <r>
    <m/>
    <d v="1899-12-30T10:00:00"/>
    <s v="05'50'03,00&quot; 110'26'14,84&quot;"/>
    <n v="4"/>
    <s v="NYP"/>
    <s v="Pemanfaatan"/>
    <n v="1"/>
    <n v="2"/>
    <s v="P,L"/>
    <x v="5"/>
    <x v="1"/>
    <n v="0"/>
    <s v="zaenul"/>
  </r>
  <r>
    <m/>
    <d v="1899-12-30T10:00:00"/>
    <s v="05'50'03,00&quot; 110'26'14,84&quot;"/>
    <n v="4"/>
    <s v="NYP"/>
    <s v="Pemanfaatan"/>
    <n v="1"/>
    <n v="2"/>
    <s v="P,L"/>
    <x v="6"/>
    <x v="0"/>
    <n v="0"/>
    <s v="zaenul"/>
  </r>
  <r>
    <m/>
    <d v="1899-12-30T10:00:00"/>
    <s v="05'50'03,00&quot; 110'26'14,84&quot;"/>
    <n v="4"/>
    <s v="NYP"/>
    <s v="Pemanfaatan"/>
    <n v="1"/>
    <n v="2"/>
    <s v="P,L"/>
    <x v="7"/>
    <x v="0"/>
    <n v="0"/>
    <s v="zaenul"/>
  </r>
  <r>
    <m/>
    <d v="1899-12-30T10:00:00"/>
    <m/>
    <m/>
    <m/>
    <m/>
    <m/>
    <m/>
    <m/>
    <x v="8"/>
    <x v="2"/>
    <n v="90"/>
    <s v="zaenul"/>
  </r>
  <r>
    <m/>
    <d v="1899-12-30T10:00:00"/>
    <s v="05'50'03,00&quot; 110'26'14,84&quot;"/>
    <n v="4"/>
    <s v="NYP"/>
    <s v="Pemanfaatan"/>
    <n v="1"/>
    <n v="2"/>
    <s v="P,L"/>
    <x v="9"/>
    <x v="3"/>
    <n v="0"/>
    <s v="zaenul"/>
  </r>
  <r>
    <m/>
    <d v="1899-12-30T10:00:00"/>
    <s v="05'50'03,00&quot; 110'26'14,84&quot;"/>
    <n v="4"/>
    <s v="NYP"/>
    <s v="Pemanfaatan"/>
    <n v="1"/>
    <n v="3"/>
    <s v="P,L"/>
    <x v="0"/>
    <x v="0"/>
    <n v="0"/>
    <s v="zaenul"/>
  </r>
  <r>
    <m/>
    <d v="1899-12-30T10:00:00"/>
    <s v="05'50'03,00&quot; 110'26'14,84&quot;"/>
    <n v="4"/>
    <s v="NYP"/>
    <s v="Pemanfaatan"/>
    <n v="1"/>
    <n v="3"/>
    <s v="P,L"/>
    <x v="1"/>
    <x v="0"/>
    <n v="0"/>
    <s v="zaenul"/>
  </r>
  <r>
    <m/>
    <d v="1899-12-30T10:00:00"/>
    <s v="05'50'03,00&quot; 110'26'14,84&quot;"/>
    <n v="4"/>
    <s v="NYP"/>
    <s v="Pemanfaatan"/>
    <n v="1"/>
    <n v="3"/>
    <s v="P,L"/>
    <x v="2"/>
    <x v="0"/>
    <n v="0"/>
    <s v="zaenul"/>
  </r>
  <r>
    <m/>
    <d v="1899-12-30T10:00:00"/>
    <s v="05'50'03,00&quot; 110'26'14,84&quot;"/>
    <n v="4"/>
    <s v="NYP"/>
    <s v="Pemanfaatan"/>
    <n v="1"/>
    <n v="3"/>
    <s v="P,L"/>
    <x v="3"/>
    <x v="0"/>
    <n v="0"/>
    <s v="zaenul"/>
  </r>
  <r>
    <m/>
    <d v="1899-12-30T10:00:00"/>
    <s v="05'50'03,00&quot; 110'26'14,84&quot;"/>
    <n v="4"/>
    <s v="NYP"/>
    <s v="Pemanfaatan"/>
    <n v="1"/>
    <n v="3"/>
    <s v="P,L"/>
    <x v="4"/>
    <x v="0"/>
    <n v="0"/>
    <s v="zaenul"/>
  </r>
  <r>
    <m/>
    <d v="1899-12-30T10:00:00"/>
    <s v="05'50'03,00&quot; 110'26'14,84&quot;"/>
    <n v="4"/>
    <s v="NYP"/>
    <s v="Pemanfaatan"/>
    <n v="1"/>
    <n v="3"/>
    <s v="P,L"/>
    <x v="5"/>
    <x v="1"/>
    <n v="0"/>
    <s v="zaenul"/>
  </r>
  <r>
    <m/>
    <d v="1899-12-30T10:00:00"/>
    <s v="05'50'03,00&quot; 110'26'14,84&quot;"/>
    <n v="4"/>
    <s v="NYP"/>
    <s v="Pemanfaatan"/>
    <n v="1"/>
    <n v="3"/>
    <s v="P,L"/>
    <x v="6"/>
    <x v="0"/>
    <n v="0"/>
    <s v="zaenul"/>
  </r>
  <r>
    <m/>
    <d v="1899-12-30T10:00:00"/>
    <s v="05'50'03,00&quot; 110'26'14,84&quot;"/>
    <n v="4"/>
    <s v="NYP"/>
    <s v="Pemanfaatan"/>
    <n v="1"/>
    <n v="3"/>
    <s v="P,L"/>
    <x v="7"/>
    <x v="0"/>
    <n v="0"/>
    <s v="zaenul"/>
  </r>
  <r>
    <m/>
    <d v="1899-12-30T10:00:00"/>
    <s v="05'50'03,00&quot; 110'26'14,84&quot;"/>
    <n v="4"/>
    <s v="NYP"/>
    <s v="Pemanfaatan"/>
    <n v="1"/>
    <n v="3"/>
    <s v="P,L"/>
    <x v="8"/>
    <x v="4"/>
    <n v="90"/>
    <s v="zaenul"/>
  </r>
  <r>
    <m/>
    <d v="1899-12-30T10:00:00"/>
    <s v="05'50'03,00&quot; 110'26'14,84&quot;"/>
    <n v="4"/>
    <s v="NYP"/>
    <s v="Pemanfaatan"/>
    <n v="1"/>
    <n v="3"/>
    <s v="P,L"/>
    <x v="9"/>
    <x v="0"/>
    <n v="0"/>
    <s v="zaenul"/>
  </r>
  <r>
    <m/>
    <d v="1899-12-30T10:00:00"/>
    <s v="05'50'03,00&quot; 110'26'14,84&quot;"/>
    <n v="4"/>
    <s v="NYP"/>
    <s v="Pemanfaatan"/>
    <n v="1"/>
    <n v="4"/>
    <s v="P,L"/>
    <x v="0"/>
    <x v="0"/>
    <n v="0"/>
    <s v="zaenul"/>
  </r>
  <r>
    <m/>
    <d v="1899-12-30T10:00:00"/>
    <s v="05'50'03,00&quot; 110'26'14,84&quot;"/>
    <n v="4"/>
    <s v="NYP"/>
    <s v="Pemanfaatan"/>
    <n v="1"/>
    <n v="4"/>
    <s v="P,L"/>
    <x v="1"/>
    <x v="0"/>
    <n v="0"/>
    <s v="zaenul"/>
  </r>
  <r>
    <m/>
    <d v="1899-12-30T10:00:00"/>
    <s v="05'50'03,00&quot; 110'26'14,84&quot;"/>
    <n v="4"/>
    <s v="NYP"/>
    <s v="Pemanfaatan"/>
    <n v="1"/>
    <n v="4"/>
    <s v="P,L"/>
    <x v="2"/>
    <x v="0"/>
    <n v="0"/>
    <s v="zaenul"/>
  </r>
  <r>
    <m/>
    <d v="1899-12-30T10:00:00"/>
    <s v="05'50'03,00&quot; 110'26'14,84&quot;"/>
    <n v="4"/>
    <s v="NYP"/>
    <s v="Pemanfaatan"/>
    <n v="1"/>
    <n v="4"/>
    <s v="P,L"/>
    <x v="3"/>
    <x v="0"/>
    <n v="0"/>
    <s v="zaenul"/>
  </r>
  <r>
    <m/>
    <d v="1899-12-30T10:00:00"/>
    <s v="05'50'03,00&quot; 110'26'14,84&quot;"/>
    <n v="4"/>
    <s v="NYP"/>
    <s v="Pemanfaatan"/>
    <n v="1"/>
    <n v="4"/>
    <s v="P,L"/>
    <x v="4"/>
    <x v="0"/>
    <n v="0"/>
    <s v="zaenul"/>
  </r>
  <r>
    <m/>
    <d v="1899-12-30T10:00:00"/>
    <s v="05'50'03,00&quot; 110'26'14,84&quot;"/>
    <n v="4"/>
    <s v="NYP"/>
    <s v="Pemanfaatan"/>
    <n v="1"/>
    <n v="4"/>
    <s v="P,L"/>
    <x v="5"/>
    <x v="1"/>
    <n v="0"/>
    <s v="zaenul"/>
  </r>
  <r>
    <m/>
    <d v="1899-12-30T10:00:00"/>
    <s v="05'50'03,00&quot; 110'26'14,84&quot;"/>
    <n v="4"/>
    <s v="NYP"/>
    <s v="Pemanfaatan"/>
    <n v="1"/>
    <n v="4"/>
    <s v="P,L"/>
    <x v="6"/>
    <x v="0"/>
    <n v="0"/>
    <s v="zaenul"/>
  </r>
  <r>
    <m/>
    <d v="1899-12-30T10:00:00"/>
    <s v="05'50'03,00&quot; 110'26'14,84&quot;"/>
    <n v="4"/>
    <s v="NYP"/>
    <s v="Pemanfaatan"/>
    <n v="1"/>
    <n v="4"/>
    <s v="P,L"/>
    <x v="7"/>
    <x v="0"/>
    <n v="0"/>
    <s v="zaenul"/>
  </r>
  <r>
    <m/>
    <d v="1899-12-30T10:00:00"/>
    <m/>
    <m/>
    <m/>
    <m/>
    <m/>
    <m/>
    <m/>
    <x v="8"/>
    <x v="5"/>
    <n v="50"/>
    <s v="zaenul"/>
  </r>
  <r>
    <m/>
    <d v="1899-12-30T10:00:00"/>
    <s v="05'50'03,00&quot; 110'26'14,84&quot;"/>
    <n v="4"/>
    <s v="NYP"/>
    <s v="Pemanfaatan"/>
    <n v="1"/>
    <n v="4"/>
    <s v="P,L"/>
    <x v="9"/>
    <x v="0"/>
    <n v="0"/>
    <s v="zaenul"/>
  </r>
  <r>
    <m/>
    <d v="1899-12-30T10:00:00"/>
    <s v="05'50'03,00&quot; 110'26'14,84&quot;"/>
    <n v="4"/>
    <s v="NYP"/>
    <s v="Pemanfaatan"/>
    <n v="1"/>
    <n v="5"/>
    <s v="P,L"/>
    <x v="0"/>
    <x v="6"/>
    <n v="0"/>
    <s v="zaenul"/>
  </r>
  <r>
    <m/>
    <d v="1899-12-30T10:00:00"/>
    <s v="05'50'03,00&quot; 110'26'14,84&quot;"/>
    <n v="4"/>
    <s v="NYP"/>
    <s v="Pemanfaatan"/>
    <n v="1"/>
    <n v="5"/>
    <s v="P,L"/>
    <x v="1"/>
    <x v="0"/>
    <n v="0"/>
    <s v="zaenul"/>
  </r>
  <r>
    <m/>
    <d v="1899-12-30T10:00:00"/>
    <s v="05'50'03,00&quot; 110'26'14,84&quot;"/>
    <n v="4"/>
    <s v="NYP"/>
    <s v="Pemanfaatan"/>
    <n v="1"/>
    <n v="5"/>
    <s v="P,L"/>
    <x v="2"/>
    <x v="0"/>
    <n v="0"/>
    <s v="zaenul"/>
  </r>
  <r>
    <m/>
    <d v="1899-12-30T10:00:00"/>
    <s v="05'50'03,00&quot; 110'26'14,84&quot;"/>
    <n v="4"/>
    <s v="NYP"/>
    <s v="Pemanfaatan"/>
    <n v="1"/>
    <n v="5"/>
    <s v="P,L"/>
    <x v="3"/>
    <x v="0"/>
    <n v="0"/>
    <s v="zaenul"/>
  </r>
  <r>
    <m/>
    <d v="1899-12-30T10:00:00"/>
    <s v="05'50'03,00&quot; 110'26'14,84&quot;"/>
    <n v="4"/>
    <s v="NYP"/>
    <s v="Pemanfaatan"/>
    <n v="1"/>
    <n v="5"/>
    <s v="P,L"/>
    <x v="4"/>
    <x v="0"/>
    <n v="0"/>
    <s v="zaenul"/>
  </r>
  <r>
    <m/>
    <d v="1899-12-30T10:00:00"/>
    <s v="05'50'03,00&quot; 110'26'14,84&quot;"/>
    <n v="4"/>
    <s v="NYP"/>
    <s v="Pemanfaatan"/>
    <n v="1"/>
    <n v="5"/>
    <s v="P,L"/>
    <x v="5"/>
    <x v="7"/>
    <n v="0"/>
    <s v="zaenul"/>
  </r>
  <r>
    <m/>
    <d v="1899-12-30T10:00:00"/>
    <s v="05'50'03,00&quot; 110'26'14,84&quot;"/>
    <n v="4"/>
    <s v="NYP"/>
    <s v="Pemanfaatan"/>
    <n v="1"/>
    <n v="5"/>
    <s v="P,L"/>
    <x v="6"/>
    <x v="0"/>
    <n v="0"/>
    <s v="zaenul"/>
  </r>
  <r>
    <m/>
    <d v="1899-12-30T10:00:00"/>
    <s v="05'50'03,00&quot; 110'26'14,84&quot;"/>
    <n v="4"/>
    <s v="NYP"/>
    <s v="Pemanfaatan"/>
    <n v="1"/>
    <n v="5"/>
    <s v="P,L"/>
    <x v="7"/>
    <x v="0"/>
    <n v="0"/>
    <s v="zaenul"/>
  </r>
  <r>
    <m/>
    <d v="1899-12-30T10:00:00"/>
    <m/>
    <m/>
    <m/>
    <m/>
    <m/>
    <m/>
    <s v="P,L"/>
    <x v="8"/>
    <x v="8"/>
    <n v="40"/>
    <s v="zaenul"/>
  </r>
  <r>
    <m/>
    <d v="1899-12-30T10:00:00"/>
    <s v="05'50'03,00&quot; 110'26'14,84&quot;"/>
    <n v="4"/>
    <s v="NYP"/>
    <s v="Pemanfaatan"/>
    <n v="1"/>
    <n v="5"/>
    <s v="P,L"/>
    <x v="9"/>
    <x v="9"/>
    <n v="0"/>
    <s v="zaenul"/>
  </r>
  <r>
    <m/>
    <d v="1899-12-30T10:00:00"/>
    <s v="05'50'03,00&quot; 110'26'14,84&quot;"/>
    <n v="4"/>
    <s v="NYP"/>
    <s v="Pemanfaatan"/>
    <n v="1"/>
    <n v="6"/>
    <s v="P,L"/>
    <x v="0"/>
    <x v="4"/>
    <n v="0"/>
    <s v="zaenul"/>
  </r>
  <r>
    <m/>
    <d v="1899-12-30T10:00:00"/>
    <s v="05'50'03,00&quot; 110'26'14,84&quot;"/>
    <n v="4"/>
    <s v="NYP"/>
    <s v="Pemanfaatan"/>
    <n v="1"/>
    <n v="6"/>
    <s v="P,L"/>
    <x v="1"/>
    <x v="10"/>
    <n v="0"/>
    <s v="zaenul"/>
  </r>
  <r>
    <m/>
    <d v="1899-12-30T10:00:00"/>
    <s v="05'50'03,00&quot; 110'26'14,84&quot;"/>
    <n v="4"/>
    <s v="NYP"/>
    <s v="Pemanfaatan"/>
    <n v="1"/>
    <n v="6"/>
    <s v="P,L"/>
    <x v="2"/>
    <x v="0"/>
    <n v="0"/>
    <s v="zaenul"/>
  </r>
  <r>
    <m/>
    <d v="1899-12-30T10:00:00"/>
    <s v="05'50'03,00&quot; 110'26'14,84&quot;"/>
    <n v="4"/>
    <s v="NYP"/>
    <s v="Pemanfaatan"/>
    <n v="1"/>
    <n v="6"/>
    <s v="P,L"/>
    <x v="3"/>
    <x v="0"/>
    <n v="0"/>
    <s v="zaenul"/>
  </r>
  <r>
    <m/>
    <d v="1899-12-30T10:00:00"/>
    <s v="05'50'03,00&quot; 110'26'14,84&quot;"/>
    <n v="4"/>
    <s v="NYP"/>
    <s v="Pemanfaatan"/>
    <n v="1"/>
    <n v="6"/>
    <s v="P,L"/>
    <x v="4"/>
    <x v="0"/>
    <n v="0"/>
    <s v="zaenul"/>
  </r>
  <r>
    <m/>
    <d v="1899-12-30T10:00:00"/>
    <s v="05'50'03,00&quot; 110'26'14,84&quot;"/>
    <n v="4"/>
    <s v="NYP"/>
    <s v="Pemanfaatan"/>
    <n v="1"/>
    <n v="6"/>
    <s v="P,L"/>
    <x v="5"/>
    <x v="11"/>
    <n v="0"/>
    <s v="zaenul"/>
  </r>
  <r>
    <m/>
    <d v="1899-12-30T10:00:00"/>
    <s v="05'50'03,00&quot; 110'26'14,84&quot;"/>
    <n v="4"/>
    <s v="NYP"/>
    <s v="Pemanfaatan"/>
    <n v="1"/>
    <n v="6"/>
    <s v="P,L"/>
    <x v="6"/>
    <x v="0"/>
    <n v="0"/>
    <s v="zaenul"/>
  </r>
  <r>
    <m/>
    <d v="1899-12-30T10:00:00"/>
    <s v="05'50'03,00&quot; 110'26'14,84&quot;"/>
    <n v="4"/>
    <s v="NYP"/>
    <s v="Pemanfaatan"/>
    <n v="1"/>
    <n v="6"/>
    <s v="P,L"/>
    <x v="7"/>
    <x v="0"/>
    <n v="0"/>
    <s v="zaenul"/>
  </r>
  <r>
    <m/>
    <d v="1899-12-30T10:00:00"/>
    <m/>
    <m/>
    <m/>
    <m/>
    <m/>
    <m/>
    <m/>
    <x v="8"/>
    <x v="10"/>
    <n v="60"/>
    <s v="zaenul"/>
  </r>
  <r>
    <m/>
    <d v="1899-12-30T10:00:00"/>
    <s v="05'50'03,00&quot; 110'26'14,84&quot;"/>
    <n v="4"/>
    <s v="NYP"/>
    <s v="Pemanfaatan"/>
    <n v="1"/>
    <n v="6"/>
    <s v="P,L"/>
    <x v="9"/>
    <x v="9"/>
    <n v="0"/>
    <s v="zaenul"/>
  </r>
  <r>
    <m/>
    <d v="1899-12-30T10:00:00"/>
    <s v="05'50'03,00&quot; 110'26'14,84&quot;"/>
    <n v="4"/>
    <s v="NYP"/>
    <s v="Pemanfaatan"/>
    <n v="1"/>
    <n v="7"/>
    <s v="P,L"/>
    <x v="0"/>
    <x v="5"/>
    <n v="0"/>
    <s v="zaenul"/>
  </r>
  <r>
    <m/>
    <d v="1899-12-30T10:00:00"/>
    <s v="05'50'03,00&quot; 110'26'14,84&quot;"/>
    <n v="4"/>
    <s v="NYP"/>
    <s v="Pemanfaatan"/>
    <n v="1"/>
    <n v="7"/>
    <s v="P,L"/>
    <x v="1"/>
    <x v="0"/>
    <n v="0"/>
    <s v="zaenul"/>
  </r>
  <r>
    <m/>
    <d v="1899-12-30T10:00:00"/>
    <s v="05'50'03,00&quot; 110'26'14,84&quot;"/>
    <n v="4"/>
    <s v="NYP"/>
    <s v="Pemanfaatan"/>
    <n v="1"/>
    <n v="7"/>
    <s v="P,L"/>
    <x v="2"/>
    <x v="0"/>
    <n v="0"/>
    <s v="zaenul"/>
  </r>
  <r>
    <m/>
    <d v="1899-12-30T10:00:00"/>
    <s v="05'50'03,00&quot; 110'26'14,84&quot;"/>
    <n v="4"/>
    <s v="NYP"/>
    <s v="Pemanfaatan"/>
    <n v="1"/>
    <n v="7"/>
    <s v="P,L"/>
    <x v="3"/>
    <x v="0"/>
    <n v="0"/>
    <s v="zaenul"/>
  </r>
  <r>
    <m/>
    <d v="1899-12-30T10:00:00"/>
    <s v="05'50'03,00&quot; 110'26'14,84&quot;"/>
    <n v="4"/>
    <s v="NYP"/>
    <s v="Pemanfaatan"/>
    <n v="1"/>
    <n v="7"/>
    <s v="P,L"/>
    <x v="4"/>
    <x v="0"/>
    <n v="0"/>
    <s v="zaenul"/>
  </r>
  <r>
    <m/>
    <d v="1899-12-30T10:00:00"/>
    <s v="05'50'03,00&quot; 110'26'14,84&quot;"/>
    <n v="4"/>
    <s v="NYP"/>
    <s v="Pemanfaatan"/>
    <n v="1"/>
    <n v="7"/>
    <s v="P,L"/>
    <x v="5"/>
    <x v="12"/>
    <n v="0"/>
    <s v="zaenul"/>
  </r>
  <r>
    <m/>
    <d v="1899-12-30T10:00:00"/>
    <s v="05'50'03,00&quot; 110'26'14,84&quot;"/>
    <n v="4"/>
    <s v="NYP"/>
    <s v="Pemanfaatan"/>
    <n v="1"/>
    <n v="7"/>
    <s v="P,L"/>
    <x v="6"/>
    <x v="0"/>
    <n v="0"/>
    <s v="zaenul"/>
  </r>
  <r>
    <m/>
    <d v="1899-12-30T10:00:00"/>
    <s v="05'50'03,00&quot; 110'26'14,84&quot;"/>
    <n v="4"/>
    <s v="NYP"/>
    <s v="Pemanfaatan"/>
    <n v="1"/>
    <n v="7"/>
    <s v="P,L"/>
    <x v="7"/>
    <x v="0"/>
    <n v="0"/>
    <s v="zaenul"/>
  </r>
  <r>
    <m/>
    <d v="1899-12-30T10:00:00"/>
    <m/>
    <m/>
    <m/>
    <m/>
    <m/>
    <m/>
    <m/>
    <x v="8"/>
    <x v="12"/>
    <n v="90"/>
    <s v="zaenul"/>
  </r>
  <r>
    <m/>
    <d v="1899-12-30T10:00:00"/>
    <s v="05'50'03,00&quot; 110'26'14,84&quot;"/>
    <n v="4"/>
    <s v="NYP"/>
    <s v="Pemanfaatan"/>
    <n v="1"/>
    <n v="7"/>
    <s v="P,L"/>
    <x v="9"/>
    <x v="0"/>
    <n v="0"/>
    <s v="zaenul"/>
  </r>
  <r>
    <m/>
    <d v="1899-12-30T10:00:00"/>
    <s v="05'50'03,00&quot; 110'26'14,84&quot;"/>
    <n v="4"/>
    <s v="NYP"/>
    <s v="Pemanfaatan"/>
    <n v="1"/>
    <n v="8"/>
    <s v="P,L"/>
    <x v="0"/>
    <x v="13"/>
    <n v="0"/>
    <s v="zaenul"/>
  </r>
  <r>
    <m/>
    <d v="1899-12-30T10:00:00"/>
    <s v="05'50'03,00&quot; 110'26'14,84&quot;"/>
    <n v="4"/>
    <s v="NYP"/>
    <s v="Pemanfaatan"/>
    <n v="1"/>
    <n v="8"/>
    <s v="P,L"/>
    <x v="1"/>
    <x v="0"/>
    <n v="0"/>
    <s v="zaenul"/>
  </r>
  <r>
    <m/>
    <d v="1899-12-30T10:00:00"/>
    <s v="05'50'03,00&quot; 110'26'14,84&quot;"/>
    <n v="4"/>
    <s v="NYP"/>
    <s v="Pemanfaatan"/>
    <n v="1"/>
    <n v="8"/>
    <s v="P,L"/>
    <x v="2"/>
    <x v="0"/>
    <n v="0"/>
    <s v="zaenul"/>
  </r>
  <r>
    <m/>
    <d v="1899-12-30T10:00:00"/>
    <s v="05'50'03,00&quot; 110'26'14,84&quot;"/>
    <n v="4"/>
    <s v="NYP"/>
    <s v="Pemanfaatan"/>
    <n v="1"/>
    <n v="8"/>
    <s v="P,L"/>
    <x v="3"/>
    <x v="0"/>
    <n v="0"/>
    <s v="zaenul"/>
  </r>
  <r>
    <m/>
    <d v="1899-12-30T10:00:00"/>
    <s v="05'50'03,00&quot; 110'26'14,84&quot;"/>
    <n v="4"/>
    <s v="NYP"/>
    <s v="Pemanfaatan"/>
    <n v="1"/>
    <n v="8"/>
    <s v="P,L"/>
    <x v="4"/>
    <x v="0"/>
    <n v="0"/>
    <s v="zaenul"/>
  </r>
  <r>
    <m/>
    <d v="1899-12-30T10:00:00"/>
    <s v="05'50'03,00&quot; 110'26'14,84&quot;"/>
    <n v="4"/>
    <s v="NYP"/>
    <s v="Pemanfaatan"/>
    <n v="1"/>
    <n v="8"/>
    <s v="P,L"/>
    <x v="5"/>
    <x v="13"/>
    <n v="0"/>
    <s v="zaenul"/>
  </r>
  <r>
    <m/>
    <d v="1899-12-30T10:00:00"/>
    <s v="05'50'03,00&quot; 110'26'14,84&quot;"/>
    <n v="4"/>
    <s v="NYP"/>
    <s v="Pemanfaatan"/>
    <n v="1"/>
    <n v="8"/>
    <s v="P,L"/>
    <x v="6"/>
    <x v="0"/>
    <n v="0"/>
    <s v="zaenul"/>
  </r>
  <r>
    <m/>
    <d v="1899-12-30T10:00:00"/>
    <s v="05'50'03,00&quot; 110'26'14,84&quot;"/>
    <n v="4"/>
    <s v="NYP"/>
    <s v="Pemanfaatan"/>
    <n v="1"/>
    <n v="8"/>
    <s v="P,L"/>
    <x v="7"/>
    <x v="0"/>
    <n v="0"/>
    <s v="zaenul"/>
  </r>
  <r>
    <m/>
    <d v="1899-12-30T10:00:00"/>
    <m/>
    <m/>
    <m/>
    <m/>
    <m/>
    <m/>
    <m/>
    <x v="8"/>
    <x v="14"/>
    <n v="70"/>
    <s v="zaenul"/>
  </r>
  <r>
    <m/>
    <d v="1899-12-30T10:00:00"/>
    <s v="05'50'03,00&quot; 110'26'14,84&quot;"/>
    <n v="4"/>
    <s v="NYP"/>
    <s v="Pemanfaatan"/>
    <n v="1"/>
    <n v="8"/>
    <s v="P,L"/>
    <x v="9"/>
    <x v="0"/>
    <n v="0"/>
    <s v="zaenul"/>
  </r>
  <r>
    <m/>
    <d v="1899-12-30T10:00:00"/>
    <s v="05'50'03,00&quot; 110'26'14,84&quot;"/>
    <n v="4"/>
    <s v="NYP"/>
    <s v="Pemanfaatan"/>
    <n v="1"/>
    <n v="9"/>
    <s v="P,L"/>
    <x v="0"/>
    <x v="15"/>
    <n v="0"/>
    <s v="zaenul"/>
  </r>
  <r>
    <m/>
    <d v="1899-12-30T10:00:00"/>
    <s v="05'50'03,00&quot; 110'26'14,84&quot;"/>
    <n v="4"/>
    <s v="NYP"/>
    <s v="Pemanfaatan"/>
    <n v="1"/>
    <n v="9"/>
    <s v="P,L"/>
    <x v="1"/>
    <x v="0"/>
    <n v="0"/>
    <s v="zaenul"/>
  </r>
  <r>
    <m/>
    <d v="1899-12-30T10:00:00"/>
    <s v="05'50'03,00&quot; 110'26'14,84&quot;"/>
    <n v="4"/>
    <s v="NYP"/>
    <s v="Pemanfaatan"/>
    <n v="1"/>
    <n v="9"/>
    <s v="P,L"/>
    <x v="2"/>
    <x v="0"/>
    <n v="0"/>
    <s v="zaenul"/>
  </r>
  <r>
    <m/>
    <d v="1899-12-30T10:00:00"/>
    <s v="05'50'03,00&quot; 110'26'14,84&quot;"/>
    <n v="4"/>
    <s v="NYP"/>
    <s v="Pemanfaatan"/>
    <n v="1"/>
    <n v="9"/>
    <s v="P,L"/>
    <x v="3"/>
    <x v="0"/>
    <n v="0"/>
    <s v="zaenul"/>
  </r>
  <r>
    <m/>
    <d v="1899-12-30T10:00:00"/>
    <s v="05'50'03,00&quot; 110'26'14,84&quot;"/>
    <n v="4"/>
    <s v="NYP"/>
    <s v="Pemanfaatan"/>
    <n v="1"/>
    <n v="9"/>
    <s v="P,L"/>
    <x v="4"/>
    <x v="0"/>
    <n v="0"/>
    <s v="zaenul"/>
  </r>
  <r>
    <m/>
    <d v="1899-12-30T10:00:00"/>
    <s v="05'50'03,00&quot; 110'26'14,84&quot;"/>
    <n v="4"/>
    <s v="NYP"/>
    <s v="Pemanfaatan"/>
    <n v="1"/>
    <n v="9"/>
    <s v="P,L"/>
    <x v="5"/>
    <x v="10"/>
    <n v="0"/>
    <s v="zaenul"/>
  </r>
  <r>
    <m/>
    <d v="1899-12-30T10:00:00"/>
    <s v="05'50'03,00&quot; 110'26'14,84&quot;"/>
    <n v="4"/>
    <s v="NYP"/>
    <s v="Pemanfaatan"/>
    <n v="1"/>
    <n v="9"/>
    <s v="P,L"/>
    <x v="6"/>
    <x v="0"/>
    <n v="0"/>
    <s v="zaenul"/>
  </r>
  <r>
    <m/>
    <d v="1899-12-30T10:00:00"/>
    <s v="05'50'03,00&quot; 110'26'14,84&quot;"/>
    <n v="4"/>
    <s v="NYP"/>
    <s v="Pemanfaatan"/>
    <n v="1"/>
    <n v="9"/>
    <s v="P,L"/>
    <x v="7"/>
    <x v="0"/>
    <n v="0"/>
    <s v="zaenul"/>
  </r>
  <r>
    <m/>
    <d v="1899-12-30T10:00:00"/>
    <m/>
    <m/>
    <m/>
    <m/>
    <m/>
    <m/>
    <m/>
    <x v="8"/>
    <x v="16"/>
    <n v="90"/>
    <s v="zaenul"/>
  </r>
  <r>
    <m/>
    <d v="1899-12-30T10:00:00"/>
    <s v="05'50'03,00&quot; 110'26'14,84&quot;"/>
    <n v="4"/>
    <s v="NYP"/>
    <s v="Pemanfaatan"/>
    <n v="1"/>
    <n v="9"/>
    <s v="P,L"/>
    <x v="9"/>
    <x v="0"/>
    <n v="0"/>
    <s v="zaenul"/>
  </r>
  <r>
    <m/>
    <d v="1899-12-30T10:00:00"/>
    <s v="05'50'03,00&quot; 110'26'14,84&quot;"/>
    <n v="4"/>
    <s v="NYP"/>
    <s v="Pemanfaatan"/>
    <n v="1"/>
    <n v="10"/>
    <s v="P,L"/>
    <x v="0"/>
    <x v="5"/>
    <n v="0"/>
    <s v="zaenul"/>
  </r>
  <r>
    <m/>
    <d v="1899-12-30T10:00:00"/>
    <s v="05'50'03,00&quot; 110'26'14,84&quot;"/>
    <n v="4"/>
    <s v="NYP"/>
    <s v="Pemanfaatan"/>
    <n v="1"/>
    <n v="10"/>
    <s v="P,L"/>
    <x v="1"/>
    <x v="15"/>
    <n v="0"/>
    <s v="zaenul"/>
  </r>
  <r>
    <m/>
    <d v="1899-12-30T10:00:00"/>
    <s v="05'50'03,00&quot; 110'26'14,84&quot;"/>
    <n v="4"/>
    <s v="NYP"/>
    <s v="Pemanfaatan"/>
    <n v="1"/>
    <n v="10"/>
    <s v="P,L"/>
    <x v="2"/>
    <x v="0"/>
    <n v="0"/>
    <s v="zaenul"/>
  </r>
  <r>
    <m/>
    <d v="1899-12-30T10:00:00"/>
    <s v="05'50'03,00&quot; 110'26'14,84&quot;"/>
    <n v="4"/>
    <s v="NYP"/>
    <s v="Pemanfaatan"/>
    <n v="1"/>
    <n v="10"/>
    <s v="P,L"/>
    <x v="3"/>
    <x v="0"/>
    <n v="0"/>
    <s v="zaenul"/>
  </r>
  <r>
    <m/>
    <d v="1899-12-30T10:00:00"/>
    <s v="05'50'03,00&quot; 110'26'14,84&quot;"/>
    <n v="4"/>
    <s v="NYP"/>
    <s v="Pemanfaatan"/>
    <n v="1"/>
    <n v="10"/>
    <s v="P,L"/>
    <x v="4"/>
    <x v="0"/>
    <n v="0"/>
    <s v="zaenul"/>
  </r>
  <r>
    <m/>
    <d v="1899-12-30T10:00:00"/>
    <s v="05'50'03,00&quot; 110'26'14,84&quot;"/>
    <n v="4"/>
    <s v="NYP"/>
    <s v="Pemanfaatan"/>
    <n v="1"/>
    <n v="10"/>
    <s v="P,L"/>
    <x v="5"/>
    <x v="12"/>
    <n v="0"/>
    <s v="zaenul"/>
  </r>
  <r>
    <m/>
    <d v="1899-12-30T10:00:00"/>
    <s v="05'50'03,00&quot; 110'26'14,84&quot;"/>
    <n v="4"/>
    <s v="NYP"/>
    <s v="Pemanfaatan"/>
    <n v="1"/>
    <n v="10"/>
    <s v="P,L"/>
    <x v="6"/>
    <x v="0"/>
    <n v="0"/>
    <s v="zaenul"/>
  </r>
  <r>
    <m/>
    <d v="1899-12-30T10:00:00"/>
    <s v="05'50'03,00&quot; 110'26'14,84&quot;"/>
    <n v="4"/>
    <s v="NYP"/>
    <s v="Pemanfaatan"/>
    <n v="1"/>
    <n v="10"/>
    <s v="P,L"/>
    <x v="7"/>
    <x v="0"/>
    <n v="0"/>
    <s v="zaenul"/>
  </r>
  <r>
    <m/>
    <d v="1899-12-30T10:00:00"/>
    <m/>
    <m/>
    <m/>
    <m/>
    <m/>
    <m/>
    <m/>
    <x v="8"/>
    <x v="17"/>
    <n v="100"/>
    <s v="zaenul"/>
  </r>
  <r>
    <m/>
    <d v="1899-12-30T10:00:00"/>
    <s v="05'50'03,00&quot; 110'26'14,84&quot;"/>
    <n v="4"/>
    <s v="NYP"/>
    <s v="Pemanfaatan"/>
    <n v="1"/>
    <n v="10"/>
    <s v="P,L"/>
    <x v="9"/>
    <x v="0"/>
    <n v="0"/>
    <s v="zaenul"/>
  </r>
  <r>
    <m/>
    <d v="1899-12-30T10:00:00"/>
    <s v="05'50'03,00&quot; 110'26'14,84&quot;"/>
    <n v="4"/>
    <s v="NYP"/>
    <s v="Pemanfaatan"/>
    <n v="1"/>
    <n v="11"/>
    <s v="P,L"/>
    <x v="0"/>
    <x v="0"/>
    <n v="0"/>
    <s v="zaenul"/>
  </r>
  <r>
    <m/>
    <d v="1899-12-30T10:00:00"/>
    <s v="05'50'03,00&quot; 110'26'14,84&quot;"/>
    <n v="4"/>
    <s v="NYP"/>
    <s v="Pemanfaatan"/>
    <n v="1"/>
    <n v="11"/>
    <s v="P,L"/>
    <x v="1"/>
    <x v="0"/>
    <n v="0"/>
    <s v="zaenul"/>
  </r>
  <r>
    <m/>
    <d v="1899-12-30T10:00:00"/>
    <s v="05'50'03,00&quot; 110'26'14,84&quot;"/>
    <n v="4"/>
    <s v="NYP"/>
    <s v="Pemanfaatan"/>
    <n v="1"/>
    <n v="11"/>
    <s v="P,L"/>
    <x v="2"/>
    <x v="0"/>
    <n v="0"/>
    <s v="zaenul"/>
  </r>
  <r>
    <m/>
    <d v="1899-12-30T10:00:00"/>
    <s v="05'50'03,00&quot; 110'26'14,84&quot;"/>
    <n v="4"/>
    <s v="NYP"/>
    <s v="Pemanfaatan"/>
    <n v="1"/>
    <n v="11"/>
    <s v="P,L"/>
    <x v="3"/>
    <x v="0"/>
    <n v="0"/>
    <s v="zaenul"/>
  </r>
  <r>
    <m/>
    <d v="1899-12-30T10:00:00"/>
    <s v="05'50'03,00&quot; 110'26'14,84&quot;"/>
    <n v="4"/>
    <s v="NYP"/>
    <s v="Pemanfaatan"/>
    <n v="1"/>
    <n v="11"/>
    <s v="P,L"/>
    <x v="4"/>
    <x v="0"/>
    <n v="0"/>
    <s v="zaenul"/>
  </r>
  <r>
    <m/>
    <d v="1899-12-30T10:00:00"/>
    <s v="05'50'03,00&quot; 110'26'14,84&quot;"/>
    <n v="4"/>
    <s v="NYP"/>
    <s v="Pemanfaatan"/>
    <n v="1"/>
    <n v="11"/>
    <s v="P,L"/>
    <x v="5"/>
    <x v="1"/>
    <n v="0"/>
    <s v="zaenul"/>
  </r>
  <r>
    <m/>
    <d v="1899-12-30T10:00:00"/>
    <s v="05'50'03,00&quot; 110'26'14,84&quot;"/>
    <n v="4"/>
    <s v="NYP"/>
    <s v="Pemanfaatan"/>
    <n v="1"/>
    <n v="11"/>
    <s v="P,L"/>
    <x v="6"/>
    <x v="0"/>
    <n v="0"/>
    <s v="zaenul"/>
  </r>
  <r>
    <m/>
    <d v="1899-12-30T10:00:00"/>
    <s v="05'50'03,00&quot; 110'26'14,84&quot;"/>
    <n v="4"/>
    <s v="NYP"/>
    <s v="Pemanfaatan"/>
    <n v="1"/>
    <n v="11"/>
    <s v="P,L"/>
    <x v="7"/>
    <x v="0"/>
    <n v="0"/>
    <s v="zaenul"/>
  </r>
  <r>
    <m/>
    <d v="1899-12-30T10:00:00"/>
    <m/>
    <m/>
    <m/>
    <m/>
    <m/>
    <m/>
    <m/>
    <x v="8"/>
    <x v="8"/>
    <n v="40"/>
    <s v="zaenul"/>
  </r>
  <r>
    <m/>
    <d v="1899-12-30T10:00:00"/>
    <s v="05'50'03,00&quot; 110'26'14,84&quot;"/>
    <n v="4"/>
    <s v="NYP"/>
    <s v="Pemanfaatan"/>
    <n v="1"/>
    <n v="11"/>
    <s v="P,L"/>
    <x v="9"/>
    <x v="0"/>
    <n v="0"/>
    <s v="zaenul"/>
  </r>
  <r>
    <m/>
    <d v="1899-12-30T10:00:00"/>
    <s v="05'50'03,00&quot; 110'26'14,84&quot;"/>
    <n v="4"/>
    <s v="NYP"/>
    <s v="Pemanfaatan"/>
    <n v="2"/>
    <n v="1"/>
    <s v="P,L"/>
    <x v="0"/>
    <x v="0"/>
    <n v="0"/>
    <s v="sobirin"/>
  </r>
  <r>
    <m/>
    <d v="1899-12-30T10:00:00"/>
    <s v="05'50'03,00&quot; 110'26'14,84&quot;"/>
    <n v="4"/>
    <s v="NYP"/>
    <s v="Pemanfaatan"/>
    <n v="2"/>
    <n v="1"/>
    <s v="P,L"/>
    <x v="1"/>
    <x v="0"/>
    <n v="0"/>
    <s v="sobirin"/>
  </r>
  <r>
    <m/>
    <d v="1899-12-30T10:00:00"/>
    <s v="05'50'03,00&quot; 110'26'14,84&quot;"/>
    <n v="4"/>
    <s v="NYP"/>
    <s v="Pemanfaatan"/>
    <n v="2"/>
    <n v="1"/>
    <s v="P,L"/>
    <x v="2"/>
    <x v="0"/>
    <n v="0"/>
    <s v="sobirin"/>
  </r>
  <r>
    <m/>
    <d v="1899-12-30T10:00:00"/>
    <s v="05'50'03,00&quot; 110'26'14,84&quot;"/>
    <n v="4"/>
    <s v="NYP"/>
    <s v="Pemanfaatan"/>
    <n v="2"/>
    <n v="1"/>
    <s v="P,L"/>
    <x v="3"/>
    <x v="0"/>
    <n v="0"/>
    <s v="sobirin"/>
  </r>
  <r>
    <m/>
    <d v="1899-12-30T10:00:00"/>
    <s v="05'50'03,00&quot; 110'26'14,84&quot;"/>
    <n v="4"/>
    <s v="NYP"/>
    <s v="Pemanfaatan"/>
    <n v="2"/>
    <n v="1"/>
    <s v="P,L"/>
    <x v="4"/>
    <x v="0"/>
    <n v="0"/>
    <s v="sobirin"/>
  </r>
  <r>
    <m/>
    <d v="1899-12-30T10:00:00"/>
    <s v="05'50'03,00&quot; 110'26'14,84&quot;"/>
    <n v="4"/>
    <s v="NYP"/>
    <s v="Pemanfaatan"/>
    <n v="2"/>
    <n v="1"/>
    <s v="P,L"/>
    <x v="5"/>
    <x v="0"/>
    <n v="0"/>
    <s v="sobirin"/>
  </r>
  <r>
    <m/>
    <d v="1899-12-30T10:00:00"/>
    <s v="05'50'03,00&quot; 110'26'14,84&quot;"/>
    <n v="4"/>
    <s v="NYP"/>
    <s v="Pemanfaatan"/>
    <n v="2"/>
    <n v="1"/>
    <s v="P,L"/>
    <x v="6"/>
    <x v="0"/>
    <n v="0"/>
    <s v="sobirin"/>
  </r>
  <r>
    <m/>
    <d v="1899-12-30T10:00:00"/>
    <s v="05'50'03,00&quot; 110'26'14,84&quot;"/>
    <n v="4"/>
    <s v="NYP"/>
    <s v="Pemanfaatan"/>
    <n v="2"/>
    <n v="1"/>
    <s v="P,L"/>
    <x v="7"/>
    <x v="0"/>
    <n v="0"/>
    <s v="sobirin"/>
  </r>
  <r>
    <m/>
    <d v="1899-12-30T10:00:00"/>
    <m/>
    <m/>
    <m/>
    <m/>
    <m/>
    <m/>
    <m/>
    <x v="8"/>
    <x v="0"/>
    <n v="0"/>
    <s v="sobirin"/>
  </r>
  <r>
    <m/>
    <d v="1899-12-30T10:00:00"/>
    <s v="05'50'03,00&quot; 110'26'14,84&quot;"/>
    <n v="4"/>
    <s v="NYP"/>
    <s v="Pemanfaatan"/>
    <n v="2"/>
    <n v="1"/>
    <s v="P,L"/>
    <x v="9"/>
    <x v="0"/>
    <n v="0"/>
    <s v="sobirin"/>
  </r>
  <r>
    <m/>
    <d v="1899-12-30T10:00:00"/>
    <s v="05'50'03,00&quot; 110'26'14,84&quot;"/>
    <n v="4"/>
    <s v="NYP"/>
    <s v="Pemanfaatan"/>
    <n v="2"/>
    <n v="2"/>
    <s v="P,L"/>
    <x v="0"/>
    <x v="0"/>
    <n v="0"/>
    <s v="sobirin"/>
  </r>
  <r>
    <m/>
    <d v="1899-12-30T10:00:00"/>
    <s v="05'50'03,00&quot; 110'26'14,84&quot;"/>
    <n v="4"/>
    <s v="NYP"/>
    <s v="Pemanfaatan"/>
    <n v="2"/>
    <n v="2"/>
    <s v="P,L"/>
    <x v="1"/>
    <x v="0"/>
    <n v="0"/>
    <s v="sobirin"/>
  </r>
  <r>
    <m/>
    <d v="1899-12-30T10:00:00"/>
    <s v="05'50'03,00&quot; 110'26'14,84&quot;"/>
    <n v="4"/>
    <s v="NYP"/>
    <s v="Pemanfaatan"/>
    <n v="2"/>
    <n v="2"/>
    <s v="P,L"/>
    <x v="2"/>
    <x v="0"/>
    <n v="0"/>
    <s v="sobirin"/>
  </r>
  <r>
    <m/>
    <d v="1899-12-30T10:00:00"/>
    <s v="05'50'03,00&quot; 110'26'14,84&quot;"/>
    <n v="4"/>
    <s v="NYP"/>
    <s v="Pemanfaatan"/>
    <n v="2"/>
    <n v="2"/>
    <s v="P,L"/>
    <x v="3"/>
    <x v="0"/>
    <n v="0"/>
    <s v="sobirin"/>
  </r>
  <r>
    <m/>
    <d v="1899-12-30T10:00:00"/>
    <s v="05'50'03,00&quot; 110'26'14,84&quot;"/>
    <n v="4"/>
    <s v="NYP"/>
    <s v="Pemanfaatan"/>
    <n v="2"/>
    <n v="2"/>
    <s v="P,L"/>
    <x v="4"/>
    <x v="0"/>
    <n v="0"/>
    <s v="sobirin"/>
  </r>
  <r>
    <m/>
    <d v="1899-12-30T10:00:00"/>
    <s v="05'50'03,00&quot; 110'26'14,84&quot;"/>
    <n v="4"/>
    <s v="NYP"/>
    <s v="Pemanfaatan"/>
    <n v="2"/>
    <n v="2"/>
    <s v="P,L"/>
    <x v="5"/>
    <x v="0"/>
    <n v="0"/>
    <s v="sobirin"/>
  </r>
  <r>
    <m/>
    <d v="1899-12-30T10:00:00"/>
    <s v="05'50'03,00&quot; 110'26'14,84&quot;"/>
    <n v="4"/>
    <s v="NYP"/>
    <s v="Pemanfaatan"/>
    <n v="2"/>
    <n v="2"/>
    <s v="P,L"/>
    <x v="6"/>
    <x v="0"/>
    <n v="0"/>
    <s v="sobirin"/>
  </r>
  <r>
    <m/>
    <d v="1899-12-30T10:00:00"/>
    <s v="05'50'03,00&quot; 110'26'14,84&quot;"/>
    <n v="4"/>
    <s v="NYP"/>
    <s v="Pemanfaatan"/>
    <n v="2"/>
    <n v="2"/>
    <s v="P,L"/>
    <x v="7"/>
    <x v="0"/>
    <n v="0"/>
    <s v="sobirin"/>
  </r>
  <r>
    <m/>
    <d v="1899-12-30T10:00:00"/>
    <m/>
    <m/>
    <m/>
    <m/>
    <m/>
    <m/>
    <m/>
    <x v="8"/>
    <x v="0"/>
    <n v="0"/>
    <s v="sobirin"/>
  </r>
  <r>
    <m/>
    <d v="1899-12-30T10:00:00"/>
    <s v="05'50'03,00&quot; 110'26'14,84&quot;"/>
    <n v="4"/>
    <s v="NYP"/>
    <s v="Pemanfaatan"/>
    <n v="2"/>
    <n v="2"/>
    <s v="P,L"/>
    <x v="9"/>
    <x v="0"/>
    <n v="0"/>
    <s v="sobirin"/>
  </r>
  <r>
    <m/>
    <d v="1899-12-30T10:00:00"/>
    <s v="05'50'03,00&quot; 110'26'14,84&quot;"/>
    <n v="4"/>
    <s v="NYP"/>
    <s v="Pemanfaatan"/>
    <n v="2"/>
    <n v="3"/>
    <s v="P,L"/>
    <x v="0"/>
    <x v="0"/>
    <n v="0"/>
    <s v="sobirin"/>
  </r>
  <r>
    <m/>
    <d v="1899-12-30T10:00:00"/>
    <s v="05'50'03,00&quot; 110'26'14,84&quot;"/>
    <n v="4"/>
    <s v="NYP"/>
    <s v="Pemanfaatan"/>
    <n v="2"/>
    <n v="3"/>
    <s v="P,L"/>
    <x v="1"/>
    <x v="0"/>
    <n v="0"/>
    <s v="sobirin"/>
  </r>
  <r>
    <m/>
    <d v="1899-12-30T10:00:00"/>
    <s v="05'50'03,00&quot; 110'26'14,84&quot;"/>
    <n v="4"/>
    <s v="NYP"/>
    <s v="Pemanfaatan"/>
    <n v="2"/>
    <n v="3"/>
    <s v="P,L"/>
    <x v="2"/>
    <x v="0"/>
    <n v="0"/>
    <s v="sobirin"/>
  </r>
  <r>
    <m/>
    <d v="1899-12-30T10:00:00"/>
    <s v="05'50'03,00&quot; 110'26'14,84&quot;"/>
    <n v="4"/>
    <s v="NYP"/>
    <s v="Pemanfaatan"/>
    <n v="2"/>
    <n v="3"/>
    <s v="P,L"/>
    <x v="3"/>
    <x v="0"/>
    <n v="0"/>
    <s v="sobirin"/>
  </r>
  <r>
    <m/>
    <d v="1899-12-30T10:00:00"/>
    <s v="05'50'03,00&quot; 110'26'14,84&quot;"/>
    <n v="4"/>
    <s v="NYP"/>
    <s v="Pemanfaatan"/>
    <n v="2"/>
    <n v="3"/>
    <s v="P,L"/>
    <x v="4"/>
    <x v="0"/>
    <n v="0"/>
    <s v="sobirin"/>
  </r>
  <r>
    <m/>
    <d v="1899-12-30T10:00:00"/>
    <s v="05'50'03,00&quot; 110'26'14,84&quot;"/>
    <n v="4"/>
    <s v="NYP"/>
    <s v="Pemanfaatan"/>
    <n v="2"/>
    <n v="3"/>
    <s v="P,L"/>
    <x v="5"/>
    <x v="1"/>
    <n v="0"/>
    <s v="sobirin"/>
  </r>
  <r>
    <m/>
    <d v="1899-12-30T10:00:00"/>
    <s v="05'50'03,00&quot; 110'26'14,84&quot;"/>
    <n v="4"/>
    <s v="NYP"/>
    <s v="Pemanfaatan"/>
    <n v="2"/>
    <n v="3"/>
    <s v="P,L"/>
    <x v="6"/>
    <x v="0"/>
    <n v="0"/>
    <s v="sobirin"/>
  </r>
  <r>
    <m/>
    <d v="1899-12-30T10:00:00"/>
    <s v="05'50'03,00&quot; 110'26'14,84&quot;"/>
    <n v="4"/>
    <s v="NYP"/>
    <s v="Pemanfaatan"/>
    <n v="2"/>
    <n v="3"/>
    <s v="P,L"/>
    <x v="7"/>
    <x v="0"/>
    <n v="0"/>
    <s v="sobirin"/>
  </r>
  <r>
    <m/>
    <d v="1899-12-30T10:00:00"/>
    <m/>
    <m/>
    <m/>
    <m/>
    <m/>
    <m/>
    <m/>
    <x v="8"/>
    <x v="18"/>
    <n v="70"/>
    <s v="sobirin"/>
  </r>
  <r>
    <m/>
    <d v="1899-12-30T10:00:00"/>
    <s v="05'50'03,00&quot; 110'26'14,84&quot;"/>
    <n v="4"/>
    <s v="NYP"/>
    <s v="Pemanfaatan"/>
    <n v="2"/>
    <n v="3"/>
    <s v="P,L"/>
    <x v="9"/>
    <x v="0"/>
    <n v="0"/>
    <s v="sobirin"/>
  </r>
  <r>
    <m/>
    <d v="1899-12-30T10:00:00"/>
    <s v="05'50'03,00&quot; 110'26'14,84&quot;"/>
    <n v="4"/>
    <s v="NYP"/>
    <s v="Pemanfaatan"/>
    <n v="2"/>
    <n v="4"/>
    <s v="P,L"/>
    <x v="0"/>
    <x v="0"/>
    <n v="0"/>
    <s v="sobirin"/>
  </r>
  <r>
    <m/>
    <d v="1899-12-30T10:00:00"/>
    <s v="05'50'03,00&quot; 110'26'14,84&quot;"/>
    <n v="4"/>
    <s v="NYP"/>
    <s v="Pemanfaatan"/>
    <n v="2"/>
    <n v="4"/>
    <s v="P,L"/>
    <x v="1"/>
    <x v="0"/>
    <n v="0"/>
    <s v="sobirin"/>
  </r>
  <r>
    <m/>
    <d v="1899-12-30T10:00:00"/>
    <s v="05'50'03,00&quot; 110'26'14,84&quot;"/>
    <n v="4"/>
    <s v="NYP"/>
    <s v="Pemanfaatan"/>
    <n v="2"/>
    <n v="4"/>
    <s v="P,L"/>
    <x v="2"/>
    <x v="0"/>
    <n v="0"/>
    <s v="sobirin"/>
  </r>
  <r>
    <m/>
    <d v="1899-12-30T10:00:00"/>
    <s v="05'50'03,00&quot; 110'26'14,84&quot;"/>
    <n v="4"/>
    <s v="NYP"/>
    <s v="Pemanfaatan"/>
    <n v="2"/>
    <n v="4"/>
    <s v="P,L"/>
    <x v="3"/>
    <x v="0"/>
    <n v="0"/>
    <s v="sobirin"/>
  </r>
  <r>
    <m/>
    <d v="1899-12-30T10:00:00"/>
    <s v="05'50'03,00&quot; 110'26'14,84&quot;"/>
    <n v="4"/>
    <s v="NYP"/>
    <s v="Pemanfaatan"/>
    <n v="2"/>
    <n v="4"/>
    <s v="P,L"/>
    <x v="4"/>
    <x v="0"/>
    <n v="0"/>
    <s v="sobirin"/>
  </r>
  <r>
    <m/>
    <d v="1899-12-30T10:00:00"/>
    <s v="05'50'03,00&quot; 110'26'14,84&quot;"/>
    <n v="4"/>
    <s v="NYP"/>
    <s v="Pemanfaatan"/>
    <n v="2"/>
    <n v="4"/>
    <s v="P,L"/>
    <x v="5"/>
    <x v="1"/>
    <n v="0"/>
    <s v="sobirin"/>
  </r>
  <r>
    <m/>
    <d v="1899-12-30T10:00:00"/>
    <s v="05'50'03,00&quot; 110'26'14,84&quot;"/>
    <n v="4"/>
    <s v="NYP"/>
    <s v="Pemanfaatan"/>
    <n v="2"/>
    <n v="4"/>
    <s v="P,L"/>
    <x v="6"/>
    <x v="0"/>
    <n v="0"/>
    <s v="sobirin"/>
  </r>
  <r>
    <m/>
    <d v="1899-12-30T10:00:00"/>
    <s v="05'50'03,00&quot; 110'26'14,84&quot;"/>
    <n v="4"/>
    <s v="NYP"/>
    <s v="Pemanfaatan"/>
    <n v="2"/>
    <n v="4"/>
    <s v="P,L"/>
    <x v="7"/>
    <x v="0"/>
    <n v="0"/>
    <s v="sobirin"/>
  </r>
  <r>
    <m/>
    <d v="1899-12-30T10:00:00"/>
    <m/>
    <m/>
    <m/>
    <m/>
    <m/>
    <m/>
    <m/>
    <x v="8"/>
    <x v="18"/>
    <n v="60"/>
    <s v="sobirin"/>
  </r>
  <r>
    <m/>
    <d v="1899-12-30T10:00:00"/>
    <s v="05'50'03,00&quot; 110'26'14,84&quot;"/>
    <n v="4"/>
    <s v="NYP"/>
    <s v="Pemanfaatan"/>
    <n v="2"/>
    <n v="4"/>
    <s v="P,L"/>
    <x v="9"/>
    <x v="0"/>
    <n v="0"/>
    <s v="sobirin"/>
  </r>
  <r>
    <m/>
    <d v="1899-12-30T10:00:00"/>
    <s v="05'50'03,00&quot; 110'26'14,84&quot;"/>
    <n v="4"/>
    <s v="NYP"/>
    <s v="Pemanfaatan"/>
    <n v="2"/>
    <n v="5"/>
    <s v="P,L"/>
    <x v="0"/>
    <x v="0"/>
    <n v="0"/>
    <s v="sobirin"/>
  </r>
  <r>
    <m/>
    <d v="1899-12-30T10:00:00"/>
    <s v="05'50'03,00&quot; 110'26'14,84&quot;"/>
    <n v="4"/>
    <s v="NYP"/>
    <s v="Pemanfaatan"/>
    <n v="2"/>
    <n v="5"/>
    <s v="P,L"/>
    <x v="1"/>
    <x v="0"/>
    <n v="0"/>
    <s v="sobirin"/>
  </r>
  <r>
    <m/>
    <d v="1899-12-30T10:00:00"/>
    <s v="05'50'03,00&quot; 110'26'14,84&quot;"/>
    <n v="4"/>
    <s v="NYP"/>
    <s v="Pemanfaatan"/>
    <n v="2"/>
    <n v="5"/>
    <s v="P,L"/>
    <x v="2"/>
    <x v="0"/>
    <n v="0"/>
    <s v="sobirin"/>
  </r>
  <r>
    <m/>
    <d v="1899-12-30T10:00:00"/>
    <s v="05'50'03,00&quot; 110'26'14,84&quot;"/>
    <n v="4"/>
    <s v="NYP"/>
    <s v="Pemanfaatan"/>
    <n v="2"/>
    <n v="5"/>
    <s v="P,L"/>
    <x v="3"/>
    <x v="0"/>
    <n v="0"/>
    <s v="sobirin"/>
  </r>
  <r>
    <m/>
    <d v="1899-12-30T10:00:00"/>
    <s v="05'50'03,00&quot; 110'26'14,84&quot;"/>
    <n v="4"/>
    <s v="NYP"/>
    <s v="Pemanfaatan"/>
    <n v="2"/>
    <n v="5"/>
    <s v="P,L"/>
    <x v="4"/>
    <x v="0"/>
    <n v="0"/>
    <s v="sobirin"/>
  </r>
  <r>
    <m/>
    <d v="1899-12-30T10:00:00"/>
    <s v="05'50'03,00&quot; 110'26'14,84&quot;"/>
    <n v="4"/>
    <s v="NYP"/>
    <s v="Pemanfaatan"/>
    <n v="2"/>
    <n v="5"/>
    <s v="P,L"/>
    <x v="5"/>
    <x v="1"/>
    <n v="0"/>
    <s v="sobirin"/>
  </r>
  <r>
    <m/>
    <d v="1899-12-30T10:00:00"/>
    <s v="05'50'03,00&quot; 110'26'14,84&quot;"/>
    <n v="4"/>
    <s v="NYP"/>
    <s v="Pemanfaatan"/>
    <n v="2"/>
    <n v="5"/>
    <s v="P,L"/>
    <x v="6"/>
    <x v="0"/>
    <n v="0"/>
    <s v="sobirin"/>
  </r>
  <r>
    <m/>
    <d v="1899-12-30T10:00:00"/>
    <s v="05'50'03,00&quot; 110'26'14,84&quot;"/>
    <n v="4"/>
    <s v="NYP"/>
    <s v="Pemanfaatan"/>
    <n v="2"/>
    <n v="5"/>
    <s v="P,L"/>
    <x v="7"/>
    <x v="0"/>
    <n v="0"/>
    <s v="sobirin"/>
  </r>
  <r>
    <m/>
    <d v="1899-12-30T10:00:00"/>
    <m/>
    <m/>
    <m/>
    <m/>
    <m/>
    <m/>
    <m/>
    <x v="8"/>
    <x v="5"/>
    <n v="70"/>
    <s v="sobirin"/>
  </r>
  <r>
    <m/>
    <d v="1899-12-30T10:00:00"/>
    <s v="05'50'03,00&quot; 110'26'14,84&quot;"/>
    <n v="4"/>
    <s v="NYP"/>
    <s v="Pemanfaatan"/>
    <n v="2"/>
    <n v="5"/>
    <s v="P,L"/>
    <x v="9"/>
    <x v="0"/>
    <n v="0"/>
    <s v="sobirin"/>
  </r>
  <r>
    <m/>
    <d v="1899-12-30T10:00:00"/>
    <s v="05'50'03,00&quot; 110'26'14,84&quot;"/>
    <n v="4"/>
    <s v="NYP"/>
    <s v="Pemanfaatan"/>
    <n v="2"/>
    <n v="6"/>
    <s v="P,L"/>
    <x v="0"/>
    <x v="0"/>
    <n v="0"/>
    <s v="sobirin"/>
  </r>
  <r>
    <m/>
    <d v="1899-12-30T10:00:00"/>
    <s v="05'50'03,00&quot; 110'26'14,84&quot;"/>
    <n v="4"/>
    <s v="NYP"/>
    <s v="Pemanfaatan"/>
    <n v="2"/>
    <n v="6"/>
    <s v="P,L"/>
    <x v="1"/>
    <x v="0"/>
    <n v="0"/>
    <s v="sobirin"/>
  </r>
  <r>
    <m/>
    <d v="1899-12-30T10:00:00"/>
    <s v="05'50'03,00&quot; 110'26'14,84&quot;"/>
    <n v="4"/>
    <s v="NYP"/>
    <s v="Pemanfaatan"/>
    <n v="2"/>
    <n v="6"/>
    <s v="P,L"/>
    <x v="2"/>
    <x v="0"/>
    <n v="0"/>
    <s v="sobirin"/>
  </r>
  <r>
    <m/>
    <d v="1899-12-30T10:00:00"/>
    <s v="05'50'03,00&quot; 110'26'14,84&quot;"/>
    <n v="4"/>
    <s v="NYP"/>
    <s v="Pemanfaatan"/>
    <n v="2"/>
    <n v="6"/>
    <s v="P,L"/>
    <x v="3"/>
    <x v="0"/>
    <n v="0"/>
    <s v="sobirin"/>
  </r>
  <r>
    <m/>
    <d v="1899-12-30T10:00:00"/>
    <s v="05'50'03,00&quot; 110'26'14,84&quot;"/>
    <n v="4"/>
    <s v="NYP"/>
    <s v="Pemanfaatan"/>
    <n v="2"/>
    <n v="6"/>
    <s v="P,L"/>
    <x v="4"/>
    <x v="0"/>
    <n v="0"/>
    <s v="sobirin"/>
  </r>
  <r>
    <m/>
    <d v="1899-12-30T10:00:00"/>
    <s v="05'50'03,00&quot; 110'26'14,84&quot;"/>
    <n v="4"/>
    <s v="NYP"/>
    <s v="Pemanfaatan"/>
    <n v="2"/>
    <n v="6"/>
    <s v="P,L"/>
    <x v="5"/>
    <x v="1"/>
    <n v="0"/>
    <s v="sobirin"/>
  </r>
  <r>
    <m/>
    <d v="1899-12-30T10:00:00"/>
    <s v="05'50'03,00&quot; 110'26'14,84&quot;"/>
    <n v="4"/>
    <s v="NYP"/>
    <s v="Pemanfaatan"/>
    <n v="2"/>
    <n v="6"/>
    <s v="P,L"/>
    <x v="6"/>
    <x v="0"/>
    <n v="0"/>
    <s v="sobirin"/>
  </r>
  <r>
    <m/>
    <d v="1899-12-30T10:00:00"/>
    <s v="05'50'03,00&quot; 110'26'14,84&quot;"/>
    <n v="4"/>
    <s v="NYP"/>
    <s v="Pemanfaatan"/>
    <n v="2"/>
    <n v="6"/>
    <s v="P,L"/>
    <x v="7"/>
    <x v="0"/>
    <n v="0"/>
    <s v="sobirin"/>
  </r>
  <r>
    <m/>
    <d v="1899-12-30T10:00:00"/>
    <m/>
    <m/>
    <m/>
    <m/>
    <m/>
    <m/>
    <m/>
    <x v="8"/>
    <x v="5"/>
    <n v="80"/>
    <s v="sobirin"/>
  </r>
  <r>
    <m/>
    <d v="1899-12-30T10:00:00"/>
    <s v="05'50'03,00&quot; 110'26'14,84&quot;"/>
    <n v="4"/>
    <s v="NYP"/>
    <s v="Pemanfaatan"/>
    <n v="2"/>
    <n v="6"/>
    <s v="P,L"/>
    <x v="9"/>
    <x v="0"/>
    <n v="0"/>
    <s v="sobirin"/>
  </r>
  <r>
    <m/>
    <d v="1899-12-30T10:00:00"/>
    <s v="05'50'03,00&quot; 110'26'14,84&quot;"/>
    <n v="4"/>
    <s v="NYP"/>
    <s v="Pemanfaatan"/>
    <n v="2"/>
    <n v="7"/>
    <s v="P,L"/>
    <x v="0"/>
    <x v="15"/>
    <n v="0"/>
    <s v="sobirin"/>
  </r>
  <r>
    <m/>
    <d v="1899-12-30T10:00:00"/>
    <s v="05'50'03,00&quot; 110'26'14,84&quot;"/>
    <n v="4"/>
    <s v="NYP"/>
    <s v="Pemanfaatan"/>
    <n v="2"/>
    <n v="7"/>
    <s v="P,L"/>
    <x v="1"/>
    <x v="0"/>
    <n v="0"/>
    <s v="sobirin"/>
  </r>
  <r>
    <m/>
    <d v="1899-12-30T10:00:00"/>
    <s v="05'50'03,00&quot; 110'26'14,84&quot;"/>
    <n v="4"/>
    <s v="NYP"/>
    <s v="Pemanfaatan"/>
    <n v="2"/>
    <n v="7"/>
    <s v="P,L"/>
    <x v="2"/>
    <x v="0"/>
    <n v="0"/>
    <s v="sobirin"/>
  </r>
  <r>
    <m/>
    <d v="1899-12-30T10:00:00"/>
    <s v="05'50'03,00&quot; 110'26'14,84&quot;"/>
    <n v="4"/>
    <s v="NYP"/>
    <s v="Pemanfaatan"/>
    <n v="2"/>
    <n v="7"/>
    <s v="P,L"/>
    <x v="3"/>
    <x v="0"/>
    <n v="0"/>
    <s v="sobirin"/>
  </r>
  <r>
    <m/>
    <d v="1899-12-30T10:00:00"/>
    <s v="05'50'03,00&quot; 110'26'14,84&quot;"/>
    <n v="4"/>
    <s v="NYP"/>
    <s v="Pemanfaatan"/>
    <n v="2"/>
    <n v="7"/>
    <s v="P,L"/>
    <x v="4"/>
    <x v="0"/>
    <n v="0"/>
    <s v="sobirin"/>
  </r>
  <r>
    <m/>
    <d v="1899-12-30T10:00:00"/>
    <s v="05'50'03,00&quot; 110'26'14,84&quot;"/>
    <n v="4"/>
    <s v="NYP"/>
    <s v="Pemanfaatan"/>
    <n v="2"/>
    <n v="7"/>
    <s v="P,L"/>
    <x v="5"/>
    <x v="12"/>
    <n v="0"/>
    <s v="sobirin"/>
  </r>
  <r>
    <m/>
    <d v="1899-12-30T10:00:00"/>
    <s v="05'50'03,00&quot; 110'26'14,84&quot;"/>
    <n v="4"/>
    <s v="NYP"/>
    <s v="Pemanfaatan"/>
    <n v="2"/>
    <n v="7"/>
    <s v="P,L"/>
    <x v="6"/>
    <x v="0"/>
    <n v="0"/>
    <s v="sobirin"/>
  </r>
  <r>
    <m/>
    <d v="1899-12-30T10:00:00"/>
    <s v="05'50'03,00&quot; 110'26'14,84&quot;"/>
    <n v="4"/>
    <s v="NYP"/>
    <s v="Pemanfaatan"/>
    <n v="2"/>
    <n v="7"/>
    <s v="P,L"/>
    <x v="7"/>
    <x v="0"/>
    <n v="0"/>
    <s v="sobirin"/>
  </r>
  <r>
    <m/>
    <d v="1899-12-30T10:00:00"/>
    <m/>
    <m/>
    <m/>
    <m/>
    <m/>
    <m/>
    <s v="P,L"/>
    <x v="8"/>
    <x v="12"/>
    <n v="75"/>
    <s v="sobirin"/>
  </r>
  <r>
    <m/>
    <d v="1899-12-30T10:00:00"/>
    <s v="05'50'03,00&quot; 110'26'14,84&quot;"/>
    <n v="4"/>
    <s v="NYP"/>
    <s v="Pemanfaatan"/>
    <n v="2"/>
    <n v="7"/>
    <s v="P,L"/>
    <x v="9"/>
    <x v="0"/>
    <n v="0"/>
    <s v="sobirin"/>
  </r>
  <r>
    <m/>
    <d v="1899-12-30T10:00:00"/>
    <s v="05'50'03,00&quot; 110'26'14,84&quot;"/>
    <n v="4"/>
    <s v="NYP"/>
    <s v="Pemanfaatan"/>
    <n v="2"/>
    <n v="8"/>
    <s v="P,L"/>
    <x v="0"/>
    <x v="0"/>
    <n v="0"/>
    <s v="sobirin"/>
  </r>
  <r>
    <m/>
    <d v="1899-12-30T10:00:00"/>
    <s v="05'50'03,00&quot; 110'26'14,84&quot;"/>
    <n v="4"/>
    <s v="NYP"/>
    <s v="Pemanfaatan"/>
    <n v="2"/>
    <n v="8"/>
    <s v="P,L"/>
    <x v="1"/>
    <x v="0"/>
    <n v="0"/>
    <s v="sobirin"/>
  </r>
  <r>
    <m/>
    <d v="1899-12-30T10:00:00"/>
    <s v="05'50'03,00&quot; 110'26'14,84&quot;"/>
    <n v="4"/>
    <s v="NYP"/>
    <s v="Pemanfaatan"/>
    <n v="2"/>
    <n v="8"/>
    <s v="P,L"/>
    <x v="2"/>
    <x v="0"/>
    <n v="0"/>
    <s v="sobirin"/>
  </r>
  <r>
    <m/>
    <d v="1899-12-30T10:00:00"/>
    <s v="05'50'03,00&quot; 110'26'14,84&quot;"/>
    <n v="4"/>
    <s v="NYP"/>
    <s v="Pemanfaatan"/>
    <n v="2"/>
    <n v="8"/>
    <s v="P,L"/>
    <x v="3"/>
    <x v="0"/>
    <n v="0"/>
    <s v="sobirin"/>
  </r>
  <r>
    <m/>
    <d v="1899-12-30T10:00:00"/>
    <s v="05'50'03,00&quot; 110'26'14,84&quot;"/>
    <n v="4"/>
    <s v="NYP"/>
    <s v="Pemanfaatan"/>
    <n v="2"/>
    <n v="8"/>
    <s v="P,L"/>
    <x v="4"/>
    <x v="0"/>
    <n v="0"/>
    <s v="sobirin"/>
  </r>
  <r>
    <m/>
    <d v="1899-12-30T10:00:00"/>
    <s v="05'50'03,00&quot; 110'26'14,84&quot;"/>
    <n v="4"/>
    <s v="NYP"/>
    <s v="Pemanfaatan"/>
    <n v="2"/>
    <n v="8"/>
    <s v="P,L"/>
    <x v="5"/>
    <x v="1"/>
    <n v="0"/>
    <s v="sobirin"/>
  </r>
  <r>
    <m/>
    <d v="1899-12-30T10:00:00"/>
    <s v="05'50'03,00&quot; 110'26'14,84&quot;"/>
    <n v="4"/>
    <s v="NYP"/>
    <s v="Pemanfaatan"/>
    <n v="2"/>
    <n v="8"/>
    <s v="P,L"/>
    <x v="6"/>
    <x v="0"/>
    <n v="0"/>
    <s v="sobirin"/>
  </r>
  <r>
    <m/>
    <d v="1899-12-30T10:00:00"/>
    <s v="05'50'03,00&quot; 110'26'14,84&quot;"/>
    <n v="4"/>
    <s v="NYP"/>
    <s v="Pemanfaatan"/>
    <n v="2"/>
    <n v="8"/>
    <s v="P,L"/>
    <x v="7"/>
    <x v="0"/>
    <n v="0"/>
    <s v="sobirin"/>
  </r>
  <r>
    <m/>
    <d v="1899-12-30T10:00:00"/>
    <m/>
    <m/>
    <m/>
    <m/>
    <m/>
    <m/>
    <m/>
    <x v="8"/>
    <x v="11"/>
    <n v="65"/>
    <s v="sobirin"/>
  </r>
  <r>
    <m/>
    <d v="1899-12-30T10:00:00"/>
    <s v="05'50'03,00&quot; 110'26'14,84&quot;"/>
    <n v="4"/>
    <s v="NYP"/>
    <s v="Pemanfaatan"/>
    <n v="2"/>
    <n v="8"/>
    <s v="P,L"/>
    <x v="9"/>
    <x v="0"/>
    <n v="0"/>
    <s v="sobirin"/>
  </r>
  <r>
    <m/>
    <d v="1899-12-30T10:00:00"/>
    <s v="05'50'03,00&quot; 110'26'14,84&quot;"/>
    <n v="4"/>
    <s v="NYP"/>
    <s v="Pemanfaatan"/>
    <n v="2"/>
    <n v="9"/>
    <s v="P,L"/>
    <x v="0"/>
    <x v="15"/>
    <n v="0"/>
    <s v="sobirin"/>
  </r>
  <r>
    <m/>
    <d v="1899-12-30T10:00:00"/>
    <s v="05'50'03,00&quot; 110'26'14,84&quot;"/>
    <n v="4"/>
    <s v="NYP"/>
    <s v="Pemanfaatan"/>
    <n v="2"/>
    <n v="9"/>
    <s v="P,L"/>
    <x v="1"/>
    <x v="0"/>
    <n v="0"/>
    <s v="sobirin"/>
  </r>
  <r>
    <m/>
    <d v="1899-12-30T10:00:00"/>
    <s v="05'50'03,00&quot; 110'26'14,84&quot;"/>
    <n v="4"/>
    <s v="NYP"/>
    <s v="Pemanfaatan"/>
    <n v="2"/>
    <n v="9"/>
    <s v="P,L"/>
    <x v="2"/>
    <x v="0"/>
    <n v="0"/>
    <s v="sobirin"/>
  </r>
  <r>
    <m/>
    <d v="1899-12-30T10:00:00"/>
    <s v="05'50'03,00&quot; 110'26'14,84&quot;"/>
    <n v="4"/>
    <s v="NYP"/>
    <s v="Pemanfaatan"/>
    <n v="2"/>
    <n v="9"/>
    <s v="P,L"/>
    <x v="3"/>
    <x v="0"/>
    <n v="0"/>
    <s v="sobirin"/>
  </r>
  <r>
    <m/>
    <d v="1899-12-30T10:00:00"/>
    <s v="05'50'03,00&quot; 110'26'14,84&quot;"/>
    <n v="4"/>
    <s v="NYP"/>
    <s v="Pemanfaatan"/>
    <n v="2"/>
    <n v="9"/>
    <s v="P,L"/>
    <x v="4"/>
    <x v="0"/>
    <n v="0"/>
    <s v="sobirin"/>
  </r>
  <r>
    <m/>
    <d v="1899-12-30T10:00:00"/>
    <s v="05'50'03,00&quot; 110'26'14,84&quot;"/>
    <n v="4"/>
    <s v="NYP"/>
    <s v="Pemanfaatan"/>
    <n v="2"/>
    <n v="9"/>
    <s v="P,L"/>
    <x v="5"/>
    <x v="10"/>
    <n v="0"/>
    <s v="sobirin"/>
  </r>
  <r>
    <m/>
    <d v="1899-12-30T10:00:00"/>
    <s v="05'50'03,00&quot; 110'26'14,84&quot;"/>
    <n v="4"/>
    <s v="NYP"/>
    <s v="Pemanfaatan"/>
    <n v="2"/>
    <n v="9"/>
    <s v="P,L"/>
    <x v="6"/>
    <x v="0"/>
    <n v="0"/>
    <s v="sobirin"/>
  </r>
  <r>
    <m/>
    <d v="1899-12-30T10:00:00"/>
    <s v="05'50'03,00&quot; 110'26'14,84&quot;"/>
    <n v="4"/>
    <s v="NYP"/>
    <s v="Pemanfaatan"/>
    <n v="2"/>
    <n v="9"/>
    <s v="P,L"/>
    <x v="7"/>
    <x v="0"/>
    <n v="0"/>
    <s v="sobirin"/>
  </r>
  <r>
    <m/>
    <d v="1899-12-30T10:00:00"/>
    <m/>
    <m/>
    <m/>
    <m/>
    <m/>
    <m/>
    <m/>
    <x v="8"/>
    <x v="18"/>
    <n v="60"/>
    <s v="sobirin"/>
  </r>
  <r>
    <m/>
    <d v="1899-12-30T10:00:00"/>
    <s v="05'50'03,00&quot; 110'26'14,84&quot;"/>
    <n v="4"/>
    <s v="NYP"/>
    <s v="Pemanfaatan"/>
    <n v="2"/>
    <n v="9"/>
    <s v="P,L"/>
    <x v="9"/>
    <x v="0"/>
    <n v="0"/>
    <s v="sobirin"/>
  </r>
  <r>
    <m/>
    <d v="1899-12-30T10:00:00"/>
    <s v="05'50'03,00&quot; 110'26'14,84&quot;"/>
    <n v="4"/>
    <s v="NYP"/>
    <s v="Pemanfaatan"/>
    <n v="2"/>
    <n v="10"/>
    <s v="P,L,PK"/>
    <x v="0"/>
    <x v="5"/>
    <n v="0"/>
    <s v="sobirin"/>
  </r>
  <r>
    <m/>
    <d v="1899-12-30T10:00:00"/>
    <s v="05'50'03,00&quot; 110'26'14,84&quot;"/>
    <n v="4"/>
    <s v="NYP"/>
    <s v="Pemanfaatan"/>
    <n v="2"/>
    <n v="10"/>
    <s v="P,L,PK"/>
    <x v="1"/>
    <x v="0"/>
    <n v="0"/>
    <s v="sobirin"/>
  </r>
  <r>
    <m/>
    <d v="1899-12-30T10:00:00"/>
    <s v="05'50'03,00&quot; 110'26'14,84&quot;"/>
    <n v="4"/>
    <s v="NYP"/>
    <s v="Pemanfaatan"/>
    <n v="2"/>
    <n v="10"/>
    <s v="P,L,PK"/>
    <x v="2"/>
    <x v="0"/>
    <n v="0"/>
    <s v="sobirin"/>
  </r>
  <r>
    <m/>
    <d v="1899-12-30T10:00:00"/>
    <s v="05'50'03,00&quot; 110'26'14,84&quot;"/>
    <n v="4"/>
    <s v="NYP"/>
    <s v="Pemanfaatan"/>
    <n v="2"/>
    <n v="10"/>
    <s v="P,L,PK"/>
    <x v="3"/>
    <x v="0"/>
    <n v="0"/>
    <s v="sobirin"/>
  </r>
  <r>
    <m/>
    <d v="1899-12-30T10:00:00"/>
    <s v="05'50'03,00&quot; 110'26'14,84&quot;"/>
    <n v="4"/>
    <s v="NYP"/>
    <s v="Pemanfaatan"/>
    <n v="2"/>
    <n v="10"/>
    <s v="P,L,PK"/>
    <x v="4"/>
    <x v="0"/>
    <n v="0"/>
    <s v="sobirin"/>
  </r>
  <r>
    <m/>
    <d v="1899-12-30T10:00:00"/>
    <s v="05'50'03,00&quot; 110'26'14,84&quot;"/>
    <n v="4"/>
    <s v="NYP"/>
    <s v="Pemanfaatan"/>
    <n v="2"/>
    <n v="10"/>
    <s v="P,L,PK"/>
    <x v="5"/>
    <x v="12"/>
    <n v="0"/>
    <s v="sobirin"/>
  </r>
  <r>
    <m/>
    <d v="1899-12-30T10:00:00"/>
    <s v="05'50'03,00&quot; 110'26'14,84&quot;"/>
    <n v="4"/>
    <s v="NYP"/>
    <s v="Pemanfaatan"/>
    <n v="2"/>
    <n v="10"/>
    <s v="P,L,PK"/>
    <x v="6"/>
    <x v="0"/>
    <n v="0"/>
    <s v="sobirin"/>
  </r>
  <r>
    <m/>
    <d v="1899-12-30T10:00:00"/>
    <s v="05'50'03,00&quot; 110'26'14,84&quot;"/>
    <n v="4"/>
    <s v="NYP"/>
    <s v="Pemanfaatan"/>
    <n v="2"/>
    <n v="10"/>
    <s v="P,L,PK"/>
    <x v="7"/>
    <x v="0"/>
    <n v="0"/>
    <s v="sobirin"/>
  </r>
  <r>
    <m/>
    <d v="1899-12-30T10:00:00"/>
    <m/>
    <m/>
    <m/>
    <m/>
    <m/>
    <m/>
    <m/>
    <x v="8"/>
    <x v="6"/>
    <n v="70"/>
    <s v="sobirin"/>
  </r>
  <r>
    <m/>
    <d v="1899-12-30T10:00:00"/>
    <s v="05'50'03,00&quot; 110'26'14,84&quot;"/>
    <n v="4"/>
    <s v="NYP"/>
    <s v="Pemanfaatan"/>
    <n v="2"/>
    <n v="10"/>
    <s v="P,L,PK"/>
    <x v="9"/>
    <x v="0"/>
    <n v="0"/>
    <s v="sobirin"/>
  </r>
  <r>
    <m/>
    <d v="1899-12-30T10:00:00"/>
    <s v="05'50'03,00&quot; 110'26'14,84&quot;"/>
    <n v="4"/>
    <s v="NYP"/>
    <s v="Pemanfaatan"/>
    <n v="2"/>
    <n v="11"/>
    <s v="P,PK"/>
    <x v="0"/>
    <x v="7"/>
    <n v="0"/>
    <s v="sobirin"/>
  </r>
  <r>
    <m/>
    <d v="1899-12-30T10:00:00"/>
    <s v="05'50'03,00&quot; 110'26'14,84&quot;"/>
    <n v="4"/>
    <s v="NYP"/>
    <s v="Pemanfaatan"/>
    <n v="2"/>
    <n v="11"/>
    <s v="P,PK"/>
    <x v="1"/>
    <x v="0"/>
    <n v="0"/>
    <s v="sobirin"/>
  </r>
  <r>
    <m/>
    <d v="1899-12-30T10:00:00"/>
    <s v="05'50'03,00&quot; 110'26'14,84&quot;"/>
    <n v="4"/>
    <s v="NYP"/>
    <s v="Pemanfaatan"/>
    <n v="2"/>
    <n v="11"/>
    <s v="P,PK"/>
    <x v="2"/>
    <x v="0"/>
    <n v="0"/>
    <s v="sobirin"/>
  </r>
  <r>
    <m/>
    <d v="1899-12-30T10:00:00"/>
    <s v="05'50'03,00&quot; 110'26'14,84&quot;"/>
    <n v="4"/>
    <s v="NYP"/>
    <s v="Pemanfaatan"/>
    <n v="2"/>
    <n v="11"/>
    <s v="P,PK"/>
    <x v="3"/>
    <x v="0"/>
    <n v="0"/>
    <s v="sobirin"/>
  </r>
  <r>
    <m/>
    <d v="1899-12-30T10:00:00"/>
    <s v="05'50'03,00&quot; 110'26'14,84&quot;"/>
    <n v="4"/>
    <s v="NYP"/>
    <s v="Pemanfaatan"/>
    <n v="2"/>
    <n v="11"/>
    <s v="P,PK"/>
    <x v="4"/>
    <x v="0"/>
    <n v="0"/>
    <s v="sobirin"/>
  </r>
  <r>
    <m/>
    <d v="1899-12-30T10:00:00"/>
    <s v="05'50'03,00&quot; 110'26'14,84&quot;"/>
    <n v="4"/>
    <s v="NYP"/>
    <s v="Pemanfaatan"/>
    <n v="2"/>
    <n v="11"/>
    <s v="P,PK"/>
    <x v="5"/>
    <x v="6"/>
    <n v="0"/>
    <s v="sobirin"/>
  </r>
  <r>
    <m/>
    <d v="1899-12-30T10:00:00"/>
    <s v="05'50'03,00&quot; 110'26'14,84&quot;"/>
    <n v="4"/>
    <s v="NYP"/>
    <s v="Pemanfaatan"/>
    <n v="2"/>
    <n v="11"/>
    <s v="P,PK"/>
    <x v="6"/>
    <x v="0"/>
    <n v="0"/>
    <s v="sobirin"/>
  </r>
  <r>
    <m/>
    <d v="1899-12-30T10:00:00"/>
    <s v="05'50'03,00&quot; 110'26'14,84&quot;"/>
    <n v="4"/>
    <s v="NYP"/>
    <s v="Pemanfaatan"/>
    <n v="2"/>
    <n v="11"/>
    <s v="P,PK"/>
    <x v="7"/>
    <x v="0"/>
    <n v="0"/>
    <s v="sobirin"/>
  </r>
  <r>
    <m/>
    <d v="1899-12-30T10:00:00"/>
    <m/>
    <m/>
    <m/>
    <m/>
    <m/>
    <m/>
    <m/>
    <x v="8"/>
    <x v="11"/>
    <n v="80"/>
    <s v="sobirin"/>
  </r>
  <r>
    <m/>
    <d v="1899-12-30T10:00:00"/>
    <s v="05'50'03,00&quot; 110'26'14,84&quot;"/>
    <n v="4"/>
    <s v="NYP"/>
    <s v="Pemanfaatan"/>
    <n v="2"/>
    <n v="11"/>
    <s v="P,PK"/>
    <x v="9"/>
    <x v="0"/>
    <n v="0"/>
    <s v="sobirin"/>
  </r>
  <r>
    <m/>
    <d v="1899-12-30T10:00:00"/>
    <s v="05'50'03,00&quot; 110'26'14,84&quot;"/>
    <n v="4"/>
    <s v="NYP"/>
    <s v="Pemanfaatan"/>
    <n v="3"/>
    <n v="1"/>
    <s v="L,P"/>
    <x v="0"/>
    <x v="0"/>
    <n v="0"/>
    <s v="zaenul"/>
  </r>
  <r>
    <m/>
    <d v="1899-12-30T10:00:00"/>
    <s v="05'50'03,00&quot; 110'26'14,84&quot;"/>
    <n v="4"/>
    <s v="NYP"/>
    <s v="Pemanfaatan"/>
    <n v="3"/>
    <n v="1"/>
    <s v="L,P"/>
    <x v="1"/>
    <x v="0"/>
    <n v="0"/>
    <s v="zaenul"/>
  </r>
  <r>
    <m/>
    <d v="1899-12-30T10:00:00"/>
    <s v="05'50'03,00&quot; 110'26'14,84&quot;"/>
    <n v="4"/>
    <s v="NYP"/>
    <s v="Pemanfaatan"/>
    <n v="3"/>
    <n v="1"/>
    <s v="L,P"/>
    <x v="2"/>
    <x v="0"/>
    <n v="0"/>
    <s v="zaenul"/>
  </r>
  <r>
    <m/>
    <d v="1899-12-30T10:00:00"/>
    <s v="05'50'03,00&quot; 110'26'14,84&quot;"/>
    <n v="4"/>
    <s v="NYP"/>
    <s v="Pemanfaatan"/>
    <n v="3"/>
    <n v="1"/>
    <s v="L,P"/>
    <x v="3"/>
    <x v="0"/>
    <n v="0"/>
    <s v="zaenul"/>
  </r>
  <r>
    <m/>
    <d v="1899-12-30T10:00:00"/>
    <s v="05'50'03,00&quot; 110'26'14,84&quot;"/>
    <n v="4"/>
    <s v="NYP"/>
    <s v="Pemanfaatan"/>
    <n v="3"/>
    <n v="1"/>
    <s v="L,P"/>
    <x v="4"/>
    <x v="0"/>
    <n v="0"/>
    <s v="zaenul"/>
  </r>
  <r>
    <m/>
    <d v="1899-12-30T10:00:00"/>
    <s v="05'50'03,00&quot; 110'26'14,84&quot;"/>
    <n v="4"/>
    <s v="NYP"/>
    <s v="Pemanfaatan"/>
    <n v="3"/>
    <n v="1"/>
    <s v="L,P"/>
    <x v="5"/>
    <x v="0"/>
    <n v="0"/>
    <s v="zaenul"/>
  </r>
  <r>
    <m/>
    <d v="1899-12-30T10:00:00"/>
    <s v="05'50'03,00&quot; 110'26'14,84&quot;"/>
    <n v="4"/>
    <s v="NYP"/>
    <s v="Pemanfaatan"/>
    <n v="3"/>
    <n v="1"/>
    <s v="L,P"/>
    <x v="6"/>
    <x v="0"/>
    <n v="0"/>
    <s v="zaenul"/>
  </r>
  <r>
    <m/>
    <d v="1899-12-30T10:00:00"/>
    <s v="05'50'03,00&quot; 110'26'14,84&quot;"/>
    <n v="4"/>
    <s v="NYP"/>
    <s v="Pemanfaatan"/>
    <n v="3"/>
    <n v="1"/>
    <s v="L,P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1"/>
    <s v="L,P"/>
    <x v="9"/>
    <x v="0"/>
    <n v="0"/>
    <s v="zaenul"/>
  </r>
  <r>
    <m/>
    <d v="1899-12-30T10:00:00"/>
    <s v="05'50'03,00&quot; 110'26'14,84&quot;"/>
    <n v="4"/>
    <s v="NYP"/>
    <s v="Pemanfaatan"/>
    <n v="3"/>
    <n v="2"/>
    <s v="L"/>
    <x v="0"/>
    <x v="0"/>
    <n v="0"/>
    <s v="zaenul"/>
  </r>
  <r>
    <m/>
    <d v="1899-12-30T10:00:00"/>
    <s v="05'50'03,00&quot; 110'26'14,84&quot;"/>
    <n v="4"/>
    <s v="NYP"/>
    <s v="Pemanfaatan"/>
    <n v="3"/>
    <n v="2"/>
    <s v="L"/>
    <x v="1"/>
    <x v="0"/>
    <n v="0"/>
    <s v="zaenul"/>
  </r>
  <r>
    <m/>
    <d v="1899-12-30T10:00:00"/>
    <s v="05'50'03,00&quot; 110'26'14,84&quot;"/>
    <n v="4"/>
    <s v="NYP"/>
    <s v="Pemanfaatan"/>
    <n v="3"/>
    <n v="2"/>
    <s v="L"/>
    <x v="2"/>
    <x v="0"/>
    <n v="0"/>
    <s v="zaenul"/>
  </r>
  <r>
    <m/>
    <d v="1899-12-30T10:00:00"/>
    <s v="05'50'03,00&quot; 110'26'14,84&quot;"/>
    <n v="4"/>
    <s v="NYP"/>
    <s v="Pemanfaatan"/>
    <n v="3"/>
    <n v="2"/>
    <s v="L"/>
    <x v="3"/>
    <x v="0"/>
    <n v="0"/>
    <s v="zaenul"/>
  </r>
  <r>
    <m/>
    <d v="1899-12-30T10:00:00"/>
    <s v="05'50'03,00&quot; 110'26'14,84&quot;"/>
    <n v="4"/>
    <s v="NYP"/>
    <s v="Pemanfaatan"/>
    <n v="3"/>
    <n v="2"/>
    <s v="L"/>
    <x v="4"/>
    <x v="0"/>
    <n v="0"/>
    <s v="zaenul"/>
  </r>
  <r>
    <m/>
    <d v="1899-12-30T10:00:00"/>
    <s v="05'50'03,00&quot; 110'26'14,84&quot;"/>
    <n v="4"/>
    <s v="NYP"/>
    <s v="Pemanfaatan"/>
    <n v="3"/>
    <n v="2"/>
    <s v="L"/>
    <x v="5"/>
    <x v="0"/>
    <n v="0"/>
    <s v="zaenul"/>
  </r>
  <r>
    <m/>
    <d v="1899-12-30T10:00:00"/>
    <s v="05'50'03,00&quot; 110'26'14,84&quot;"/>
    <n v="4"/>
    <s v="NYP"/>
    <s v="Pemanfaatan"/>
    <n v="3"/>
    <n v="2"/>
    <s v="L"/>
    <x v="6"/>
    <x v="0"/>
    <n v="0"/>
    <s v="zaenul"/>
  </r>
  <r>
    <m/>
    <d v="1899-12-30T10:00:00"/>
    <s v="05'50'03,00&quot; 110'26'14,84&quot;"/>
    <n v="4"/>
    <s v="NYP"/>
    <s v="Pemanfaatan"/>
    <n v="3"/>
    <n v="2"/>
    <s v="L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2"/>
    <s v="L"/>
    <x v="9"/>
    <x v="0"/>
    <n v="0"/>
    <s v="zaenul"/>
  </r>
  <r>
    <m/>
    <d v="1899-12-30T10:00:00"/>
    <s v="05'50'03,00&quot; 110'26'14,84&quot;"/>
    <n v="4"/>
    <s v="NYP"/>
    <s v="Pemanfaatan"/>
    <n v="3"/>
    <n v="3"/>
    <s v="L,P"/>
    <x v="0"/>
    <x v="0"/>
    <n v="0"/>
    <s v="zaenul"/>
  </r>
  <r>
    <m/>
    <d v="1899-12-30T10:00:00"/>
    <s v="05'50'03,00&quot; 110'26'14,84&quot;"/>
    <n v="4"/>
    <s v="NYP"/>
    <s v="Pemanfaatan"/>
    <n v="3"/>
    <n v="3"/>
    <s v="L,P"/>
    <x v="1"/>
    <x v="0"/>
    <n v="0"/>
    <s v="zaenul"/>
  </r>
  <r>
    <m/>
    <d v="1899-12-30T10:00:00"/>
    <s v="05'50'03,00&quot; 110'26'14,84&quot;"/>
    <n v="4"/>
    <s v="NYP"/>
    <s v="Pemanfaatan"/>
    <n v="3"/>
    <n v="3"/>
    <s v="L,P"/>
    <x v="2"/>
    <x v="0"/>
    <n v="0"/>
    <s v="zaenul"/>
  </r>
  <r>
    <m/>
    <d v="1899-12-30T10:00:00"/>
    <s v="05'50'03,00&quot; 110'26'14,84&quot;"/>
    <n v="4"/>
    <s v="NYP"/>
    <s v="Pemanfaatan"/>
    <n v="3"/>
    <n v="3"/>
    <s v="L,P"/>
    <x v="3"/>
    <x v="0"/>
    <n v="0"/>
    <s v="zaenul"/>
  </r>
  <r>
    <m/>
    <d v="1899-12-30T10:00:00"/>
    <s v="05'50'03,00&quot; 110'26'14,84&quot;"/>
    <n v="4"/>
    <s v="NYP"/>
    <s v="Pemanfaatan"/>
    <n v="3"/>
    <n v="3"/>
    <s v="L,P"/>
    <x v="4"/>
    <x v="0"/>
    <n v="0"/>
    <s v="zaenul"/>
  </r>
  <r>
    <m/>
    <d v="1899-12-30T10:00:00"/>
    <s v="05'50'03,00&quot; 110'26'14,84&quot;"/>
    <n v="4"/>
    <s v="NYP"/>
    <s v="Pemanfaatan"/>
    <n v="3"/>
    <n v="3"/>
    <s v="L,P"/>
    <x v="5"/>
    <x v="0"/>
    <n v="0"/>
    <s v="zaenul"/>
  </r>
  <r>
    <m/>
    <d v="1899-12-30T10:00:00"/>
    <s v="05'50'03,00&quot; 110'26'14,84&quot;"/>
    <n v="4"/>
    <s v="NYP"/>
    <s v="Pemanfaatan"/>
    <n v="3"/>
    <n v="3"/>
    <s v="L,P"/>
    <x v="6"/>
    <x v="0"/>
    <n v="0"/>
    <s v="zaenul"/>
  </r>
  <r>
    <m/>
    <d v="1899-12-30T10:00:00"/>
    <s v="05'50'03,00&quot; 110'26'14,84&quot;"/>
    <n v="4"/>
    <s v="NYP"/>
    <s v="Pemanfaatan"/>
    <n v="3"/>
    <n v="3"/>
    <s v="L,P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3"/>
    <s v="L,P"/>
    <x v="9"/>
    <x v="0"/>
    <n v="0"/>
    <s v="zaenul"/>
  </r>
  <r>
    <m/>
    <d v="1899-12-30T10:00:00"/>
    <s v="05'50'03,00&quot; 110'26'14,84&quot;"/>
    <n v="4"/>
    <s v="NYP"/>
    <s v="Pemanfaatan"/>
    <n v="3"/>
    <n v="4"/>
    <s v="L,P"/>
    <x v="0"/>
    <x v="0"/>
    <n v="0"/>
    <s v="zaenul"/>
  </r>
  <r>
    <m/>
    <d v="1899-12-30T10:00:00"/>
    <s v="05'50'03,00&quot; 110'26'14,84&quot;"/>
    <n v="4"/>
    <s v="NYP"/>
    <s v="Pemanfaatan"/>
    <n v="3"/>
    <n v="4"/>
    <s v="L,P"/>
    <x v="1"/>
    <x v="0"/>
    <n v="0"/>
    <s v="zaenul"/>
  </r>
  <r>
    <m/>
    <d v="1899-12-30T10:00:00"/>
    <s v="05'50'03,00&quot; 110'26'14,84&quot;"/>
    <n v="4"/>
    <s v="NYP"/>
    <s v="Pemanfaatan"/>
    <n v="3"/>
    <n v="4"/>
    <s v="L,P"/>
    <x v="2"/>
    <x v="0"/>
    <n v="0"/>
    <s v="zaenul"/>
  </r>
  <r>
    <m/>
    <d v="1899-12-30T10:00:00"/>
    <s v="05'50'03,00&quot; 110'26'14,84&quot;"/>
    <n v="4"/>
    <s v="NYP"/>
    <s v="Pemanfaatan"/>
    <n v="3"/>
    <n v="4"/>
    <s v="L,P"/>
    <x v="3"/>
    <x v="0"/>
    <n v="0"/>
    <s v="zaenul"/>
  </r>
  <r>
    <m/>
    <d v="1899-12-30T10:00:00"/>
    <s v="05'50'03,00&quot; 110'26'14,84&quot;"/>
    <n v="4"/>
    <s v="NYP"/>
    <s v="Pemanfaatan"/>
    <n v="3"/>
    <n v="4"/>
    <s v="L,P"/>
    <x v="4"/>
    <x v="0"/>
    <n v="0"/>
    <s v="zaenul"/>
  </r>
  <r>
    <m/>
    <d v="1899-12-30T10:00:00"/>
    <s v="05'50'03,00&quot; 110'26'14,84&quot;"/>
    <n v="4"/>
    <s v="NYP"/>
    <s v="Pemanfaatan"/>
    <n v="3"/>
    <n v="4"/>
    <s v="L,P"/>
    <x v="5"/>
    <x v="0"/>
    <n v="0"/>
    <s v="zaenul"/>
  </r>
  <r>
    <m/>
    <d v="1899-12-30T10:00:00"/>
    <s v="05'50'03,00&quot; 110'26'14,84&quot;"/>
    <n v="4"/>
    <s v="NYP"/>
    <s v="Pemanfaatan"/>
    <n v="3"/>
    <n v="4"/>
    <s v="L,P"/>
    <x v="6"/>
    <x v="0"/>
    <n v="0"/>
    <s v="zaenul"/>
  </r>
  <r>
    <m/>
    <d v="1899-12-30T10:00:00"/>
    <s v="05'50'03,00&quot; 110'26'14,84&quot;"/>
    <n v="4"/>
    <s v="NYP"/>
    <s v="Pemanfaatan"/>
    <n v="3"/>
    <n v="4"/>
    <s v="L,P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4"/>
    <s v="L,P"/>
    <x v="9"/>
    <x v="0"/>
    <n v="0"/>
    <s v="zaenul"/>
  </r>
  <r>
    <m/>
    <d v="1899-12-30T10:00:00"/>
    <s v="05'50'03,00&quot; 110'26'14,84&quot;"/>
    <n v="4"/>
    <s v="NYP"/>
    <s v="Pemanfaatan"/>
    <n v="3"/>
    <n v="5"/>
    <s v="L,P"/>
    <x v="0"/>
    <x v="0"/>
    <n v="0"/>
    <s v="zaenul"/>
  </r>
  <r>
    <m/>
    <d v="1899-12-30T10:00:00"/>
    <s v="05'50'03,00&quot; 110'26'14,84&quot;"/>
    <n v="4"/>
    <s v="NYP"/>
    <s v="Pemanfaatan"/>
    <n v="3"/>
    <n v="5"/>
    <s v="L,P"/>
    <x v="1"/>
    <x v="0"/>
    <n v="0"/>
    <s v="zaenul"/>
  </r>
  <r>
    <m/>
    <d v="1899-12-30T10:00:00"/>
    <s v="05'50'03,00&quot; 110'26'14,84&quot;"/>
    <n v="4"/>
    <s v="NYP"/>
    <s v="Pemanfaatan"/>
    <n v="3"/>
    <n v="5"/>
    <s v="L,P"/>
    <x v="2"/>
    <x v="0"/>
    <n v="0"/>
    <s v="zaenul"/>
  </r>
  <r>
    <m/>
    <d v="1899-12-30T10:00:00"/>
    <s v="05'50'03,00&quot; 110'26'14,84&quot;"/>
    <n v="4"/>
    <s v="NYP"/>
    <s v="Pemanfaatan"/>
    <n v="3"/>
    <n v="5"/>
    <s v="L,P"/>
    <x v="3"/>
    <x v="0"/>
    <n v="0"/>
    <s v="zaenul"/>
  </r>
  <r>
    <m/>
    <d v="1899-12-30T10:00:00"/>
    <s v="05'50'03,00&quot; 110'26'14,84&quot;"/>
    <n v="4"/>
    <s v="NYP"/>
    <s v="Pemanfaatan"/>
    <n v="3"/>
    <n v="5"/>
    <s v="L,P"/>
    <x v="4"/>
    <x v="0"/>
    <n v="0"/>
    <s v="zaenul"/>
  </r>
  <r>
    <m/>
    <d v="1899-12-30T10:00:00"/>
    <s v="05'50'03,00&quot; 110'26'14,84&quot;"/>
    <n v="4"/>
    <s v="NYP"/>
    <s v="Pemanfaatan"/>
    <n v="3"/>
    <n v="5"/>
    <s v="L,P"/>
    <x v="5"/>
    <x v="0"/>
    <n v="0"/>
    <s v="zaenul"/>
  </r>
  <r>
    <m/>
    <d v="1899-12-30T10:00:00"/>
    <s v="05'50'03,00&quot; 110'26'14,84&quot;"/>
    <n v="4"/>
    <s v="NYP"/>
    <s v="Pemanfaatan"/>
    <n v="3"/>
    <n v="5"/>
    <s v="L,P"/>
    <x v="6"/>
    <x v="0"/>
    <n v="0"/>
    <s v="zaenul"/>
  </r>
  <r>
    <m/>
    <d v="1899-12-30T10:00:00"/>
    <s v="05'50'03,00&quot; 110'26'14,84&quot;"/>
    <n v="4"/>
    <s v="NYP"/>
    <s v="Pemanfaatan"/>
    <n v="3"/>
    <n v="5"/>
    <s v="L,P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5"/>
    <s v="L,P"/>
    <x v="9"/>
    <x v="0"/>
    <n v="0"/>
    <s v="zaenul"/>
  </r>
  <r>
    <m/>
    <d v="1899-12-30T10:00:00"/>
    <s v="05'50'03,00&quot; 110'26'14,84&quot;"/>
    <n v="4"/>
    <s v="NYP"/>
    <s v="Pemanfaatan"/>
    <n v="3"/>
    <n v="6"/>
    <s v="L,P"/>
    <x v="0"/>
    <x v="0"/>
    <n v="0"/>
    <s v="zaenul"/>
  </r>
  <r>
    <m/>
    <d v="1899-12-30T10:00:00"/>
    <s v="05'50'03,00&quot; 110'26'14,84&quot;"/>
    <n v="4"/>
    <s v="NYP"/>
    <s v="Pemanfaatan"/>
    <n v="3"/>
    <n v="6"/>
    <s v="L,P"/>
    <x v="1"/>
    <x v="0"/>
    <n v="0"/>
    <s v="zaenul"/>
  </r>
  <r>
    <m/>
    <d v="1899-12-30T10:00:00"/>
    <s v="05'50'03,00&quot; 110'26'14,84&quot;"/>
    <n v="4"/>
    <s v="NYP"/>
    <s v="Pemanfaatan"/>
    <n v="3"/>
    <n v="6"/>
    <s v="L,P"/>
    <x v="2"/>
    <x v="0"/>
    <n v="0"/>
    <s v="zaenul"/>
  </r>
  <r>
    <m/>
    <d v="1899-12-30T10:00:00"/>
    <s v="05'50'03,00&quot; 110'26'14,84&quot;"/>
    <n v="4"/>
    <s v="NYP"/>
    <s v="Pemanfaatan"/>
    <n v="3"/>
    <n v="6"/>
    <s v="L,P"/>
    <x v="3"/>
    <x v="0"/>
    <n v="0"/>
    <s v="zaenul"/>
  </r>
  <r>
    <m/>
    <d v="1899-12-30T10:00:00"/>
    <s v="05'50'03,00&quot; 110'26'14,84&quot;"/>
    <n v="4"/>
    <s v="NYP"/>
    <s v="Pemanfaatan"/>
    <n v="3"/>
    <n v="6"/>
    <s v="L,P"/>
    <x v="4"/>
    <x v="0"/>
    <n v="0"/>
    <s v="zaenul"/>
  </r>
  <r>
    <m/>
    <d v="1899-12-30T10:00:00"/>
    <s v="05'50'03,00&quot; 110'26'14,84&quot;"/>
    <n v="4"/>
    <s v="NYP"/>
    <s v="Pemanfaatan"/>
    <n v="3"/>
    <n v="6"/>
    <s v="L,P"/>
    <x v="5"/>
    <x v="0"/>
    <n v="0"/>
    <s v="zaenul"/>
  </r>
  <r>
    <m/>
    <d v="1899-12-30T10:00:00"/>
    <s v="05'50'03,00&quot; 110'26'14,84&quot;"/>
    <n v="4"/>
    <s v="NYP"/>
    <s v="Pemanfaatan"/>
    <n v="3"/>
    <n v="6"/>
    <s v="L,P"/>
    <x v="6"/>
    <x v="0"/>
    <n v="0"/>
    <s v="zaenul"/>
  </r>
  <r>
    <m/>
    <d v="1899-12-30T10:00:00"/>
    <s v="05'50'03,00&quot; 110'26'14,84&quot;"/>
    <n v="4"/>
    <s v="NYP"/>
    <s v="Pemanfaatan"/>
    <n v="3"/>
    <n v="6"/>
    <s v="L,P"/>
    <x v="7"/>
    <x v="0"/>
    <n v="0"/>
    <s v="zaenul"/>
  </r>
  <r>
    <m/>
    <d v="1899-12-30T10:00:00"/>
    <m/>
    <m/>
    <m/>
    <m/>
    <m/>
    <m/>
    <m/>
    <x v="8"/>
    <x v="0"/>
    <n v="0"/>
    <s v="zaenul"/>
  </r>
  <r>
    <m/>
    <d v="1899-12-30T10:00:00"/>
    <s v="05'50'03,00&quot; 110'26'14,84&quot;"/>
    <n v="4"/>
    <s v="NYP"/>
    <s v="Pemanfaatan"/>
    <n v="3"/>
    <n v="6"/>
    <s v="L,P"/>
    <x v="9"/>
    <x v="0"/>
    <n v="0"/>
    <s v="zaenul"/>
  </r>
  <r>
    <m/>
    <d v="1899-12-30T10:00:00"/>
    <s v="05'50'03,00&quot; 110'26'14,84&quot;"/>
    <n v="4"/>
    <s v="NYP"/>
    <s v="Pemanfaatan"/>
    <n v="3"/>
    <n v="7"/>
    <s v="P,L"/>
    <x v="0"/>
    <x v="0"/>
    <n v="0"/>
    <s v="zaenul"/>
  </r>
  <r>
    <m/>
    <d v="1899-12-30T10:00:00"/>
    <s v="05'50'03,00&quot; 110'26'14,84&quot;"/>
    <n v="4"/>
    <s v="NYP"/>
    <s v="Pemanfaatan"/>
    <n v="3"/>
    <n v="7"/>
    <s v="P,L"/>
    <x v="1"/>
    <x v="0"/>
    <n v="0"/>
    <s v="zaenul"/>
  </r>
  <r>
    <m/>
    <d v="1899-12-30T10:00:00"/>
    <s v="05'50'03,00&quot; 110'26'14,84&quot;"/>
    <n v="4"/>
    <s v="NYP"/>
    <s v="Pemanfaatan"/>
    <n v="3"/>
    <n v="7"/>
    <s v="P,L"/>
    <x v="2"/>
    <x v="0"/>
    <n v="0"/>
    <s v="zaenul"/>
  </r>
  <r>
    <m/>
    <d v="1899-12-30T10:00:00"/>
    <s v="05'50'03,00&quot; 110'26'14,84&quot;"/>
    <n v="4"/>
    <s v="NYP"/>
    <s v="Pemanfaatan"/>
    <n v="3"/>
    <n v="7"/>
    <s v="P,L"/>
    <x v="3"/>
    <x v="0"/>
    <n v="0"/>
    <s v="zaenul"/>
  </r>
  <r>
    <m/>
    <d v="1899-12-30T10:00:00"/>
    <s v="05'50'03,00&quot; 110'26'14,84&quot;"/>
    <n v="4"/>
    <s v="NYP"/>
    <s v="Pemanfaatan"/>
    <n v="3"/>
    <n v="7"/>
    <s v="P,L"/>
    <x v="4"/>
    <x v="0"/>
    <n v="0"/>
    <s v="zaenul"/>
  </r>
  <r>
    <m/>
    <d v="1899-12-30T10:00:00"/>
    <s v="05'50'03,00&quot; 110'26'14,84&quot;"/>
    <n v="4"/>
    <s v="NYP"/>
    <s v="Pemanfaatan"/>
    <n v="3"/>
    <n v="7"/>
    <s v="P,L"/>
    <x v="5"/>
    <x v="1"/>
    <n v="0"/>
    <s v="zaenul"/>
  </r>
  <r>
    <m/>
    <d v="1899-12-30T10:00:00"/>
    <s v="05'50'03,00&quot; 110'26'14,84&quot;"/>
    <n v="4"/>
    <s v="NYP"/>
    <s v="Pemanfaatan"/>
    <n v="3"/>
    <n v="7"/>
    <s v="P,L"/>
    <x v="6"/>
    <x v="0"/>
    <n v="0"/>
    <s v="zaenul"/>
  </r>
  <r>
    <m/>
    <d v="1899-12-30T10:00:00"/>
    <s v="05'50'03,00&quot; 110'26'14,84&quot;"/>
    <n v="4"/>
    <s v="NYP"/>
    <s v="Pemanfaatan"/>
    <n v="3"/>
    <n v="7"/>
    <s v="P,L"/>
    <x v="7"/>
    <x v="0"/>
    <n v="0"/>
    <s v="zaenul"/>
  </r>
  <r>
    <m/>
    <d v="1899-12-30T10:00:00"/>
    <m/>
    <m/>
    <m/>
    <m/>
    <m/>
    <m/>
    <m/>
    <x v="8"/>
    <x v="5"/>
    <n v="50"/>
    <s v="zaenul"/>
  </r>
  <r>
    <m/>
    <d v="1899-12-30T10:00:00"/>
    <s v="05'50'03,00&quot; 110'26'14,84&quot;"/>
    <n v="4"/>
    <s v="NYP"/>
    <s v="Pemanfaatan"/>
    <n v="3"/>
    <n v="7"/>
    <s v="P,L"/>
    <x v="9"/>
    <x v="0"/>
    <n v="0"/>
    <s v="zaenul"/>
  </r>
  <r>
    <m/>
    <d v="1899-12-30T10:00:00"/>
    <s v="05'50'03,00&quot; 110'26'14,84&quot;"/>
    <n v="4"/>
    <s v="NYP"/>
    <s v="Pemanfaatan"/>
    <n v="3"/>
    <n v="8"/>
    <s v="P,L"/>
    <x v="0"/>
    <x v="5"/>
    <n v="0"/>
    <s v="zaenul"/>
  </r>
  <r>
    <m/>
    <d v="1899-12-30T10:00:00"/>
    <s v="05'50'03,00&quot; 110'26'14,84&quot;"/>
    <n v="4"/>
    <s v="NYP"/>
    <s v="Pemanfaatan"/>
    <n v="3"/>
    <n v="8"/>
    <s v="P,L"/>
    <x v="1"/>
    <x v="0"/>
    <n v="0"/>
    <s v="zaenul"/>
  </r>
  <r>
    <m/>
    <d v="1899-12-30T10:00:00"/>
    <s v="05'50'03,00&quot; 110'26'14,84&quot;"/>
    <n v="4"/>
    <s v="NYP"/>
    <s v="Pemanfaatan"/>
    <n v="3"/>
    <n v="8"/>
    <s v="P,L"/>
    <x v="2"/>
    <x v="0"/>
    <n v="0"/>
    <s v="zaenul"/>
  </r>
  <r>
    <m/>
    <d v="1899-12-30T10:00:00"/>
    <s v="05'50'03,00&quot; 110'26'14,84&quot;"/>
    <n v="4"/>
    <s v="NYP"/>
    <s v="Pemanfaatan"/>
    <n v="3"/>
    <n v="8"/>
    <s v="P,L"/>
    <x v="3"/>
    <x v="0"/>
    <n v="0"/>
    <s v="zaenul"/>
  </r>
  <r>
    <m/>
    <d v="1899-12-30T10:00:00"/>
    <s v="05'50'03,00&quot; 110'26'14,84&quot;"/>
    <n v="4"/>
    <s v="NYP"/>
    <s v="Pemanfaatan"/>
    <n v="3"/>
    <n v="8"/>
    <s v="P,L"/>
    <x v="4"/>
    <x v="0"/>
    <n v="0"/>
    <s v="zaenul"/>
  </r>
  <r>
    <m/>
    <d v="1899-12-30T10:00:00"/>
    <s v="05'50'03,00&quot; 110'26'14,84&quot;"/>
    <n v="4"/>
    <s v="NYP"/>
    <s v="Pemanfaatan"/>
    <n v="3"/>
    <n v="8"/>
    <s v="P,L"/>
    <x v="5"/>
    <x v="12"/>
    <n v="0"/>
    <s v="zaenul"/>
  </r>
  <r>
    <m/>
    <d v="1899-12-30T10:00:00"/>
    <s v="05'50'03,00&quot; 110'26'14,84&quot;"/>
    <n v="4"/>
    <s v="NYP"/>
    <s v="Pemanfaatan"/>
    <n v="3"/>
    <n v="8"/>
    <s v="P,L"/>
    <x v="6"/>
    <x v="0"/>
    <n v="0"/>
    <s v="zaenul"/>
  </r>
  <r>
    <m/>
    <d v="1899-12-30T10:00:00"/>
    <s v="05'50'03,00&quot; 110'26'14,84&quot;"/>
    <n v="4"/>
    <s v="NYP"/>
    <s v="Pemanfaatan"/>
    <n v="3"/>
    <n v="8"/>
    <s v="P,L"/>
    <x v="7"/>
    <x v="0"/>
    <n v="0"/>
    <s v="zaenul"/>
  </r>
  <r>
    <m/>
    <d v="1899-12-30T10:00:00"/>
    <m/>
    <m/>
    <m/>
    <m/>
    <m/>
    <m/>
    <m/>
    <x v="8"/>
    <x v="7"/>
    <n v="80"/>
    <s v="zaenul"/>
  </r>
  <r>
    <m/>
    <d v="1899-12-30T10:00:00"/>
    <s v="05'50'03,00&quot; 110'26'14,84&quot;"/>
    <n v="4"/>
    <s v="NYP"/>
    <s v="Pemanfaatan"/>
    <n v="3"/>
    <n v="8"/>
    <s v="P,L"/>
    <x v="9"/>
    <x v="0"/>
    <n v="0"/>
    <s v="zaenul"/>
  </r>
  <r>
    <m/>
    <d v="1899-12-30T10:00:00"/>
    <s v="05'50'03,00&quot; 110'26'14,84&quot;"/>
    <n v="4"/>
    <s v="NYP"/>
    <s v="Pemanfaatan"/>
    <n v="3"/>
    <n v="9"/>
    <s v="P,L"/>
    <x v="0"/>
    <x v="0"/>
    <n v="0"/>
    <s v="zaenul"/>
  </r>
  <r>
    <m/>
    <d v="1899-12-30T10:00:00"/>
    <s v="05'50'03,00&quot; 110'26'14,84&quot;"/>
    <n v="4"/>
    <s v="NYP"/>
    <s v="Pemanfaatan"/>
    <n v="3"/>
    <n v="9"/>
    <s v="P,L"/>
    <x v="1"/>
    <x v="0"/>
    <n v="0"/>
    <s v="zaenul"/>
  </r>
  <r>
    <m/>
    <d v="1899-12-30T10:00:00"/>
    <s v="05'50'03,00&quot; 110'26'14,84&quot;"/>
    <n v="4"/>
    <s v="NYP"/>
    <s v="Pemanfaatan"/>
    <n v="3"/>
    <n v="9"/>
    <s v="P,L"/>
    <x v="2"/>
    <x v="0"/>
    <n v="0"/>
    <s v="zaenul"/>
  </r>
  <r>
    <m/>
    <d v="1899-12-30T10:00:00"/>
    <s v="05'50'03,00&quot; 110'26'14,84&quot;"/>
    <n v="4"/>
    <s v="NYP"/>
    <s v="Pemanfaatan"/>
    <n v="3"/>
    <n v="9"/>
    <s v="P,L"/>
    <x v="3"/>
    <x v="0"/>
    <n v="0"/>
    <s v="zaenul"/>
  </r>
  <r>
    <m/>
    <d v="1899-12-30T10:00:00"/>
    <s v="05'50'03,00&quot; 110'26'14,84&quot;"/>
    <n v="4"/>
    <s v="NYP"/>
    <s v="Pemanfaatan"/>
    <n v="3"/>
    <n v="9"/>
    <s v="P,L"/>
    <x v="4"/>
    <x v="0"/>
    <n v="0"/>
    <s v="zaenul"/>
  </r>
  <r>
    <m/>
    <d v="1899-12-30T10:00:00"/>
    <s v="05'50'03,00&quot; 110'26'14,84&quot;"/>
    <n v="4"/>
    <s v="NYP"/>
    <s v="Pemanfaatan"/>
    <n v="3"/>
    <n v="9"/>
    <s v="P,L"/>
    <x v="5"/>
    <x v="1"/>
    <n v="0"/>
    <s v="zaenul"/>
  </r>
  <r>
    <m/>
    <d v="1899-12-30T10:00:00"/>
    <s v="05'50'03,00&quot; 110'26'14,84&quot;"/>
    <n v="4"/>
    <s v="NYP"/>
    <s v="Pemanfaatan"/>
    <n v="3"/>
    <n v="9"/>
    <s v="P,L"/>
    <x v="6"/>
    <x v="0"/>
    <n v="0"/>
    <s v="zaenul"/>
  </r>
  <r>
    <m/>
    <d v="1899-12-30T10:00:00"/>
    <s v="05'50'03,00&quot; 110'26'14,84&quot;"/>
    <n v="4"/>
    <s v="NYP"/>
    <s v="Pemanfaatan"/>
    <n v="3"/>
    <n v="9"/>
    <s v="P,L"/>
    <x v="7"/>
    <x v="0"/>
    <n v="0"/>
    <s v="zaenul"/>
  </r>
  <r>
    <m/>
    <d v="1899-12-30T10:00:00"/>
    <m/>
    <m/>
    <m/>
    <m/>
    <m/>
    <m/>
    <m/>
    <x v="8"/>
    <x v="19"/>
    <n v="70"/>
    <s v="zaenul"/>
  </r>
  <r>
    <m/>
    <d v="1899-12-30T10:00:00"/>
    <s v="05'50'03,00&quot; 110'26'14,84&quot;"/>
    <n v="4"/>
    <s v="NYP"/>
    <s v="Pemanfaatan"/>
    <n v="3"/>
    <n v="9"/>
    <s v="P,L"/>
    <x v="9"/>
    <x v="0"/>
    <n v="0"/>
    <s v="zaenul"/>
  </r>
  <r>
    <m/>
    <d v="1899-12-30T10:00:00"/>
    <s v="05'50'03,00&quot; 110'26'14,84&quot;"/>
    <n v="4"/>
    <s v="NYP"/>
    <s v="Pemanfaatan"/>
    <n v="3"/>
    <n v="10"/>
    <s v="P,L"/>
    <x v="0"/>
    <x v="1"/>
    <n v="0"/>
    <s v="zaenul"/>
  </r>
  <r>
    <m/>
    <d v="1899-12-30T10:00:00"/>
    <s v="05'50'03,00&quot; 110'26'14,84&quot;"/>
    <n v="4"/>
    <s v="NYP"/>
    <s v="Pemanfaatan"/>
    <n v="3"/>
    <n v="10"/>
    <s v="P,L"/>
    <x v="1"/>
    <x v="0"/>
    <n v="0"/>
    <s v="zaenul"/>
  </r>
  <r>
    <m/>
    <d v="1899-12-30T10:00:00"/>
    <s v="05'50'03,00&quot; 110'26'14,84&quot;"/>
    <n v="4"/>
    <s v="NYP"/>
    <s v="Pemanfaatan"/>
    <n v="3"/>
    <n v="10"/>
    <s v="P,L"/>
    <x v="2"/>
    <x v="0"/>
    <n v="0"/>
    <s v="zaenul"/>
  </r>
  <r>
    <m/>
    <d v="1899-12-30T10:00:00"/>
    <s v="05'50'03,00&quot; 110'26'14,84&quot;"/>
    <n v="4"/>
    <s v="NYP"/>
    <s v="Pemanfaatan"/>
    <n v="3"/>
    <n v="10"/>
    <s v="P,L"/>
    <x v="3"/>
    <x v="0"/>
    <n v="0"/>
    <s v="zaenul"/>
  </r>
  <r>
    <m/>
    <d v="1899-12-30T10:00:00"/>
    <s v="05'50'03,00&quot; 110'26'14,84&quot;"/>
    <n v="4"/>
    <s v="NYP"/>
    <s v="Pemanfaatan"/>
    <n v="3"/>
    <n v="10"/>
    <s v="P,L"/>
    <x v="4"/>
    <x v="0"/>
    <n v="0"/>
    <s v="zaenul"/>
  </r>
  <r>
    <m/>
    <d v="1899-12-30T10:00:00"/>
    <s v="05'50'03,00&quot; 110'26'14,84&quot;"/>
    <n v="4"/>
    <s v="NYP"/>
    <s v="Pemanfaatan"/>
    <n v="3"/>
    <n v="10"/>
    <s v="P,L"/>
    <x v="5"/>
    <x v="0"/>
    <n v="0"/>
    <s v="zaenul"/>
  </r>
  <r>
    <m/>
    <d v="1899-12-30T10:00:00"/>
    <s v="05'50'03,00&quot; 110'26'14,84&quot;"/>
    <n v="4"/>
    <s v="NYP"/>
    <s v="Pemanfaatan"/>
    <n v="3"/>
    <n v="10"/>
    <s v="P,L"/>
    <x v="6"/>
    <x v="0"/>
    <n v="0"/>
    <s v="zaenul"/>
  </r>
  <r>
    <m/>
    <d v="1899-12-30T10:00:00"/>
    <s v="05'50'03,00&quot; 110'26'14,84&quot;"/>
    <n v="4"/>
    <s v="NYP"/>
    <s v="Pemanfaatan"/>
    <n v="3"/>
    <n v="10"/>
    <s v="P,L"/>
    <x v="7"/>
    <x v="0"/>
    <n v="0"/>
    <s v="zaenul"/>
  </r>
  <r>
    <m/>
    <d v="1899-12-30T10:00:00"/>
    <m/>
    <m/>
    <m/>
    <m/>
    <m/>
    <m/>
    <m/>
    <x v="8"/>
    <x v="5"/>
    <n v="12"/>
    <s v="zaenul"/>
  </r>
  <r>
    <m/>
    <d v="1899-12-30T10:00:00"/>
    <s v="05'50'03,00&quot; 110'26'14,84&quot;"/>
    <n v="4"/>
    <s v="NYP"/>
    <s v="Pemanfaatan"/>
    <n v="3"/>
    <n v="10"/>
    <s v="P,L"/>
    <x v="9"/>
    <x v="0"/>
    <n v="0"/>
    <s v="zaenul"/>
  </r>
  <r>
    <m/>
    <d v="1899-12-30T10:00:00"/>
    <s v="05'50'03,00&quot; 110'26'14,84&quot;"/>
    <n v="4"/>
    <s v="NYP"/>
    <s v="Pemanfaatan"/>
    <n v="3"/>
    <n v="11"/>
    <s v="P,L"/>
    <x v="0"/>
    <x v="12"/>
    <n v="0"/>
    <s v="zaenul"/>
  </r>
  <r>
    <m/>
    <d v="1899-12-30T10:00:00"/>
    <s v="05'50'03,00&quot; 110'26'14,84&quot;"/>
    <n v="4"/>
    <s v="NYP"/>
    <s v="Pemanfaatan"/>
    <n v="3"/>
    <n v="11"/>
    <s v="P,L"/>
    <x v="1"/>
    <x v="0"/>
    <n v="0"/>
    <s v="zaenul"/>
  </r>
  <r>
    <m/>
    <d v="1899-12-30T10:00:00"/>
    <s v="05'50'03,00&quot; 110'26'14,84&quot;"/>
    <n v="4"/>
    <s v="NYP"/>
    <s v="Pemanfaatan"/>
    <n v="3"/>
    <n v="11"/>
    <s v="P,L"/>
    <x v="2"/>
    <x v="0"/>
    <n v="0"/>
    <s v="zaenul"/>
  </r>
  <r>
    <m/>
    <d v="1899-12-30T10:00:00"/>
    <s v="05'50'03,00&quot; 110'26'14,84&quot;"/>
    <n v="4"/>
    <s v="NYP"/>
    <s v="Pemanfaatan"/>
    <n v="3"/>
    <n v="11"/>
    <s v="P,L"/>
    <x v="3"/>
    <x v="0"/>
    <n v="0"/>
    <s v="zaenul"/>
  </r>
  <r>
    <m/>
    <d v="1899-12-30T10:00:00"/>
    <s v="05'50'03,00&quot; 110'26'14,84&quot;"/>
    <n v="4"/>
    <s v="NYP"/>
    <s v="Pemanfaatan"/>
    <n v="3"/>
    <n v="11"/>
    <s v="P,L"/>
    <x v="4"/>
    <x v="0"/>
    <n v="0"/>
    <s v="zaenul"/>
  </r>
  <r>
    <m/>
    <d v="1899-12-30T10:00:00"/>
    <s v="05'50'03,00&quot; 110'26'14,84&quot;"/>
    <n v="4"/>
    <s v="NYP"/>
    <s v="Pemanfaatan"/>
    <n v="3"/>
    <n v="11"/>
    <s v="P,L"/>
    <x v="5"/>
    <x v="5"/>
    <n v="0"/>
    <s v="zaenul"/>
  </r>
  <r>
    <m/>
    <d v="1899-12-30T10:00:00"/>
    <s v="05'50'03,00&quot; 110'26'14,84&quot;"/>
    <n v="4"/>
    <s v="NYP"/>
    <s v="Pemanfaatan"/>
    <n v="3"/>
    <n v="11"/>
    <s v="P,L"/>
    <x v="6"/>
    <x v="0"/>
    <n v="0"/>
    <s v="zaenul"/>
  </r>
  <r>
    <m/>
    <d v="1899-12-30T10:00:00"/>
    <s v="05'50'03,00&quot; 110'26'14,84&quot;"/>
    <n v="4"/>
    <s v="NYP"/>
    <s v="Pemanfaatan"/>
    <n v="3"/>
    <n v="11"/>
    <s v="P,L"/>
    <x v="7"/>
    <x v="0"/>
    <n v="0"/>
    <s v="zaenul"/>
  </r>
  <r>
    <m/>
    <d v="1899-12-30T10:00:00"/>
    <m/>
    <m/>
    <m/>
    <m/>
    <m/>
    <m/>
    <m/>
    <x v="8"/>
    <x v="10"/>
    <n v="18"/>
    <s v="zaenul"/>
  </r>
  <r>
    <m/>
    <d v="1899-12-30T10:00:00"/>
    <s v="05'50'03,00&quot; 110'26'14,84&quot;"/>
    <n v="4"/>
    <s v="NYP"/>
    <s v="Pemanfaatan"/>
    <n v="3"/>
    <n v="11"/>
    <s v="P,L"/>
    <x v="9"/>
    <x v="0"/>
    <n v="0"/>
    <s v="zaenul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count="330">
  <r>
    <m/>
    <d v="1905-07-12T00:00:00"/>
    <s v="-58838/1104412"/>
    <n v="2"/>
    <s v="DT"/>
    <s v="Pemanfaatan"/>
    <n v="1"/>
    <n v="1"/>
    <s v="B"/>
    <x v="0"/>
    <x v="0"/>
    <n v="0"/>
    <m/>
  </r>
  <r>
    <m/>
    <m/>
    <s v="-58838/1104412"/>
    <n v="2"/>
    <s v="DT"/>
    <s v="Pemanfaatan"/>
    <n v="1"/>
    <n v="1"/>
    <s v="P"/>
    <x v="1"/>
    <x v="1"/>
    <n v="0"/>
    <s v="zaenul"/>
  </r>
  <r>
    <m/>
    <m/>
    <s v="-58838/1104412"/>
    <n v="2"/>
    <s v="DT"/>
    <s v="Pemanfaatan"/>
    <n v="1"/>
    <n v="1"/>
    <s v="P"/>
    <x v="2"/>
    <x v="0"/>
    <n v="0"/>
    <s v="zaenul"/>
  </r>
  <r>
    <m/>
    <m/>
    <s v="-58838/1104412"/>
    <n v="2"/>
    <s v="DT"/>
    <s v="Pemanfaatan"/>
    <n v="1"/>
    <n v="1"/>
    <s v="P"/>
    <x v="3"/>
    <x v="0"/>
    <n v="0"/>
    <s v="zaenul"/>
  </r>
  <r>
    <m/>
    <m/>
    <s v="-58838/1104412"/>
    <n v="2"/>
    <s v="DT"/>
    <s v="Pemanfaatan"/>
    <n v="1"/>
    <n v="1"/>
    <s v="P"/>
    <x v="4"/>
    <x v="0"/>
    <n v="0"/>
    <s v="zaenul"/>
  </r>
  <r>
    <m/>
    <m/>
    <s v="-58838/1104412"/>
    <n v="2"/>
    <s v="DT"/>
    <s v="Pemanfaatan"/>
    <n v="1"/>
    <n v="1"/>
    <s v="P"/>
    <x v="5"/>
    <x v="0"/>
    <n v="0"/>
    <s v="zaenul"/>
  </r>
  <r>
    <m/>
    <m/>
    <s v="-58838/1104412"/>
    <n v="2"/>
    <s v="DT"/>
    <s v="Pemanfaatan"/>
    <n v="1"/>
    <n v="1"/>
    <s v="P"/>
    <x v="6"/>
    <x v="0"/>
    <n v="0"/>
    <s v="zaenul"/>
  </r>
  <r>
    <m/>
    <m/>
    <s v="-58838/1104412"/>
    <n v="2"/>
    <s v="DT"/>
    <s v="Pemanfaatan"/>
    <n v="1"/>
    <n v="1"/>
    <s v="P"/>
    <x v="7"/>
    <x v="0"/>
    <n v="9"/>
    <s v="zaenul"/>
  </r>
  <r>
    <m/>
    <m/>
    <s v="-58838/1104412"/>
    <n v="2"/>
    <s v="DT"/>
    <s v="Pemanfaatan"/>
    <n v="1"/>
    <n v="1"/>
    <s v="P"/>
    <x v="8"/>
    <x v="2"/>
    <n v="5"/>
    <s v="zaenul"/>
  </r>
  <r>
    <m/>
    <m/>
    <s v="-58838/1104412"/>
    <n v="2"/>
    <s v="DT"/>
    <s v="Pemanfaatan"/>
    <n v="1"/>
    <n v="1"/>
    <s v="P"/>
    <x v="9"/>
    <x v="0"/>
    <n v="0"/>
    <s v="zaenul"/>
  </r>
  <r>
    <m/>
    <m/>
    <s v="-58838/1104412"/>
    <n v="2"/>
    <s v="DT"/>
    <s v="Pemanfaatan"/>
    <n v="1"/>
    <n v="2"/>
    <s v="P,L"/>
    <x v="0"/>
    <x v="0"/>
    <n v="0"/>
    <s v="zaenul"/>
  </r>
  <r>
    <m/>
    <m/>
    <s v="-58838/1104412"/>
    <n v="2"/>
    <s v="DT"/>
    <s v="Pemanfaatan"/>
    <n v="1"/>
    <n v="2"/>
    <s v="P,L"/>
    <x v="1"/>
    <x v="1"/>
    <n v="0"/>
    <s v="zaenul"/>
  </r>
  <r>
    <m/>
    <m/>
    <s v="-58838/1104412"/>
    <n v="2"/>
    <s v="DT"/>
    <s v="Pemanfaatan"/>
    <n v="1"/>
    <n v="2"/>
    <s v="P,L"/>
    <x v="2"/>
    <x v="0"/>
    <n v="0"/>
    <s v="zaenul"/>
  </r>
  <r>
    <m/>
    <m/>
    <s v="-58838/1104412"/>
    <n v="2"/>
    <s v="DT"/>
    <s v="Pemanfaatan"/>
    <n v="1"/>
    <n v="2"/>
    <s v="P,L"/>
    <x v="3"/>
    <x v="0"/>
    <n v="0"/>
    <s v="zaenul"/>
  </r>
  <r>
    <m/>
    <m/>
    <s v="-58838/1104412"/>
    <n v="2"/>
    <s v="DT"/>
    <s v="Pemanfaatan"/>
    <n v="1"/>
    <n v="2"/>
    <s v="P,L"/>
    <x v="4"/>
    <x v="0"/>
    <n v="0"/>
    <s v="zaenul"/>
  </r>
  <r>
    <m/>
    <m/>
    <s v="-58838/1104412"/>
    <n v="2"/>
    <s v="DT"/>
    <s v="Pemanfaatan"/>
    <n v="1"/>
    <n v="2"/>
    <s v="P,L"/>
    <x v="5"/>
    <x v="0"/>
    <n v="0"/>
    <s v="zaenul"/>
  </r>
  <r>
    <m/>
    <m/>
    <s v="-58838/1104412"/>
    <n v="2"/>
    <s v="DT"/>
    <s v="Pemanfaatan"/>
    <n v="1"/>
    <n v="2"/>
    <s v="P,L"/>
    <x v="6"/>
    <x v="0"/>
    <n v="0"/>
    <s v="zaenul"/>
  </r>
  <r>
    <m/>
    <m/>
    <s v="-58838/1104412"/>
    <n v="2"/>
    <s v="DT"/>
    <s v="Pemanfaatan"/>
    <n v="1"/>
    <n v="2"/>
    <s v="P,L"/>
    <x v="7"/>
    <x v="0"/>
    <n v="9"/>
    <s v="zaenul"/>
  </r>
  <r>
    <m/>
    <m/>
    <s v="-58838/1104412"/>
    <n v="2"/>
    <s v="DT"/>
    <s v="Pemanfaatan"/>
    <n v="1"/>
    <n v="2"/>
    <s v="P,L"/>
    <x v="8"/>
    <x v="3"/>
    <n v="5"/>
    <m/>
  </r>
  <r>
    <m/>
    <m/>
    <s v="-58838/1104412"/>
    <n v="2"/>
    <s v="DT"/>
    <s v="Pemanfaatan"/>
    <n v="1"/>
    <n v="2"/>
    <s v="P"/>
    <x v="9"/>
    <x v="0"/>
    <n v="0"/>
    <s v="zaenul"/>
  </r>
  <r>
    <m/>
    <m/>
    <s v="-58838/1104412"/>
    <n v="2"/>
    <s v="DT"/>
    <s v="Pemanfaatan"/>
    <n v="1"/>
    <n v="3"/>
    <s v="P,L"/>
    <x v="0"/>
    <x v="4"/>
    <n v="0"/>
    <s v="zaenul"/>
  </r>
  <r>
    <m/>
    <m/>
    <s v="-58838/1104412"/>
    <n v="2"/>
    <s v="DT"/>
    <s v="Pemanfaatan"/>
    <n v="1"/>
    <n v="3"/>
    <s v="P,L"/>
    <x v="1"/>
    <x v="5"/>
    <n v="0"/>
    <s v="zaenul"/>
  </r>
  <r>
    <m/>
    <m/>
    <s v="-58838/1104412"/>
    <n v="2"/>
    <s v="DT"/>
    <s v="Pemanfaatan"/>
    <n v="1"/>
    <n v="3"/>
    <s v="P,L"/>
    <x v="2"/>
    <x v="0"/>
    <n v="0"/>
    <s v="zaenul"/>
  </r>
  <r>
    <m/>
    <m/>
    <s v="-58838/1104412"/>
    <n v="2"/>
    <s v="DT"/>
    <s v="Pemanfaatan"/>
    <n v="1"/>
    <n v="3"/>
    <s v="P,L"/>
    <x v="3"/>
    <x v="0"/>
    <n v="0"/>
    <s v="zaenul"/>
  </r>
  <r>
    <m/>
    <m/>
    <s v="-58838/1104412"/>
    <n v="2"/>
    <s v="DT"/>
    <s v="Pemanfaatan"/>
    <n v="1"/>
    <n v="3"/>
    <s v="P,L"/>
    <x v="4"/>
    <x v="0"/>
    <n v="0"/>
    <s v="zaenul"/>
  </r>
  <r>
    <m/>
    <m/>
    <s v="-58838/1104412"/>
    <n v="2"/>
    <s v="DT"/>
    <s v="Pemanfaatan"/>
    <n v="1"/>
    <n v="3"/>
    <s v="P,L"/>
    <x v="5"/>
    <x v="0"/>
    <n v="0"/>
    <s v="zaenul"/>
  </r>
  <r>
    <m/>
    <m/>
    <s v="-58838/1104412"/>
    <n v="2"/>
    <s v="DT"/>
    <s v="Pemanfaatan"/>
    <n v="1"/>
    <n v="3"/>
    <s v="P,L"/>
    <x v="6"/>
    <x v="0"/>
    <n v="0"/>
    <s v="zaenul"/>
  </r>
  <r>
    <m/>
    <m/>
    <s v="-58838/1104412"/>
    <n v="2"/>
    <s v="DT"/>
    <s v="Pemanfaatan"/>
    <n v="1"/>
    <n v="3"/>
    <s v="P,L"/>
    <x v="7"/>
    <x v="0"/>
    <n v="9"/>
    <s v="zaenul"/>
  </r>
  <r>
    <m/>
    <m/>
    <m/>
    <m/>
    <s v="DT"/>
    <s v="Pemanfaatan"/>
    <n v="1"/>
    <n v="3"/>
    <s v="P,L"/>
    <x v="8"/>
    <x v="6"/>
    <n v="10"/>
    <s v="zaenul"/>
  </r>
  <r>
    <m/>
    <m/>
    <m/>
    <m/>
    <s v="DT"/>
    <s v="Pemanfaatan"/>
    <n v="1"/>
    <n v="3"/>
    <s v="P,L"/>
    <x v="9"/>
    <x v="7"/>
    <n v="0"/>
    <s v="zaenul"/>
  </r>
  <r>
    <m/>
    <m/>
    <s v="-58838/1104412"/>
    <n v="2"/>
    <s v="DT"/>
    <s v="Pemanfaatan"/>
    <n v="1"/>
    <n v="4"/>
    <s v="P"/>
    <x v="0"/>
    <x v="4"/>
    <n v="0"/>
    <s v="zaenul"/>
  </r>
  <r>
    <m/>
    <m/>
    <s v="-58838/1104412"/>
    <n v="2"/>
    <s v="DT"/>
    <s v="Pemanfaatan"/>
    <n v="1"/>
    <n v="4"/>
    <s v="P"/>
    <x v="1"/>
    <x v="5"/>
    <n v="0"/>
    <s v="zaenul"/>
  </r>
  <r>
    <m/>
    <m/>
    <s v="-58838/1104412"/>
    <n v="2"/>
    <s v="DT"/>
    <s v="Pemanfaatan"/>
    <n v="1"/>
    <n v="4"/>
    <s v="P"/>
    <x v="2"/>
    <x v="0"/>
    <n v="0"/>
    <s v="zaenul"/>
  </r>
  <r>
    <m/>
    <m/>
    <s v="-58838/1104412"/>
    <n v="2"/>
    <s v="DT"/>
    <s v="Pemanfaatan"/>
    <n v="1"/>
    <n v="4"/>
    <s v="P"/>
    <x v="3"/>
    <x v="0"/>
    <n v="0"/>
    <s v="zaenul"/>
  </r>
  <r>
    <m/>
    <m/>
    <s v="-58838/1104412"/>
    <n v="2"/>
    <s v="DT"/>
    <s v="Pemanfaatan"/>
    <n v="1"/>
    <n v="4"/>
    <s v="P"/>
    <x v="4"/>
    <x v="0"/>
    <n v="0"/>
    <s v="zaenul"/>
  </r>
  <r>
    <m/>
    <m/>
    <s v="-58838/1104412"/>
    <n v="2"/>
    <s v="DT"/>
    <s v="Pemanfaatan"/>
    <n v="1"/>
    <n v="4"/>
    <s v="P"/>
    <x v="5"/>
    <x v="0"/>
    <n v="0"/>
    <s v="zaenul"/>
  </r>
  <r>
    <m/>
    <m/>
    <s v="-58838/1104412"/>
    <n v="2"/>
    <s v="DT"/>
    <s v="Pemanfaatan"/>
    <n v="1"/>
    <n v="4"/>
    <s v="P"/>
    <x v="6"/>
    <x v="0"/>
    <n v="0"/>
    <s v="zaenul"/>
  </r>
  <r>
    <m/>
    <m/>
    <s v="-58838/1104412"/>
    <n v="2"/>
    <s v="DT"/>
    <s v="Pemanfaatan"/>
    <n v="1"/>
    <n v="4"/>
    <s v="P"/>
    <x v="7"/>
    <x v="0"/>
    <n v="9"/>
    <s v="zaenul"/>
  </r>
  <r>
    <m/>
    <m/>
    <m/>
    <m/>
    <s v="DT"/>
    <s v="Pemanfaatan"/>
    <m/>
    <n v="4"/>
    <s v="P"/>
    <x v="8"/>
    <x v="5"/>
    <n v="20"/>
    <s v="zaenul"/>
  </r>
  <r>
    <m/>
    <m/>
    <m/>
    <m/>
    <s v="DT"/>
    <s v="Pemanfaatan"/>
    <m/>
    <n v="4"/>
    <s v="P"/>
    <x v="9"/>
    <x v="8"/>
    <n v="0"/>
    <s v="zaenul"/>
  </r>
  <r>
    <m/>
    <m/>
    <s v="-58838/1104412"/>
    <n v="2"/>
    <s v="DT"/>
    <s v="Pemanfaatan"/>
    <n v="1"/>
    <n v="5"/>
    <s v="P"/>
    <x v="0"/>
    <x v="8"/>
    <n v="0"/>
    <s v="zaenul"/>
  </r>
  <r>
    <m/>
    <m/>
    <s v="-58838/1104412"/>
    <n v="2"/>
    <s v="DT"/>
    <s v="Pemanfaatan"/>
    <n v="1"/>
    <n v="5"/>
    <s v="P"/>
    <x v="1"/>
    <x v="6"/>
    <n v="8"/>
    <s v="zaenul"/>
  </r>
  <r>
    <m/>
    <m/>
    <s v="-58838/1104412"/>
    <n v="2"/>
    <s v="DT"/>
    <s v="Pemanfaatan"/>
    <n v="1"/>
    <n v="5"/>
    <s v="P"/>
    <x v="2"/>
    <x v="0"/>
    <n v="0"/>
    <s v="zaenul"/>
  </r>
  <r>
    <m/>
    <m/>
    <s v="-58838/1104412"/>
    <n v="2"/>
    <s v="DT"/>
    <s v="Pemanfaatan"/>
    <n v="1"/>
    <n v="5"/>
    <s v="P"/>
    <x v="3"/>
    <x v="0"/>
    <n v="0"/>
    <s v="zaenul"/>
  </r>
  <r>
    <m/>
    <m/>
    <s v="-58838/1104412"/>
    <n v="2"/>
    <s v="DT"/>
    <s v="Pemanfaatan"/>
    <n v="1"/>
    <n v="5"/>
    <s v="P"/>
    <x v="4"/>
    <x v="0"/>
    <n v="0"/>
    <s v="zaenul"/>
  </r>
  <r>
    <m/>
    <m/>
    <s v="-58838/1104412"/>
    <n v="2"/>
    <s v="DT"/>
    <s v="Pemanfaatan"/>
    <n v="1"/>
    <n v="5"/>
    <s v="P"/>
    <x v="5"/>
    <x v="0"/>
    <n v="0"/>
    <s v="zaenul"/>
  </r>
  <r>
    <m/>
    <m/>
    <s v="-58838/1104412"/>
    <n v="2"/>
    <s v="DT"/>
    <s v="Pemanfaatan"/>
    <n v="1"/>
    <n v="5"/>
    <s v="P"/>
    <x v="6"/>
    <x v="0"/>
    <n v="0"/>
    <s v="zaenul"/>
  </r>
  <r>
    <m/>
    <m/>
    <s v="-58838/1104412"/>
    <n v="2"/>
    <s v="DT"/>
    <s v="Pemanfaatan"/>
    <n v="1"/>
    <n v="5"/>
    <s v="P"/>
    <x v="7"/>
    <x v="0"/>
    <n v="9"/>
    <s v="zaenul"/>
  </r>
  <r>
    <m/>
    <m/>
    <m/>
    <m/>
    <s v="DT"/>
    <s v="Pemanfaatan"/>
    <n v="1"/>
    <n v="5"/>
    <s v="P"/>
    <x v="8"/>
    <x v="6"/>
    <n v="12"/>
    <s v="zaenul"/>
  </r>
  <r>
    <m/>
    <m/>
    <m/>
    <m/>
    <s v="DT"/>
    <s v="Pemanfaatan"/>
    <n v="1"/>
    <n v="5"/>
    <s v="P"/>
    <x v="9"/>
    <x v="0"/>
    <m/>
    <s v="zaenul"/>
  </r>
  <r>
    <m/>
    <m/>
    <s v="-58838/1104412"/>
    <n v="2"/>
    <s v="DT"/>
    <s v="Pemanfaatan"/>
    <n v="1"/>
    <n v="6"/>
    <s v="P"/>
    <x v="0"/>
    <x v="9"/>
    <n v="0"/>
    <s v="zaenul"/>
  </r>
  <r>
    <m/>
    <m/>
    <s v="-58838/1104412"/>
    <n v="2"/>
    <s v="DT"/>
    <s v="Pemanfaatan"/>
    <n v="1"/>
    <n v="6"/>
    <s v="P"/>
    <x v="1"/>
    <x v="5"/>
    <n v="0"/>
    <s v="zaenul"/>
  </r>
  <r>
    <m/>
    <m/>
    <s v="-58838/1104412"/>
    <n v="2"/>
    <s v="DT"/>
    <s v="Pemanfaatan"/>
    <n v="1"/>
    <n v="6"/>
    <s v="P"/>
    <x v="2"/>
    <x v="10"/>
    <n v="0"/>
    <s v="zaenul"/>
  </r>
  <r>
    <m/>
    <m/>
    <s v="-58838/1104412"/>
    <n v="2"/>
    <s v="DT"/>
    <s v="Pemanfaatan"/>
    <n v="1"/>
    <n v="6"/>
    <s v="P"/>
    <x v="3"/>
    <x v="0"/>
    <n v="0"/>
    <s v="zaenul"/>
  </r>
  <r>
    <m/>
    <m/>
    <s v="-58838/1104412"/>
    <n v="2"/>
    <s v="DT"/>
    <s v="Pemanfaatan"/>
    <n v="1"/>
    <n v="6"/>
    <s v="P"/>
    <x v="4"/>
    <x v="0"/>
    <n v="0"/>
    <s v="zaenul"/>
  </r>
  <r>
    <m/>
    <m/>
    <s v="-58838/1104412"/>
    <n v="2"/>
    <s v="DT"/>
    <s v="Pemanfaatan"/>
    <n v="1"/>
    <n v="6"/>
    <s v="P"/>
    <x v="5"/>
    <x v="0"/>
    <n v="0"/>
    <s v="zaenul"/>
  </r>
  <r>
    <m/>
    <m/>
    <s v="-58838/1104412"/>
    <n v="2"/>
    <s v="DT"/>
    <s v="Pemanfaatan"/>
    <n v="1"/>
    <n v="6"/>
    <s v="P"/>
    <x v="6"/>
    <x v="0"/>
    <n v="0"/>
    <s v="zaenul"/>
  </r>
  <r>
    <m/>
    <m/>
    <s v="-58838/1104412"/>
    <n v="0"/>
    <s v="DT"/>
    <s v="Pemanfaatan"/>
    <n v="1"/>
    <n v="6"/>
    <s v="P"/>
    <x v="7"/>
    <x v="0"/>
    <n v="9"/>
    <s v="zaenul"/>
  </r>
  <r>
    <m/>
    <m/>
    <m/>
    <m/>
    <s v="DT"/>
    <s v="Pemanfaatan"/>
    <n v="1"/>
    <n v="6"/>
    <s v="P"/>
    <x v="8"/>
    <x v="5"/>
    <n v="9"/>
    <s v="zaenul"/>
  </r>
  <r>
    <m/>
    <m/>
    <m/>
    <m/>
    <s v="DT"/>
    <s v="Pemanfaatan"/>
    <n v="1"/>
    <n v="6"/>
    <s v="P"/>
    <x v="9"/>
    <x v="0"/>
    <m/>
    <m/>
  </r>
  <r>
    <m/>
    <m/>
    <s v="-58838/1104412"/>
    <n v="2"/>
    <s v="DT"/>
    <s v="Pemanfaatan"/>
    <n v="1"/>
    <n v="7"/>
    <s v="P"/>
    <x v="0"/>
    <x v="11"/>
    <m/>
    <s v="zaenul"/>
  </r>
  <r>
    <m/>
    <m/>
    <s v="-58838/1104412"/>
    <n v="2"/>
    <s v="DT"/>
    <s v="Pemanfaatan"/>
    <n v="1"/>
    <n v="7"/>
    <s v="P"/>
    <x v="1"/>
    <x v="6"/>
    <n v="0"/>
    <s v="zaenul"/>
  </r>
  <r>
    <m/>
    <m/>
    <s v="-58838/1104412"/>
    <n v="2"/>
    <s v="DT"/>
    <s v="Pemanfaatan"/>
    <n v="1"/>
    <n v="7"/>
    <s v="P"/>
    <x v="2"/>
    <x v="12"/>
    <n v="0"/>
    <s v="zaenul"/>
  </r>
  <r>
    <m/>
    <m/>
    <s v="-58838/1104412"/>
    <n v="2"/>
    <s v="DT"/>
    <s v="Pemanfaatan"/>
    <n v="1"/>
    <n v="7"/>
    <s v="P"/>
    <x v="3"/>
    <x v="0"/>
    <n v="0"/>
    <s v="zaenul"/>
  </r>
  <r>
    <m/>
    <m/>
    <s v="-58838/1104412"/>
    <n v="2"/>
    <s v="DT"/>
    <s v="Pemanfaatan"/>
    <n v="1"/>
    <n v="7"/>
    <s v="P"/>
    <x v="4"/>
    <x v="0"/>
    <n v="0"/>
    <s v="zaenul"/>
  </r>
  <r>
    <m/>
    <m/>
    <s v="-58838/1104412"/>
    <n v="2"/>
    <s v="DT"/>
    <s v="Pemanfaatan"/>
    <n v="1"/>
    <n v="7"/>
    <s v="P"/>
    <x v="5"/>
    <x v="0"/>
    <n v="0"/>
    <s v="zaenul"/>
  </r>
  <r>
    <m/>
    <m/>
    <s v="-58838/1104412"/>
    <n v="2"/>
    <s v="DT"/>
    <s v="Pemanfaatan"/>
    <n v="1"/>
    <n v="7"/>
    <s v="P"/>
    <x v="6"/>
    <x v="0"/>
    <n v="0"/>
    <s v="zaenul"/>
  </r>
  <r>
    <m/>
    <m/>
    <s v="-58838/1104412"/>
    <n v="2"/>
    <s v="DT"/>
    <s v="Pemanfaatan"/>
    <n v="1"/>
    <n v="7"/>
    <s v="P"/>
    <x v="7"/>
    <x v="0"/>
    <n v="9"/>
    <s v="zaenul"/>
  </r>
  <r>
    <m/>
    <m/>
    <s v="-58838/1104412"/>
    <n v="2"/>
    <s v="DT"/>
    <s v="Pemanfaatan"/>
    <n v="1"/>
    <n v="7"/>
    <s v="P"/>
    <x v="8"/>
    <x v="6"/>
    <n v="7"/>
    <s v="zaenul"/>
  </r>
  <r>
    <m/>
    <m/>
    <s v="-58838/1104412"/>
    <n v="2"/>
    <s v="DT"/>
    <s v="Pemanfaatan"/>
    <n v="1"/>
    <n v="7"/>
    <s v="P"/>
    <x v="9"/>
    <x v="0"/>
    <n v="0"/>
    <s v="zaenul"/>
  </r>
  <r>
    <m/>
    <m/>
    <s v="-58838/1104412"/>
    <n v="2"/>
    <s v="DT"/>
    <s v="Pemanfaatan"/>
    <n v="1"/>
    <n v="8"/>
    <s v="PK,P,B"/>
    <x v="0"/>
    <x v="0"/>
    <m/>
    <s v="zaenul"/>
  </r>
  <r>
    <m/>
    <m/>
    <s v="-58838/1104412"/>
    <n v="2"/>
    <s v="DT"/>
    <s v="Pemanfaatan"/>
    <n v="1"/>
    <n v="8"/>
    <s v="PK,P,B"/>
    <x v="1"/>
    <x v="3"/>
    <n v="0"/>
    <s v="zaenul"/>
  </r>
  <r>
    <m/>
    <m/>
    <s v="-58838/1104412"/>
    <n v="2"/>
    <s v="DT"/>
    <s v="Pemanfaatan"/>
    <n v="1"/>
    <n v="8"/>
    <s v="PK,P,B"/>
    <x v="2"/>
    <x v="0"/>
    <n v="0"/>
    <s v="zaenul"/>
  </r>
  <r>
    <m/>
    <m/>
    <s v="-58838/1104412"/>
    <n v="2"/>
    <s v="DT"/>
    <s v="Pemanfaatan"/>
    <n v="1"/>
    <n v="8"/>
    <s v="PK,P,B"/>
    <x v="3"/>
    <x v="0"/>
    <n v="0"/>
    <s v="zaenul"/>
  </r>
  <r>
    <m/>
    <m/>
    <s v="-58838/1104412"/>
    <n v="2"/>
    <s v="DT"/>
    <s v="Pemanfaatan"/>
    <n v="1"/>
    <n v="8"/>
    <s v="PK,P,B"/>
    <x v="4"/>
    <x v="0"/>
    <n v="0"/>
    <s v="zaenul"/>
  </r>
  <r>
    <m/>
    <m/>
    <s v="-58838/1104412"/>
    <n v="2"/>
    <s v="DT"/>
    <s v="Pemanfaatan"/>
    <n v="1"/>
    <n v="8"/>
    <s v="PK,P,B"/>
    <x v="5"/>
    <x v="0"/>
    <n v="0"/>
    <s v="zaenul"/>
  </r>
  <r>
    <m/>
    <m/>
    <s v="-58838/1104412"/>
    <n v="2"/>
    <s v="DT"/>
    <s v="Pemanfaatan"/>
    <n v="1"/>
    <n v="8"/>
    <s v="PK,P,B"/>
    <x v="6"/>
    <x v="13"/>
    <n v="0"/>
    <m/>
  </r>
  <r>
    <m/>
    <m/>
    <s v="-58838/1104412"/>
    <n v="2"/>
    <s v="DT"/>
    <s v="Pemanfaatan"/>
    <n v="1"/>
    <n v="8"/>
    <s v="PK,P,B"/>
    <x v="7"/>
    <x v="0"/>
    <n v="0"/>
    <s v="zaenul"/>
  </r>
  <r>
    <m/>
    <m/>
    <s v="-58838/1104412"/>
    <n v="2"/>
    <s v="DT"/>
    <s v="Pemanfaatan"/>
    <n v="1"/>
    <n v="8"/>
    <s v="PK,P,B"/>
    <x v="8"/>
    <x v="14"/>
    <n v="45"/>
    <m/>
  </r>
  <r>
    <m/>
    <m/>
    <s v="-58838/1104412"/>
    <n v="2"/>
    <s v="DT"/>
    <s v="Pemanfaatan"/>
    <n v="1"/>
    <n v="8"/>
    <s v="PK,P,B"/>
    <x v="9"/>
    <x v="0"/>
    <n v="0"/>
    <m/>
  </r>
  <r>
    <m/>
    <m/>
    <s v="-58838/1104412"/>
    <n v="2"/>
    <s v="DT"/>
    <s v="Pemanfaatan"/>
    <n v="1"/>
    <n v="9"/>
    <s v="P"/>
    <x v="0"/>
    <x v="15"/>
    <m/>
    <s v="zaenul"/>
  </r>
  <r>
    <m/>
    <m/>
    <s v="-58838/1104412"/>
    <n v="2"/>
    <s v="DT"/>
    <s v="Pemanfaatan"/>
    <n v="1"/>
    <n v="9"/>
    <s v="P"/>
    <x v="1"/>
    <x v="14"/>
    <n v="0"/>
    <s v="zaenul"/>
  </r>
  <r>
    <m/>
    <m/>
    <s v="-58838/1104412"/>
    <n v="2"/>
    <s v="DT"/>
    <s v="Pemanfaatan"/>
    <n v="1"/>
    <n v="9"/>
    <s v="P"/>
    <x v="3"/>
    <x v="0"/>
    <n v="0"/>
    <s v="zaenul"/>
  </r>
  <r>
    <m/>
    <m/>
    <s v="-58838/1104412"/>
    <n v="2"/>
    <s v="DT"/>
    <s v="Pemanfaatan"/>
    <n v="1"/>
    <n v="9"/>
    <s v="P"/>
    <x v="4"/>
    <x v="8"/>
    <n v="0"/>
    <s v="zaenul"/>
  </r>
  <r>
    <m/>
    <m/>
    <s v="-58838/1104412"/>
    <n v="2"/>
    <s v="DT"/>
    <s v="Pemanfaatan"/>
    <n v="1"/>
    <n v="9"/>
    <s v="P"/>
    <x v="2"/>
    <x v="0"/>
    <n v="0"/>
    <m/>
  </r>
  <r>
    <m/>
    <m/>
    <s v="-58838/1104412"/>
    <n v="2"/>
    <s v="DT"/>
    <s v="Pemanfaatan"/>
    <n v="1"/>
    <n v="9"/>
    <s v="P"/>
    <x v="5"/>
    <x v="0"/>
    <n v="0"/>
    <m/>
  </r>
  <r>
    <m/>
    <m/>
    <s v="-58838/1104412"/>
    <n v="2"/>
    <s v="DT"/>
    <s v="Pemanfaatan"/>
    <n v="1"/>
    <n v="9"/>
    <s v="P"/>
    <x v="6"/>
    <x v="0"/>
    <n v="0"/>
    <m/>
  </r>
  <r>
    <m/>
    <m/>
    <s v="-58838/1104412"/>
    <n v="2"/>
    <s v="DT"/>
    <s v="Pemanfaatan"/>
    <n v="1"/>
    <n v="9"/>
    <s v="P"/>
    <x v="7"/>
    <x v="0"/>
    <n v="0"/>
    <m/>
  </r>
  <r>
    <m/>
    <m/>
    <s v="-58838/1104412"/>
    <n v="2"/>
    <s v="DT"/>
    <s v="Pemanfaatan"/>
    <n v="1"/>
    <n v="9"/>
    <s v="P"/>
    <x v="8"/>
    <x v="5"/>
    <n v="8"/>
    <s v="zaenul"/>
  </r>
  <r>
    <m/>
    <m/>
    <s v="-58838/1104412"/>
    <n v="2"/>
    <s v="DT"/>
    <s v="Pemanfaatan"/>
    <n v="1"/>
    <n v="9"/>
    <s v="P"/>
    <x v="9"/>
    <x v="0"/>
    <n v="0"/>
    <s v="zaenul"/>
  </r>
  <r>
    <m/>
    <m/>
    <s v="-58838/1104412"/>
    <n v="2"/>
    <s v="DT"/>
    <s v="Pemanfaatan"/>
    <n v="1"/>
    <n v="10"/>
    <s v="P,L"/>
    <x v="0"/>
    <x v="6"/>
    <n v="0"/>
    <s v="zaenul"/>
  </r>
  <r>
    <m/>
    <m/>
    <s v="-58838/1104412"/>
    <n v="2"/>
    <s v="DT"/>
    <s v="Pemanfaatan"/>
    <n v="1"/>
    <n v="10"/>
    <s v="P,L"/>
    <x v="1"/>
    <x v="10"/>
    <n v="0"/>
    <s v="zaenul"/>
  </r>
  <r>
    <m/>
    <m/>
    <s v="-58838/1104412"/>
    <n v="2"/>
    <s v="DT"/>
    <s v="Pemanfaatan"/>
    <n v="1"/>
    <n v="10"/>
    <s v="P,L"/>
    <x v="3"/>
    <x v="0"/>
    <n v="0"/>
    <s v="zaenul"/>
  </r>
  <r>
    <m/>
    <m/>
    <s v="-58838/1104412"/>
    <n v="2"/>
    <s v="DT"/>
    <s v="Pemanfaatan"/>
    <n v="1"/>
    <n v="10"/>
    <s v="P,L"/>
    <x v="4"/>
    <x v="10"/>
    <n v="0"/>
    <s v="zaenul"/>
  </r>
  <r>
    <m/>
    <m/>
    <s v="-58838/1104412"/>
    <n v="2"/>
    <s v="DT"/>
    <s v="Pemanfaatan"/>
    <n v="1"/>
    <n v="10"/>
    <s v="P,L"/>
    <x v="2"/>
    <x v="0"/>
    <n v="0"/>
    <m/>
  </r>
  <r>
    <m/>
    <m/>
    <s v="-58838/1104412"/>
    <n v="2"/>
    <s v="DT"/>
    <s v="Pemanfaatan"/>
    <n v="1"/>
    <n v="10"/>
    <s v="P,L"/>
    <x v="5"/>
    <x v="0"/>
    <n v="0"/>
    <m/>
  </r>
  <r>
    <m/>
    <m/>
    <s v="-58838/1104412"/>
    <n v="2"/>
    <s v="DT"/>
    <s v="Pemanfaatan"/>
    <n v="1"/>
    <n v="10"/>
    <s v="P,L"/>
    <x v="6"/>
    <x v="0"/>
    <n v="0"/>
    <s v="zaenul"/>
  </r>
  <r>
    <m/>
    <m/>
    <s v="-58838/1104412"/>
    <n v="2"/>
    <s v="DT"/>
    <s v="Pemanfaatan"/>
    <n v="1"/>
    <n v="10"/>
    <s v="P,L"/>
    <x v="7"/>
    <x v="0"/>
    <n v="0"/>
    <s v="zaenul"/>
  </r>
  <r>
    <m/>
    <m/>
    <s v="-58838/1104412"/>
    <n v="2"/>
    <s v="DT"/>
    <s v="Pemanfaatan"/>
    <n v="1"/>
    <n v="10"/>
    <s v="P,L"/>
    <x v="8"/>
    <x v="2"/>
    <n v="13"/>
    <s v="zaenul"/>
  </r>
  <r>
    <m/>
    <m/>
    <s v="-58838/1104412"/>
    <n v="2"/>
    <s v="DT"/>
    <s v="Pemanfaatan"/>
    <n v="1"/>
    <n v="10"/>
    <s v="P,L"/>
    <x v="9"/>
    <x v="0"/>
    <n v="0"/>
    <s v="zaenul"/>
  </r>
  <r>
    <m/>
    <m/>
    <s v="-58838/1104412"/>
    <n v="2"/>
    <s v="DT"/>
    <s v="Pemanfaatan"/>
    <n v="1"/>
    <n v="11"/>
    <s v="P,L,PK"/>
    <x v="0"/>
    <x v="0"/>
    <n v="60"/>
    <s v="zaenul"/>
  </r>
  <r>
    <m/>
    <m/>
    <s v="-58838/1104412"/>
    <n v="2"/>
    <s v="DT"/>
    <s v="Pemanfaatan"/>
    <n v="1"/>
    <n v="11"/>
    <s v="P,L,PK"/>
    <x v="2"/>
    <x v="8"/>
    <n v="0"/>
    <s v="zaenul"/>
  </r>
  <r>
    <m/>
    <m/>
    <s v="-58838/1104412"/>
    <n v="2"/>
    <s v="DT"/>
    <s v="Pemanfaatan"/>
    <n v="1"/>
    <n v="11"/>
    <s v="P,L,PK"/>
    <x v="3"/>
    <x v="10"/>
    <n v="0"/>
    <s v="zaenul"/>
  </r>
  <r>
    <m/>
    <m/>
    <s v="-58838/1104412"/>
    <n v="2"/>
    <s v="DT"/>
    <s v="Pemanfaatan"/>
    <n v="1"/>
    <n v="11"/>
    <s v="P,L,PK"/>
    <x v="2"/>
    <x v="0"/>
    <n v="0"/>
    <m/>
  </r>
  <r>
    <m/>
    <m/>
    <s v="-58838/1104412"/>
    <n v="2"/>
    <s v="DT"/>
    <s v="Pemanfaatan"/>
    <n v="1"/>
    <n v="11"/>
    <s v="P,L,PK"/>
    <x v="6"/>
    <x v="0"/>
    <n v="0"/>
    <m/>
  </r>
  <r>
    <m/>
    <m/>
    <s v="-58838/1104412"/>
    <n v="2"/>
    <s v="DT"/>
    <s v="Pemanfaatan"/>
    <n v="1"/>
    <n v="11"/>
    <s v="P,L,PK"/>
    <x v="5"/>
    <x v="16"/>
    <n v="0"/>
    <m/>
  </r>
  <r>
    <m/>
    <m/>
    <s v="-58838/1104412"/>
    <n v="2"/>
    <s v="DT"/>
    <s v="Pemanfaatan"/>
    <n v="1"/>
    <n v="11"/>
    <s v="P,L,PK"/>
    <x v="1"/>
    <x v="13"/>
    <n v="0"/>
    <m/>
  </r>
  <r>
    <m/>
    <m/>
    <s v="-58838/1104412"/>
    <n v="2"/>
    <s v="DT"/>
    <s v="Pemanfaatan"/>
    <n v="1"/>
    <n v="11"/>
    <s v="P,L,PK"/>
    <x v="7"/>
    <x v="13"/>
    <n v="0"/>
    <s v="zaenul"/>
  </r>
  <r>
    <m/>
    <m/>
    <s v="-58838/1104412"/>
    <n v="2"/>
    <s v="DT"/>
    <s v="Pemanfaatan"/>
    <n v="1"/>
    <n v="11"/>
    <s v="P,L,PK"/>
    <x v="8"/>
    <x v="17"/>
    <n v="12"/>
    <s v="zaenul"/>
  </r>
  <r>
    <m/>
    <m/>
    <s v="-58838/1104412"/>
    <n v="2"/>
    <s v="DT"/>
    <s v="Pemanfaatan"/>
    <n v="1"/>
    <n v="11"/>
    <s v="P,L,PK"/>
    <x v="9"/>
    <x v="0"/>
    <n v="0"/>
    <s v="zaenul"/>
  </r>
  <r>
    <m/>
    <m/>
    <s v="-58838/1104412"/>
    <n v="2"/>
    <s v="DT"/>
    <s v="Pemanfaatan"/>
    <n v="2"/>
    <n v="1"/>
    <s v="P,PK"/>
    <x v="0"/>
    <x v="0"/>
    <n v="0"/>
    <s v="zaenul"/>
  </r>
  <r>
    <m/>
    <m/>
    <s v="-58838/1104412"/>
    <n v="2"/>
    <s v="DT"/>
    <s v="Pemanfaatan"/>
    <n v="2"/>
    <n v="1"/>
    <s v="P,PK"/>
    <x v="7"/>
    <x v="0"/>
    <n v="0"/>
    <s v="zaenul"/>
  </r>
  <r>
    <m/>
    <m/>
    <s v="-58838/1104412"/>
    <n v="2"/>
    <s v="DT"/>
    <s v="Pemanfaatan"/>
    <n v="2"/>
    <n v="1"/>
    <s v="P,PK"/>
    <x v="2"/>
    <x v="0"/>
    <n v="0"/>
    <s v="zaenul"/>
  </r>
  <r>
    <m/>
    <m/>
    <s v="-58838/1104412"/>
    <n v="2"/>
    <s v="DT"/>
    <s v="Pemanfaatan"/>
    <n v="2"/>
    <n v="1"/>
    <s v="P,PK"/>
    <x v="1"/>
    <x v="0"/>
    <n v="0"/>
    <s v="zaenul"/>
  </r>
  <r>
    <m/>
    <m/>
    <s v="-58838/1104412"/>
    <n v="2"/>
    <s v="DT"/>
    <s v="Pemanfaatan"/>
    <n v="2"/>
    <n v="1"/>
    <s v="P,PK"/>
    <x v="3"/>
    <x v="0"/>
    <n v="0"/>
    <s v="zaenul"/>
  </r>
  <r>
    <m/>
    <m/>
    <s v="-58838/1104412"/>
    <n v="2"/>
    <s v="DT"/>
    <s v="Pemanfaatan"/>
    <n v="2"/>
    <n v="1"/>
    <s v="P,PK"/>
    <x v="4"/>
    <x v="0"/>
    <n v="0"/>
    <s v="zaenul"/>
  </r>
  <r>
    <m/>
    <m/>
    <s v="-58838/1104412"/>
    <n v="2"/>
    <s v="DT"/>
    <s v="Pemanfaatan"/>
    <n v="2"/>
    <n v="1"/>
    <s v="P,PK"/>
    <x v="5"/>
    <x v="0"/>
    <n v="0"/>
    <s v="zaenul"/>
  </r>
  <r>
    <m/>
    <m/>
    <s v="-58838/1104412"/>
    <n v="2"/>
    <s v="DT"/>
    <s v="Pemanfaatan"/>
    <n v="2"/>
    <n v="1"/>
    <s v="P,PK"/>
    <x v="6"/>
    <x v="0"/>
    <n v="0"/>
    <s v="zaenul"/>
  </r>
  <r>
    <m/>
    <m/>
    <s v="-58838/1104412"/>
    <n v="2"/>
    <s v="DT"/>
    <s v="Pemanfaatan"/>
    <n v="2"/>
    <n v="1"/>
    <s v="P,PK"/>
    <x v="8"/>
    <x v="0"/>
    <n v="0"/>
    <s v="zaenul"/>
  </r>
  <r>
    <m/>
    <m/>
    <s v="-58838/1104412"/>
    <n v="2"/>
    <s v="DT"/>
    <s v="Pemanfaatan"/>
    <n v="2"/>
    <n v="1"/>
    <s v="P,PK"/>
    <x v="9"/>
    <x v="0"/>
    <n v="0"/>
    <s v="zaenul"/>
  </r>
  <r>
    <m/>
    <m/>
    <s v="-58838/1104412"/>
    <n v="2"/>
    <s v="DT"/>
    <s v="Pemanfaatan"/>
    <n v="2"/>
    <n v="2"/>
    <s v="P,PK"/>
    <x v="0"/>
    <x v="0"/>
    <n v="0"/>
    <s v="zaenul"/>
  </r>
  <r>
    <m/>
    <m/>
    <s v="-58838/1104412"/>
    <n v="2"/>
    <s v="DT"/>
    <s v="Pemanfaatan"/>
    <n v="2"/>
    <n v="2"/>
    <s v="P,PK"/>
    <x v="1"/>
    <x v="0"/>
    <n v="0"/>
    <s v="zaenul"/>
  </r>
  <r>
    <m/>
    <m/>
    <s v="-58838/1104412"/>
    <n v="2"/>
    <s v="DT"/>
    <s v="Pemanfaatan"/>
    <n v="2"/>
    <n v="2"/>
    <s v="P,PK"/>
    <x v="3"/>
    <x v="0"/>
    <n v="0"/>
    <s v="zaenul"/>
  </r>
  <r>
    <m/>
    <m/>
    <s v="-58838/1104412"/>
    <n v="2"/>
    <s v="DT"/>
    <s v="Pemanfaatan"/>
    <n v="2"/>
    <n v="2"/>
    <s v="P,PK"/>
    <x v="4"/>
    <x v="0"/>
    <n v="0"/>
    <s v="zaenul"/>
  </r>
  <r>
    <m/>
    <m/>
    <s v="-58838/1104412"/>
    <n v="2"/>
    <s v="DT"/>
    <s v="Pemanfaatan"/>
    <n v="2"/>
    <n v="2"/>
    <s v="P,PK"/>
    <x v="5"/>
    <x v="0"/>
    <n v="0"/>
    <s v="zaenul"/>
  </r>
  <r>
    <m/>
    <m/>
    <s v="-58838/1104412"/>
    <n v="2"/>
    <s v="DT"/>
    <s v="Pemanfaatan"/>
    <n v="2"/>
    <n v="2"/>
    <s v="P,PK"/>
    <x v="6"/>
    <x v="0"/>
    <n v="0"/>
    <s v="zaenul"/>
  </r>
  <r>
    <m/>
    <m/>
    <s v="-58838/1104412"/>
    <n v="2"/>
    <s v="DT"/>
    <s v="Pemanfaatan"/>
    <n v="2"/>
    <n v="2"/>
    <s v="P,PK"/>
    <x v="7"/>
    <x v="0"/>
    <n v="7"/>
    <s v="zaenul"/>
  </r>
  <r>
    <m/>
    <m/>
    <s v="-58838/1104412"/>
    <n v="2"/>
    <s v="DT"/>
    <s v="Pemanfaatan"/>
    <n v="2"/>
    <n v="2"/>
    <s v="P,PK"/>
    <x v="2"/>
    <x v="0"/>
    <n v="0"/>
    <s v="zaenul"/>
  </r>
  <r>
    <m/>
    <m/>
    <s v="-58838/1104412"/>
    <n v="2"/>
    <s v="DT"/>
    <s v="Pemanfaatan"/>
    <n v="2"/>
    <n v="2"/>
    <s v="P,PK"/>
    <x v="8"/>
    <x v="0"/>
    <n v="0"/>
    <s v="zaenul"/>
  </r>
  <r>
    <m/>
    <m/>
    <s v="-58838/1104412"/>
    <n v="2"/>
    <s v="DT"/>
    <s v="Pemanfaatan"/>
    <n v="2"/>
    <n v="2"/>
    <s v="P,PK"/>
    <x v="9"/>
    <x v="0"/>
    <n v="0"/>
    <s v="zaenul"/>
  </r>
  <r>
    <m/>
    <m/>
    <s v="-58838/1104412"/>
    <n v="2"/>
    <s v="DT"/>
    <s v="Pemanfaatan"/>
    <n v="2"/>
    <n v="3"/>
    <s v="P,L"/>
    <x v="0"/>
    <x v="0"/>
    <n v="15"/>
    <s v="zaenul"/>
  </r>
  <r>
    <m/>
    <m/>
    <s v="-58838/1104412"/>
    <n v="2"/>
    <s v="DT"/>
    <s v="Pemanfaatan"/>
    <n v="2"/>
    <n v="3"/>
    <s v="P,L"/>
    <x v="1"/>
    <x v="1"/>
    <n v="0"/>
    <s v="zaenul"/>
  </r>
  <r>
    <m/>
    <m/>
    <s v="-58838/1104412"/>
    <n v="2"/>
    <s v="DT"/>
    <s v="Pemanfaatan"/>
    <n v="2"/>
    <n v="3"/>
    <s v="P,L"/>
    <x v="3"/>
    <x v="0"/>
    <n v="0"/>
    <s v="zaenul"/>
  </r>
  <r>
    <m/>
    <m/>
    <s v="-58838/1104412"/>
    <n v="2"/>
    <s v="DT"/>
    <s v="Pemanfaatan"/>
    <n v="2"/>
    <n v="3"/>
    <s v="P,L"/>
    <x v="4"/>
    <x v="0"/>
    <n v="0"/>
    <s v="zaenul"/>
  </r>
  <r>
    <m/>
    <m/>
    <s v="-58838/1104412"/>
    <n v="2"/>
    <s v="DT"/>
    <s v="Pemanfaatan"/>
    <n v="2"/>
    <n v="3"/>
    <s v="P,L"/>
    <x v="5"/>
    <x v="0"/>
    <n v="0"/>
    <s v="zaenul"/>
  </r>
  <r>
    <m/>
    <m/>
    <s v="-58838/1104412"/>
    <n v="2"/>
    <s v="DT"/>
    <s v="Pemanfaatan"/>
    <n v="2"/>
    <n v="3"/>
    <s v="P,L"/>
    <x v="6"/>
    <x v="0"/>
    <n v="0"/>
    <s v="zaenul"/>
  </r>
  <r>
    <m/>
    <m/>
    <s v="-58838/1104412"/>
    <n v="2"/>
    <s v="DT"/>
    <s v="Pemanfaatan"/>
    <n v="2"/>
    <n v="3"/>
    <s v="P,L"/>
    <x v="7"/>
    <x v="0"/>
    <n v="9"/>
    <s v="zaenul"/>
  </r>
  <r>
    <m/>
    <m/>
    <s v="-58838/1104412"/>
    <n v="2"/>
    <s v="DT"/>
    <s v="Pemanfaatan"/>
    <n v="2"/>
    <n v="3"/>
    <s v="P,L"/>
    <x v="2"/>
    <x v="0"/>
    <n v="0"/>
    <s v="zaenul"/>
  </r>
  <r>
    <m/>
    <m/>
    <s v="-58838/1104412"/>
    <n v="2"/>
    <s v="DT"/>
    <s v="Pemanfaatan"/>
    <n v="2"/>
    <n v="3"/>
    <s v="P,L"/>
    <x v="8"/>
    <x v="6"/>
    <n v="10"/>
    <s v="zaenul"/>
  </r>
  <r>
    <m/>
    <m/>
    <s v="-58838/1104412"/>
    <n v="2"/>
    <s v="DT"/>
    <s v="Pemanfaatan"/>
    <n v="2"/>
    <n v="3"/>
    <s v="P,L"/>
    <x v="9"/>
    <x v="0"/>
    <n v="0"/>
    <s v="zaenul"/>
  </r>
  <r>
    <m/>
    <m/>
    <s v="-58838/1104412"/>
    <n v="2"/>
    <s v="DT"/>
    <s v="Pemanfaatan"/>
    <n v="2"/>
    <n v="4"/>
    <s v="P,PK"/>
    <x v="0"/>
    <x v="0"/>
    <n v="0"/>
    <s v="zaenul"/>
  </r>
  <r>
    <m/>
    <m/>
    <s v="-58838/1104412"/>
    <n v="2"/>
    <s v="DT"/>
    <s v="Pemanfaatan"/>
    <n v="2"/>
    <n v="4"/>
    <s v="P,PK"/>
    <x v="1"/>
    <x v="1"/>
    <n v="13"/>
    <s v="zaenul"/>
  </r>
  <r>
    <m/>
    <m/>
    <s v="-58838/1104412"/>
    <n v="2"/>
    <s v="DT"/>
    <s v="Pemanfaatan"/>
    <n v="2"/>
    <n v="4"/>
    <s v="P,PK"/>
    <x v="3"/>
    <x v="0"/>
    <n v="0"/>
    <s v="zaenul"/>
  </r>
  <r>
    <m/>
    <m/>
    <s v="-58838/1104412"/>
    <n v="2"/>
    <s v="DT"/>
    <s v="Pemanfaatan"/>
    <n v="2"/>
    <n v="4"/>
    <s v="P,PK"/>
    <x v="4"/>
    <x v="0"/>
    <n v="0"/>
    <s v="zaenul"/>
  </r>
  <r>
    <m/>
    <m/>
    <s v="-58838/1104412"/>
    <n v="2"/>
    <s v="DT"/>
    <s v="Pemanfaatan"/>
    <n v="2"/>
    <n v="4"/>
    <s v="P,PK"/>
    <x v="5"/>
    <x v="0"/>
    <n v="0"/>
    <s v="zaenul"/>
  </r>
  <r>
    <m/>
    <m/>
    <s v="-58838/1104412"/>
    <n v="2"/>
    <s v="DT"/>
    <s v="Pemanfaatan"/>
    <n v="2"/>
    <n v="4"/>
    <s v="P,PK"/>
    <x v="6"/>
    <x v="0"/>
    <n v="0"/>
    <s v="zaenul"/>
  </r>
  <r>
    <m/>
    <m/>
    <s v="-58838/1104412"/>
    <n v="2"/>
    <s v="DT"/>
    <s v="Pemanfaatan"/>
    <n v="2"/>
    <n v="4"/>
    <s v="P,PK"/>
    <x v="7"/>
    <x v="0"/>
    <n v="0"/>
    <s v="zaenul"/>
  </r>
  <r>
    <m/>
    <m/>
    <s v="-58838/1104412"/>
    <n v="2"/>
    <s v="DT"/>
    <s v="Pemanfaatan"/>
    <n v="2"/>
    <n v="4"/>
    <s v="P,PK"/>
    <x v="2"/>
    <x v="0"/>
    <n v="0"/>
    <s v="zaenul"/>
  </r>
  <r>
    <m/>
    <m/>
    <s v="-58838/1104412"/>
    <n v="2"/>
    <s v="DT"/>
    <s v="Pemanfaatan"/>
    <n v="2"/>
    <n v="4"/>
    <s v="P,PK"/>
    <x v="8"/>
    <x v="10"/>
    <n v="10"/>
    <s v="zaenul"/>
  </r>
  <r>
    <m/>
    <m/>
    <s v="-58838/1104412"/>
    <n v="2"/>
    <s v="DT"/>
    <s v="Pemanfaatan"/>
    <n v="2"/>
    <n v="4"/>
    <s v="P,PK"/>
    <x v="9"/>
    <x v="0"/>
    <n v="5"/>
    <s v="zaenul"/>
  </r>
  <r>
    <m/>
    <m/>
    <s v="-58838/1104412"/>
    <n v="2"/>
    <s v="DT"/>
    <s v="Pemanfaatan"/>
    <n v="2"/>
    <n v="5"/>
    <s v="P,PK"/>
    <x v="0"/>
    <x v="0"/>
    <n v="0"/>
    <s v="zaenul"/>
  </r>
  <r>
    <m/>
    <m/>
    <s v="-58838/1104412"/>
    <n v="2"/>
    <s v="DT"/>
    <s v="Pemanfaatan"/>
    <n v="2"/>
    <n v="5"/>
    <s v="P,PK"/>
    <x v="1"/>
    <x v="1"/>
    <n v="0"/>
    <s v="zaenul"/>
  </r>
  <r>
    <m/>
    <m/>
    <s v="-58838/1104412"/>
    <n v="2"/>
    <s v="DT"/>
    <s v="Pemanfaatan"/>
    <n v="2"/>
    <n v="5"/>
    <s v="P,PK"/>
    <x v="3"/>
    <x v="0"/>
    <n v="0"/>
    <s v="zaenul"/>
  </r>
  <r>
    <m/>
    <m/>
    <s v="-58838/1104412"/>
    <n v="2"/>
    <s v="DT"/>
    <s v="Pemanfaatan"/>
    <n v="2"/>
    <n v="5"/>
    <s v="P,PK"/>
    <x v="4"/>
    <x v="0"/>
    <n v="0"/>
    <s v="zaenul"/>
  </r>
  <r>
    <m/>
    <m/>
    <s v="-58838/1104412"/>
    <n v="2"/>
    <s v="DT"/>
    <s v="Pemanfaatan"/>
    <n v="2"/>
    <n v="5"/>
    <s v="P,PK"/>
    <x v="5"/>
    <x v="0"/>
    <n v="0"/>
    <s v="zaenul"/>
  </r>
  <r>
    <m/>
    <m/>
    <s v="-58838/1104412"/>
    <n v="2"/>
    <s v="DT"/>
    <s v="Pemanfaatan"/>
    <n v="2"/>
    <n v="5"/>
    <s v="P,PK"/>
    <x v="6"/>
    <x v="0"/>
    <n v="0"/>
    <s v="zaenul"/>
  </r>
  <r>
    <m/>
    <m/>
    <s v="-58838/1104412"/>
    <n v="2"/>
    <s v="DT"/>
    <s v="Pemanfaatan"/>
    <n v="2"/>
    <n v="5"/>
    <s v="P,PK"/>
    <x v="7"/>
    <x v="0"/>
    <n v="0"/>
    <s v="zaenul"/>
  </r>
  <r>
    <m/>
    <m/>
    <s v="-58838/1104412"/>
    <n v="2"/>
    <s v="DT"/>
    <s v="Pemanfaatan"/>
    <n v="2"/>
    <n v="5"/>
    <s v="P,PK"/>
    <x v="2"/>
    <x v="0"/>
    <n v="0"/>
    <s v="zaenul"/>
  </r>
  <r>
    <m/>
    <m/>
    <s v="-58838/1104412"/>
    <n v="2"/>
    <s v="DT"/>
    <s v="Pemanfaatan"/>
    <n v="2"/>
    <n v="5"/>
    <s v="P,PK"/>
    <x v="8"/>
    <x v="3"/>
    <n v="10"/>
    <s v="zaenul"/>
  </r>
  <r>
    <m/>
    <m/>
    <s v="-58838/1104412"/>
    <n v="2"/>
    <s v="DT"/>
    <s v="Pemanfaatan"/>
    <n v="2"/>
    <n v="5"/>
    <s v="P,PK"/>
    <x v="9"/>
    <x v="0"/>
    <n v="4"/>
    <s v="zaenul"/>
  </r>
  <r>
    <m/>
    <m/>
    <s v="-58838/1104412"/>
    <n v="2"/>
    <s v="DT"/>
    <s v="Pemanfaatan"/>
    <n v="2"/>
    <n v="6"/>
    <s v="P,PK"/>
    <x v="0"/>
    <x v="0"/>
    <m/>
    <s v="zaenul"/>
  </r>
  <r>
    <m/>
    <m/>
    <s v="-58838/1104412"/>
    <n v="2"/>
    <s v="DT"/>
    <s v="Pemanfaatan"/>
    <n v="2"/>
    <n v="6"/>
    <s v="P,PK"/>
    <x v="1"/>
    <x v="1"/>
    <n v="7"/>
    <s v="zaenul"/>
  </r>
  <r>
    <m/>
    <m/>
    <s v="-58838/1104412"/>
    <n v="2"/>
    <s v="DT"/>
    <s v="Pemanfaatan"/>
    <n v="2"/>
    <n v="6"/>
    <s v="P,PK"/>
    <x v="3"/>
    <x v="0"/>
    <m/>
    <s v="zaenul"/>
  </r>
  <r>
    <m/>
    <m/>
    <s v="-58838/1104412"/>
    <n v="2"/>
    <s v="DT"/>
    <s v="Pemanfaatan"/>
    <n v="2"/>
    <n v="6"/>
    <s v="P,PK"/>
    <x v="4"/>
    <x v="0"/>
    <n v="0"/>
    <s v="zaenul"/>
  </r>
  <r>
    <m/>
    <m/>
    <s v="-58838/1104412"/>
    <n v="2"/>
    <s v="DT"/>
    <s v="Pemanfaatan"/>
    <n v="2"/>
    <n v="6"/>
    <s v="P,PK"/>
    <x v="5"/>
    <x v="0"/>
    <n v="0"/>
    <s v="zaenul"/>
  </r>
  <r>
    <m/>
    <m/>
    <s v="-58838/1104412"/>
    <n v="2"/>
    <s v="DT"/>
    <s v="Pemanfaatan"/>
    <n v="2"/>
    <n v="6"/>
    <s v="P,PK"/>
    <x v="6"/>
    <x v="0"/>
    <n v="0"/>
    <s v="zaenul"/>
  </r>
  <r>
    <m/>
    <m/>
    <s v="-58838/1104412"/>
    <n v="2"/>
    <s v="DT"/>
    <s v="Pemanfaatan"/>
    <n v="2"/>
    <n v="6"/>
    <s v="P,PK"/>
    <x v="7"/>
    <x v="0"/>
    <n v="0"/>
    <s v="zaenul"/>
  </r>
  <r>
    <m/>
    <m/>
    <s v="-58838/1104412"/>
    <n v="2"/>
    <s v="DT"/>
    <s v="Pemanfaatan"/>
    <n v="2"/>
    <n v="6"/>
    <s v="P,PK"/>
    <x v="2"/>
    <x v="0"/>
    <n v="0"/>
    <s v="zaenul"/>
  </r>
  <r>
    <m/>
    <m/>
    <s v="-58838/1104412"/>
    <n v="2"/>
    <s v="DT"/>
    <s v="Pemanfaatan"/>
    <n v="2"/>
    <n v="6"/>
    <s v="P,PK"/>
    <x v="8"/>
    <x v="12"/>
    <n v="9"/>
    <s v="zaenul"/>
  </r>
  <r>
    <m/>
    <m/>
    <s v="-58838/1104412"/>
    <n v="2"/>
    <s v="DT"/>
    <s v="Pemanfaatan"/>
    <n v="2"/>
    <n v="6"/>
    <s v="P,PK"/>
    <x v="9"/>
    <x v="0"/>
    <n v="0"/>
    <s v="zaenul"/>
  </r>
  <r>
    <m/>
    <m/>
    <s v="-58838/1104412"/>
    <n v="2"/>
    <s v="DT"/>
    <s v="Pemanfaatan"/>
    <n v="2"/>
    <n v="7"/>
    <s v="P,PK"/>
    <x v="0"/>
    <x v="0"/>
    <n v="0"/>
    <s v="zaenul"/>
  </r>
  <r>
    <m/>
    <m/>
    <s v="-58838/1104412"/>
    <n v="2"/>
    <s v="DT"/>
    <s v="Pemanfaatan"/>
    <n v="2"/>
    <n v="7"/>
    <s v="P,PK"/>
    <x v="1"/>
    <x v="0"/>
    <n v="0"/>
    <s v="zaenul"/>
  </r>
  <r>
    <m/>
    <m/>
    <s v="-58838/1104412"/>
    <n v="2"/>
    <s v="DT"/>
    <s v="Pemanfaatan"/>
    <n v="2"/>
    <n v="7"/>
    <s v="P,PK"/>
    <x v="3"/>
    <x v="0"/>
    <n v="0"/>
    <s v="zaenul"/>
  </r>
  <r>
    <m/>
    <m/>
    <s v="-58838/1104412"/>
    <n v="2"/>
    <s v="DT"/>
    <s v="Pemanfaatan"/>
    <n v="2"/>
    <n v="7"/>
    <s v="P,PK"/>
    <x v="4"/>
    <x v="0"/>
    <n v="0"/>
    <s v="zaenul"/>
  </r>
  <r>
    <m/>
    <m/>
    <s v="-58838/1104412"/>
    <n v="2"/>
    <s v="DT"/>
    <s v="Pemanfaatan"/>
    <n v="2"/>
    <n v="7"/>
    <s v="P,PK"/>
    <x v="5"/>
    <x v="0"/>
    <n v="0"/>
    <s v="zaenul"/>
  </r>
  <r>
    <m/>
    <m/>
    <s v="-58838/1104412"/>
    <n v="2"/>
    <s v="DT"/>
    <s v="Pemanfaatan"/>
    <n v="2"/>
    <n v="7"/>
    <s v="P,PK"/>
    <x v="6"/>
    <x v="0"/>
    <n v="0"/>
    <s v="zaenul"/>
  </r>
  <r>
    <m/>
    <m/>
    <s v="-58838/1104412"/>
    <n v="2"/>
    <s v="DT"/>
    <s v="Pemanfaatan"/>
    <n v="2"/>
    <n v="7"/>
    <s v="P,PK"/>
    <x v="7"/>
    <x v="0"/>
    <n v="0"/>
    <s v="zaenul"/>
  </r>
  <r>
    <m/>
    <m/>
    <s v="-58838/1104412"/>
    <n v="2"/>
    <s v="DT"/>
    <s v="Pemanfaatan"/>
    <n v="2"/>
    <n v="7"/>
    <s v="P,PK"/>
    <x v="2"/>
    <x v="0"/>
    <n v="0"/>
    <s v="zaenul"/>
  </r>
  <r>
    <m/>
    <m/>
    <s v="-58838/1104412"/>
    <n v="2"/>
    <s v="DT"/>
    <s v="Pemanfaatan"/>
    <n v="2"/>
    <n v="7"/>
    <s v="P,PK"/>
    <x v="8"/>
    <x v="0"/>
    <n v="0"/>
    <s v="zaenul"/>
  </r>
  <r>
    <m/>
    <m/>
    <s v="-58838/1104412"/>
    <n v="2"/>
    <s v="DT"/>
    <s v="Pemanfaatan"/>
    <n v="2"/>
    <n v="7"/>
    <s v="P,PK"/>
    <x v="9"/>
    <x v="0"/>
    <n v="5"/>
    <s v="zaenul"/>
  </r>
  <r>
    <m/>
    <m/>
    <s v="-58838/1104412"/>
    <n v="2"/>
    <s v="DT"/>
    <s v="Pemanfaatan"/>
    <n v="2"/>
    <n v="8"/>
    <s v="P,PK"/>
    <x v="0"/>
    <x v="0"/>
    <n v="0"/>
    <s v="zaenul"/>
  </r>
  <r>
    <m/>
    <m/>
    <s v="-58838/1104412"/>
    <n v="2"/>
    <s v="DT"/>
    <s v="Pemanfaatan"/>
    <n v="2"/>
    <n v="8"/>
    <s v="P,PK"/>
    <x v="1"/>
    <x v="0"/>
    <n v="0"/>
    <s v="zaenul"/>
  </r>
  <r>
    <m/>
    <m/>
    <s v="-58838/1104412"/>
    <n v="2"/>
    <s v="DT"/>
    <s v="Pemanfaatan"/>
    <n v="2"/>
    <n v="8"/>
    <s v="P,PK"/>
    <x v="3"/>
    <x v="0"/>
    <n v="0"/>
    <s v="zaenul"/>
  </r>
  <r>
    <m/>
    <m/>
    <s v="-58838/1104412"/>
    <n v="2"/>
    <s v="DT"/>
    <s v="Pemanfaatan"/>
    <n v="2"/>
    <n v="8"/>
    <s v="P,PK"/>
    <x v="4"/>
    <x v="0"/>
    <n v="0"/>
    <s v="zaenul"/>
  </r>
  <r>
    <m/>
    <m/>
    <s v="-58838/1104412"/>
    <n v="2"/>
    <s v="DT"/>
    <s v="Pemanfaatan"/>
    <n v="2"/>
    <n v="8"/>
    <s v="P,PK"/>
    <x v="5"/>
    <x v="0"/>
    <n v="0"/>
    <s v="zaenul"/>
  </r>
  <r>
    <m/>
    <m/>
    <s v="-58838/1104412"/>
    <n v="2"/>
    <s v="DT"/>
    <s v="Pemanfaatan"/>
    <n v="2"/>
    <n v="8"/>
    <s v="P,PK"/>
    <x v="6"/>
    <x v="0"/>
    <n v="0"/>
    <s v="zaenul"/>
  </r>
  <r>
    <m/>
    <m/>
    <s v="-58838/1104412"/>
    <n v="2"/>
    <s v="DT"/>
    <s v="Pemanfaatan"/>
    <n v="2"/>
    <n v="8"/>
    <s v="P,PK"/>
    <x v="7"/>
    <x v="0"/>
    <n v="0"/>
    <s v="zaenul"/>
  </r>
  <r>
    <m/>
    <m/>
    <s v="-58838/1104412"/>
    <n v="2"/>
    <s v="DT"/>
    <s v="Pemanfaatan"/>
    <n v="2"/>
    <n v="8"/>
    <s v="P,PK"/>
    <x v="2"/>
    <x v="0"/>
    <n v="0"/>
    <s v="zaenul"/>
  </r>
  <r>
    <m/>
    <m/>
    <s v="-58838/1104412"/>
    <n v="2"/>
    <s v="DT"/>
    <s v="Pemanfaatan"/>
    <n v="2"/>
    <n v="8"/>
    <s v="P,PK"/>
    <x v="8"/>
    <x v="0"/>
    <n v="10"/>
    <m/>
  </r>
  <r>
    <m/>
    <m/>
    <s v="-58838/1104412"/>
    <n v="2"/>
    <s v="DT"/>
    <s v="Pemanfaatan"/>
    <n v="2"/>
    <n v="8"/>
    <s v="P,PK"/>
    <x v="9"/>
    <x v="0"/>
    <n v="0"/>
    <s v="zaenul"/>
  </r>
  <r>
    <m/>
    <m/>
    <s v="-58838/1104412"/>
    <n v="2"/>
    <s v="DT"/>
    <s v="Pemanfaatan"/>
    <n v="2"/>
    <n v="9"/>
    <s v="P,PK"/>
    <x v="0"/>
    <x v="0"/>
    <n v="0"/>
    <s v="zaenul"/>
  </r>
  <r>
    <m/>
    <m/>
    <s v="-58838/1104412"/>
    <n v="2"/>
    <s v="DT"/>
    <s v="Pemanfaatan"/>
    <n v="2"/>
    <n v="9"/>
    <s v="P,PK"/>
    <x v="1"/>
    <x v="0"/>
    <n v="0"/>
    <s v="zaenul"/>
  </r>
  <r>
    <m/>
    <m/>
    <s v="-58838/1104412"/>
    <n v="2"/>
    <s v="DT"/>
    <s v="Pemanfaatan"/>
    <n v="2"/>
    <n v="9"/>
    <s v="P,PK"/>
    <x v="3"/>
    <x v="0"/>
    <n v="0"/>
    <s v="zaenul"/>
  </r>
  <r>
    <m/>
    <m/>
    <s v="-58838/1104412"/>
    <n v="2"/>
    <s v="DT"/>
    <s v="Pemanfaatan"/>
    <n v="2"/>
    <n v="9"/>
    <s v="P,PK"/>
    <x v="4"/>
    <x v="0"/>
    <n v="0"/>
    <s v="zaenul"/>
  </r>
  <r>
    <m/>
    <m/>
    <s v="-58838/1104412"/>
    <n v="2"/>
    <s v="DT"/>
    <s v="Pemanfaatan"/>
    <n v="2"/>
    <n v="9"/>
    <s v="P,PK"/>
    <x v="5"/>
    <x v="0"/>
    <n v="0"/>
    <s v="zaenul"/>
  </r>
  <r>
    <m/>
    <m/>
    <s v="-58838/1104412"/>
    <n v="2"/>
    <s v="DT"/>
    <s v="Pemanfaatan"/>
    <n v="2"/>
    <n v="9"/>
    <s v="P,PK"/>
    <x v="6"/>
    <x v="0"/>
    <n v="0"/>
    <s v="zaenul"/>
  </r>
  <r>
    <m/>
    <m/>
    <s v="-58838/1104412"/>
    <n v="2"/>
    <s v="DT"/>
    <s v="Pemanfaatan"/>
    <n v="2"/>
    <n v="9"/>
    <s v="P,PK"/>
    <x v="7"/>
    <x v="1"/>
    <n v="0"/>
    <s v="zaenul"/>
  </r>
  <r>
    <m/>
    <m/>
    <s v="-58838/1104412"/>
    <n v="2"/>
    <s v="DT"/>
    <s v="Pemanfaatan"/>
    <n v="2"/>
    <n v="9"/>
    <s v="P,PK"/>
    <x v="2"/>
    <x v="0"/>
    <n v="0"/>
    <s v="zaenul"/>
  </r>
  <r>
    <m/>
    <m/>
    <s v="-58838/1104412"/>
    <n v="2"/>
    <s v="DT"/>
    <s v="Pemanfaatan"/>
    <n v="2"/>
    <n v="9"/>
    <s v="P,PK"/>
    <x v="8"/>
    <x v="18"/>
    <n v="8"/>
    <m/>
  </r>
  <r>
    <m/>
    <m/>
    <s v="-58838/1104412"/>
    <n v="2"/>
    <s v="DT"/>
    <s v="Pemanfaatan"/>
    <n v="2"/>
    <n v="9"/>
    <s v="P,PK"/>
    <x v="9"/>
    <x v="7"/>
    <n v="0"/>
    <s v="zaenul"/>
  </r>
  <r>
    <m/>
    <m/>
    <s v="-58838/1104412"/>
    <n v="2"/>
    <s v="DT"/>
    <s v="Pemanfaatan"/>
    <n v="2"/>
    <n v="10"/>
    <s v="P,L"/>
    <x v="0"/>
    <x v="0"/>
    <n v="17"/>
    <s v="zaenul"/>
  </r>
  <r>
    <m/>
    <m/>
    <s v="-58838/1104412"/>
    <n v="2"/>
    <s v="DT"/>
    <s v="Pemanfaatan"/>
    <n v="2"/>
    <n v="10"/>
    <s v="P,L"/>
    <x v="1"/>
    <x v="0"/>
    <n v="0"/>
    <s v="zaenul"/>
  </r>
  <r>
    <m/>
    <m/>
    <s v="-58838/1104412"/>
    <n v="2"/>
    <s v="DT"/>
    <s v="Pemanfaatan"/>
    <n v="2"/>
    <n v="10"/>
    <s v="P,L"/>
    <x v="3"/>
    <x v="0"/>
    <n v="0"/>
    <s v="zaenul"/>
  </r>
  <r>
    <m/>
    <m/>
    <s v="-58838/1104412"/>
    <n v="2"/>
    <s v="DT"/>
    <s v="Pemanfaatan"/>
    <n v="2"/>
    <n v="10"/>
    <s v="P,L"/>
    <x v="4"/>
    <x v="0"/>
    <n v="0"/>
    <s v="zaenul"/>
  </r>
  <r>
    <m/>
    <m/>
    <s v="-58838/1104412"/>
    <n v="2"/>
    <s v="DT"/>
    <s v="Pemanfaatan"/>
    <n v="2"/>
    <n v="10"/>
    <s v="P,L"/>
    <x v="5"/>
    <x v="0"/>
    <n v="0"/>
    <s v="zaenul"/>
  </r>
  <r>
    <m/>
    <m/>
    <s v="-58838/1104412"/>
    <n v="2"/>
    <s v="DT"/>
    <s v="Pemanfaatan"/>
    <n v="2"/>
    <n v="10"/>
    <s v="P,L"/>
    <x v="6"/>
    <x v="0"/>
    <n v="0"/>
    <s v="zaenul"/>
  </r>
  <r>
    <m/>
    <m/>
    <s v="-58838/1104412"/>
    <n v="2"/>
    <s v="DT"/>
    <s v="Pemanfaatan"/>
    <n v="2"/>
    <n v="10"/>
    <s v="P,L"/>
    <x v="7"/>
    <x v="1"/>
    <n v="0"/>
    <s v="zaenul"/>
  </r>
  <r>
    <m/>
    <m/>
    <s v="-58838/1104412"/>
    <n v="2"/>
    <s v="DT"/>
    <s v="Pemanfaatan"/>
    <n v="2"/>
    <n v="10"/>
    <s v="P,L"/>
    <x v="2"/>
    <x v="0"/>
    <n v="0"/>
    <s v="zaenul"/>
  </r>
  <r>
    <m/>
    <m/>
    <s v="-58838/1104412"/>
    <n v="2"/>
    <s v="DT"/>
    <s v="Pemanfaatan"/>
    <n v="2"/>
    <n v="10"/>
    <s v="P,L"/>
    <x v="8"/>
    <x v="14"/>
    <n v="12"/>
    <m/>
  </r>
  <r>
    <m/>
    <m/>
    <s v="-58838/1104412"/>
    <n v="2"/>
    <s v="DT"/>
    <s v="Pemanfaatan"/>
    <n v="2"/>
    <n v="10"/>
    <s v="P,L"/>
    <x v="9"/>
    <x v="7"/>
    <n v="0"/>
    <s v="zaenul"/>
  </r>
  <r>
    <m/>
    <m/>
    <s v="-58838/1104412"/>
    <n v="2"/>
    <s v="DT"/>
    <s v="Pemanfaatan"/>
    <n v="2"/>
    <n v="11"/>
    <s v="P,L"/>
    <x v="0"/>
    <x v="0"/>
    <n v="0"/>
    <s v="zaenul"/>
  </r>
  <r>
    <m/>
    <m/>
    <s v="-58838/1104412"/>
    <n v="2"/>
    <s v="DT"/>
    <s v="Pemanfaatan"/>
    <n v="2"/>
    <n v="11"/>
    <s v="P,L"/>
    <x v="1"/>
    <x v="0"/>
    <n v="0"/>
    <s v="zaenul"/>
  </r>
  <r>
    <m/>
    <m/>
    <s v="-58838/1104412"/>
    <n v="2"/>
    <s v="DT"/>
    <s v="Pemanfaatan"/>
    <n v="2"/>
    <n v="11"/>
    <s v="P,L"/>
    <x v="3"/>
    <x v="0"/>
    <n v="0"/>
    <s v="zaenul"/>
  </r>
  <r>
    <m/>
    <m/>
    <s v="-58838/1104412"/>
    <n v="2"/>
    <s v="DT"/>
    <s v="Pemanfaatan"/>
    <n v="2"/>
    <n v="11"/>
    <s v="P,L"/>
    <x v="4"/>
    <x v="0"/>
    <n v="0"/>
    <s v="zaenul"/>
  </r>
  <r>
    <m/>
    <m/>
    <s v="-58838/1104412"/>
    <n v="2"/>
    <s v="DT"/>
    <s v="Pemanfaatan"/>
    <n v="2"/>
    <n v="11"/>
    <s v="P,L"/>
    <x v="5"/>
    <x v="0"/>
    <n v="0"/>
    <s v="zaenul"/>
  </r>
  <r>
    <m/>
    <m/>
    <s v="-58838/1104412"/>
    <n v="2"/>
    <s v="DT"/>
    <s v="Pemanfaatan"/>
    <n v="2"/>
    <n v="11"/>
    <s v="P,L"/>
    <x v="6"/>
    <x v="0"/>
    <n v="0"/>
    <s v="zaenul"/>
  </r>
  <r>
    <m/>
    <m/>
    <s v="-58838/1104412"/>
    <n v="2"/>
    <s v="DT"/>
    <s v="Pemanfaatan"/>
    <n v="2"/>
    <n v="11"/>
    <s v="P,L"/>
    <x v="7"/>
    <x v="1"/>
    <n v="0"/>
    <s v="zaenul"/>
  </r>
  <r>
    <m/>
    <m/>
    <s v="-58838/1104412"/>
    <n v="2"/>
    <s v="DT"/>
    <s v="Pemanfaatan"/>
    <n v="2"/>
    <n v="11"/>
    <s v="P,L"/>
    <x v="2"/>
    <x v="0"/>
    <n v="0"/>
    <s v="zaenul"/>
  </r>
  <r>
    <m/>
    <m/>
    <s v="-58838/1104412"/>
    <n v="2"/>
    <s v="DT"/>
    <s v="Pemanfaatan"/>
    <n v="2"/>
    <n v="11"/>
    <s v="P,L"/>
    <x v="8"/>
    <x v="7"/>
    <n v="5"/>
    <s v="zaenul"/>
  </r>
  <r>
    <m/>
    <m/>
    <s v="-58838/1104412"/>
    <n v="2"/>
    <s v="DT"/>
    <s v="Pemanfaatan"/>
    <n v="2"/>
    <n v="11"/>
    <s v="P,L"/>
    <x v="9"/>
    <x v="0"/>
    <n v="0"/>
    <s v="zaenul"/>
  </r>
  <r>
    <m/>
    <m/>
    <s v="-58838/1104412"/>
    <n v="2"/>
    <s v="DT"/>
    <s v="Pemanfaatan"/>
    <n v="3"/>
    <n v="1"/>
    <s v="P,PK"/>
    <x v="0"/>
    <x v="0"/>
    <n v="0"/>
    <s v="sobirin"/>
  </r>
  <r>
    <m/>
    <m/>
    <s v="-58838/1104412"/>
    <n v="2"/>
    <s v="DT"/>
    <s v="Pemanfaatan"/>
    <n v="3"/>
    <n v="1"/>
    <s v="P,PK"/>
    <x v="1"/>
    <x v="0"/>
    <n v="0"/>
    <s v="sobirin"/>
  </r>
  <r>
    <m/>
    <m/>
    <s v="-58838/1104412"/>
    <n v="2"/>
    <s v="DT"/>
    <s v="Pemanfaatan"/>
    <n v="3"/>
    <n v="1"/>
    <s v="P,PK"/>
    <x v="3"/>
    <x v="0"/>
    <n v="0"/>
    <s v="sobirin"/>
  </r>
  <r>
    <m/>
    <m/>
    <s v="-58838/1104412"/>
    <n v="2"/>
    <s v="DT"/>
    <s v="Pemanfaatan"/>
    <n v="3"/>
    <n v="1"/>
    <s v="P,PK"/>
    <x v="4"/>
    <x v="0"/>
    <n v="0"/>
    <s v="sobirin"/>
  </r>
  <r>
    <m/>
    <m/>
    <s v="-58838/1104412"/>
    <n v="2"/>
    <s v="DT"/>
    <s v="Pemanfaatan"/>
    <n v="3"/>
    <n v="1"/>
    <s v="P,PK"/>
    <x v="5"/>
    <x v="0"/>
    <n v="0"/>
    <s v="sobirin"/>
  </r>
  <r>
    <m/>
    <m/>
    <s v="-58838/1104412"/>
    <n v="2"/>
    <s v="DT"/>
    <s v="Pemanfaatan"/>
    <n v="3"/>
    <n v="1"/>
    <s v="P,PK"/>
    <x v="6"/>
    <x v="0"/>
    <n v="0"/>
    <s v="sobirin"/>
  </r>
  <r>
    <m/>
    <m/>
    <s v="-58838/1104412"/>
    <n v="2"/>
    <s v="DT"/>
    <s v="Pemanfaatan"/>
    <n v="3"/>
    <n v="1"/>
    <s v="P,PK"/>
    <x v="7"/>
    <x v="0"/>
    <n v="0"/>
    <s v="sobirin"/>
  </r>
  <r>
    <m/>
    <m/>
    <s v="-58838/1104412"/>
    <n v="2"/>
    <s v="DT"/>
    <s v="Pemanfaatan"/>
    <n v="3"/>
    <n v="1"/>
    <s v="P,PK"/>
    <x v="2"/>
    <x v="0"/>
    <n v="0"/>
    <s v="sobirin"/>
  </r>
  <r>
    <m/>
    <m/>
    <s v="-58838/1104412"/>
    <n v="2"/>
    <s v="DT"/>
    <s v="Pemanfaatan"/>
    <n v="3"/>
    <n v="1"/>
    <s v="P,PK"/>
    <x v="8"/>
    <x v="0"/>
    <n v="0"/>
    <s v="sobirin"/>
  </r>
  <r>
    <m/>
    <m/>
    <s v="-58838/1104412"/>
    <n v="2"/>
    <s v="DT"/>
    <s v="Pemanfaatan"/>
    <n v="3"/>
    <n v="1"/>
    <s v="P,PK"/>
    <x v="9"/>
    <x v="0"/>
    <n v="0"/>
    <s v="sobirin"/>
  </r>
  <r>
    <m/>
    <m/>
    <s v="-58838/1104412"/>
    <n v="2"/>
    <s v="DT"/>
    <s v="Pemanfaatan"/>
    <n v="3"/>
    <n v="2"/>
    <s v="P,PK"/>
    <x v="0"/>
    <x v="0"/>
    <n v="0"/>
    <s v="sobirin"/>
  </r>
  <r>
    <m/>
    <m/>
    <s v="-58838/1104412"/>
    <n v="2"/>
    <s v="DT"/>
    <s v="Pemanfaatan"/>
    <n v="3"/>
    <n v="2"/>
    <s v="P,PK"/>
    <x v="1"/>
    <x v="0"/>
    <n v="0"/>
    <s v="sobirin"/>
  </r>
  <r>
    <m/>
    <m/>
    <s v="-58838/1104412"/>
    <n v="2"/>
    <s v="DT"/>
    <s v="Pemanfaatan"/>
    <n v="3"/>
    <n v="2"/>
    <s v="P,PK"/>
    <x v="3"/>
    <x v="0"/>
    <n v="0"/>
    <s v="sobirin"/>
  </r>
  <r>
    <m/>
    <m/>
    <s v="-58838/1104412"/>
    <n v="2"/>
    <s v="DT"/>
    <s v="Pemanfaatan"/>
    <n v="3"/>
    <n v="2"/>
    <s v="P,PK"/>
    <x v="4"/>
    <x v="0"/>
    <n v="0"/>
    <s v="sobirin"/>
  </r>
  <r>
    <m/>
    <m/>
    <s v="-58838/1104412"/>
    <n v="2"/>
    <s v="DT"/>
    <s v="Pemanfaatan"/>
    <n v="3"/>
    <n v="2"/>
    <s v="P,PK"/>
    <x v="5"/>
    <x v="0"/>
    <n v="0"/>
    <s v="sobirin"/>
  </r>
  <r>
    <m/>
    <m/>
    <s v="-58838/1104412"/>
    <n v="2"/>
    <s v="DT"/>
    <s v="Pemanfaatan"/>
    <n v="3"/>
    <n v="2"/>
    <s v="P,PK"/>
    <x v="6"/>
    <x v="0"/>
    <n v="0"/>
    <s v="sobirin"/>
  </r>
  <r>
    <m/>
    <m/>
    <s v="-58838/1104412"/>
    <n v="2"/>
    <s v="DT"/>
    <s v="Pemanfaatan"/>
    <n v="3"/>
    <n v="2"/>
    <s v="P,PK"/>
    <x v="7"/>
    <x v="0"/>
    <n v="0"/>
    <s v="sobirin"/>
  </r>
  <r>
    <m/>
    <m/>
    <s v="-58838/1104412"/>
    <n v="2"/>
    <s v="DT"/>
    <s v="Pemanfaatan"/>
    <n v="3"/>
    <n v="2"/>
    <s v="P,PK"/>
    <x v="2"/>
    <x v="0"/>
    <n v="0"/>
    <s v="sobirin"/>
  </r>
  <r>
    <m/>
    <m/>
    <s v="-58838/1104412"/>
    <n v="2"/>
    <s v="DT"/>
    <s v="Pemanfaatan"/>
    <n v="3"/>
    <n v="2"/>
    <s v="P,PK"/>
    <x v="8"/>
    <x v="0"/>
    <n v="0"/>
    <m/>
  </r>
  <r>
    <m/>
    <m/>
    <s v="-58838/1104412"/>
    <n v="2"/>
    <s v="DT"/>
    <s v="Pemanfaatan"/>
    <n v="3"/>
    <n v="2"/>
    <s v="P,PK"/>
    <x v="9"/>
    <x v="0"/>
    <n v="0"/>
    <s v="sobirin"/>
  </r>
  <r>
    <m/>
    <m/>
    <s v="-58838/1104412"/>
    <n v="2"/>
    <s v="DT"/>
    <s v="Pemanfaatan"/>
    <n v="3"/>
    <n v="3"/>
    <s v="P,PK"/>
    <x v="0"/>
    <x v="0"/>
    <n v="0"/>
    <s v="sobirin"/>
  </r>
  <r>
    <m/>
    <m/>
    <s v="-58838/1104412"/>
    <n v="2"/>
    <s v="DT"/>
    <s v="Pemanfaatan"/>
    <n v="3"/>
    <n v="3"/>
    <s v="P,PK"/>
    <x v="1"/>
    <x v="13"/>
    <n v="0"/>
    <s v="sobirin"/>
  </r>
  <r>
    <m/>
    <m/>
    <s v="-58838/1104412"/>
    <n v="2"/>
    <s v="DT"/>
    <s v="Pemanfaatan"/>
    <n v="3"/>
    <n v="3"/>
    <s v="P,PK"/>
    <x v="3"/>
    <x v="0"/>
    <n v="0"/>
    <s v="sobirin"/>
  </r>
  <r>
    <m/>
    <m/>
    <s v="-58838/1104412"/>
    <n v="2"/>
    <s v="DT"/>
    <s v="Pemanfaatan"/>
    <n v="3"/>
    <n v="3"/>
    <s v="P,PK"/>
    <x v="4"/>
    <x v="0"/>
    <n v="0"/>
    <s v="sobirin"/>
  </r>
  <r>
    <m/>
    <m/>
    <s v="-58838/1104412"/>
    <n v="2"/>
    <s v="DT"/>
    <s v="Pemanfaatan"/>
    <n v="3"/>
    <n v="3"/>
    <s v="P,PK"/>
    <x v="5"/>
    <x v="0"/>
    <n v="0"/>
    <s v="sobirin"/>
  </r>
  <r>
    <m/>
    <m/>
    <s v="-58838/1104412"/>
    <n v="2"/>
    <s v="DT"/>
    <s v="Pemanfaatan"/>
    <n v="3"/>
    <n v="3"/>
    <s v="P,PK"/>
    <x v="6"/>
    <x v="0"/>
    <n v="0"/>
    <s v="sobirin"/>
  </r>
  <r>
    <m/>
    <m/>
    <s v="-58838/1104412"/>
    <n v="2"/>
    <s v="DT"/>
    <s v="Pemanfaatan"/>
    <n v="3"/>
    <n v="3"/>
    <s v="P,PK"/>
    <x v="7"/>
    <x v="3"/>
    <n v="0"/>
    <s v="sobirin"/>
  </r>
  <r>
    <m/>
    <m/>
    <s v="-58838/1104412"/>
    <n v="2"/>
    <s v="DT"/>
    <s v="Pemanfaatan"/>
    <n v="3"/>
    <n v="3"/>
    <s v="P,PK"/>
    <x v="2"/>
    <x v="0"/>
    <n v="0"/>
    <s v="sobirin"/>
  </r>
  <r>
    <m/>
    <m/>
    <s v="-58838/1104412"/>
    <n v="2"/>
    <s v="DT"/>
    <s v="Pemanfaatan"/>
    <n v="3"/>
    <n v="3"/>
    <s v="P,PK"/>
    <x v="8"/>
    <x v="17"/>
    <n v="5"/>
    <m/>
  </r>
  <r>
    <m/>
    <m/>
    <s v="-58838/1104412"/>
    <n v="2"/>
    <s v="DT"/>
    <s v="Pemanfaatan"/>
    <n v="3"/>
    <n v="3"/>
    <s v="P,PK"/>
    <x v="9"/>
    <x v="0"/>
    <n v="0"/>
    <s v="sobirin"/>
  </r>
  <r>
    <m/>
    <m/>
    <s v="-58838/1104412"/>
    <n v="2"/>
    <s v="DT"/>
    <s v="Pemanfaatan"/>
    <n v="3"/>
    <n v="4"/>
    <s v="P,PK,L"/>
    <x v="0"/>
    <x v="0"/>
    <n v="0"/>
    <s v="sobirin"/>
  </r>
  <r>
    <m/>
    <m/>
    <s v="-58838/1104412"/>
    <n v="2"/>
    <s v="DT"/>
    <s v="Pemanfaatan"/>
    <n v="3"/>
    <n v="4"/>
    <s v="P,PK,L"/>
    <x v="1"/>
    <x v="15"/>
    <n v="0"/>
    <s v="sobirin"/>
  </r>
  <r>
    <m/>
    <m/>
    <s v="-58838/1104412"/>
    <n v="2"/>
    <s v="DT"/>
    <s v="Pemanfaatan"/>
    <n v="3"/>
    <n v="4"/>
    <s v="P,PK,L"/>
    <x v="3"/>
    <x v="0"/>
    <n v="0"/>
    <s v="sobirin"/>
  </r>
  <r>
    <m/>
    <m/>
    <s v="-58838/1104412"/>
    <n v="2"/>
    <s v="DT"/>
    <s v="Pemanfaatan"/>
    <n v="3"/>
    <n v="4"/>
    <s v="P,PK,L"/>
    <x v="4"/>
    <x v="0"/>
    <n v="0"/>
    <s v="sobirin"/>
  </r>
  <r>
    <m/>
    <m/>
    <s v="-58838/1104412"/>
    <n v="2"/>
    <s v="DT"/>
    <s v="Pemanfaatan"/>
    <n v="3"/>
    <n v="4"/>
    <s v="P,PK,L"/>
    <x v="5"/>
    <x v="0"/>
    <n v="0"/>
    <s v="sobirin"/>
  </r>
  <r>
    <m/>
    <m/>
    <s v="-58838/1104412"/>
    <n v="2"/>
    <s v="DT"/>
    <s v="Pemanfaatan"/>
    <n v="3"/>
    <n v="4"/>
    <s v="P,PK,L"/>
    <x v="6"/>
    <x v="0"/>
    <n v="0"/>
    <s v="sobirin"/>
  </r>
  <r>
    <m/>
    <m/>
    <s v="-58838/1104412"/>
    <n v="2"/>
    <s v="DT"/>
    <s v="Pemanfaatan"/>
    <n v="3"/>
    <n v="4"/>
    <s v="P,PK,L"/>
    <x v="7"/>
    <x v="17"/>
    <n v="0"/>
    <s v="sobirin"/>
  </r>
  <r>
    <m/>
    <m/>
    <s v="-58838/1104412"/>
    <n v="2"/>
    <s v="DT"/>
    <s v="Pemanfaatan"/>
    <n v="3"/>
    <n v="4"/>
    <s v="P,PK,L"/>
    <x v="2"/>
    <x v="0"/>
    <n v="0"/>
    <s v="sobirin"/>
  </r>
  <r>
    <m/>
    <m/>
    <s v="-58838/1104412"/>
    <n v="2"/>
    <s v="DT"/>
    <s v="Pemanfaatan"/>
    <n v="3"/>
    <n v="4"/>
    <s v="P,PK,L"/>
    <x v="8"/>
    <x v="19"/>
    <n v="5"/>
    <m/>
  </r>
  <r>
    <m/>
    <m/>
    <s v="-58838/1104412"/>
    <n v="2"/>
    <s v="DT"/>
    <s v="Pemanfaatan"/>
    <n v="3"/>
    <n v="4"/>
    <s v="P,PK,L"/>
    <x v="9"/>
    <x v="0"/>
    <n v="0"/>
    <s v="sobirin"/>
  </r>
  <r>
    <m/>
    <m/>
    <s v="-58838/1104412"/>
    <n v="2"/>
    <s v="DT"/>
    <s v="Pemanfaatan"/>
    <n v="3"/>
    <n v="5"/>
    <s v="P,PK,L"/>
    <x v="0"/>
    <x v="0"/>
    <n v="0"/>
    <s v="sobirin"/>
  </r>
  <r>
    <m/>
    <m/>
    <s v="-58838/1104412"/>
    <n v="2"/>
    <s v="DT"/>
    <s v="Pemanfaatan"/>
    <n v="3"/>
    <n v="5"/>
    <s v="P,PK,L"/>
    <x v="1"/>
    <x v="13"/>
    <n v="0"/>
    <s v="sobirin"/>
  </r>
  <r>
    <m/>
    <m/>
    <s v="-58838/1104412"/>
    <n v="2"/>
    <s v="DT"/>
    <s v="Pemanfaatan"/>
    <n v="3"/>
    <n v="5"/>
    <s v="P,PK,L"/>
    <x v="3"/>
    <x v="0"/>
    <n v="0"/>
    <s v="sobirin"/>
  </r>
  <r>
    <m/>
    <m/>
    <s v="-58838/1104412"/>
    <n v="2"/>
    <s v="DT"/>
    <s v="Pemanfaatan"/>
    <n v="3"/>
    <n v="5"/>
    <s v="P,PK,L"/>
    <x v="4"/>
    <x v="0"/>
    <n v="0"/>
    <s v="sobirin"/>
  </r>
  <r>
    <m/>
    <m/>
    <s v="-58838/1104412"/>
    <n v="2"/>
    <s v="DT"/>
    <s v="Pemanfaatan"/>
    <n v="3"/>
    <n v="5"/>
    <s v="P,PK,L"/>
    <x v="5"/>
    <x v="0"/>
    <n v="0"/>
    <s v="sobirin"/>
  </r>
  <r>
    <m/>
    <m/>
    <s v="-58838/1104412"/>
    <n v="2"/>
    <s v="DT"/>
    <s v="Pemanfaatan"/>
    <n v="3"/>
    <n v="5"/>
    <s v="P,PK,L"/>
    <x v="6"/>
    <x v="0"/>
    <n v="0"/>
    <s v="sobirin"/>
  </r>
  <r>
    <m/>
    <m/>
    <s v="-58838/1104412"/>
    <n v="2"/>
    <s v="DT"/>
    <s v="Pemanfaatan"/>
    <n v="3"/>
    <n v="5"/>
    <s v="P,PK,L"/>
    <x v="7"/>
    <x v="3"/>
    <n v="0"/>
    <s v="sobirin"/>
  </r>
  <r>
    <m/>
    <m/>
    <s v="-58838/1104412"/>
    <n v="2"/>
    <s v="DT"/>
    <s v="Pemanfaatan"/>
    <n v="3"/>
    <n v="5"/>
    <s v="P,PK,L"/>
    <x v="2"/>
    <x v="0"/>
    <n v="0"/>
    <s v="sobirin"/>
  </r>
  <r>
    <m/>
    <m/>
    <s v="-58838/1104412"/>
    <n v="2"/>
    <s v="DT"/>
    <s v="Pemanfaatan"/>
    <n v="3"/>
    <n v="5"/>
    <s v="P,PK,L"/>
    <x v="8"/>
    <x v="19"/>
    <n v="7"/>
    <m/>
  </r>
  <r>
    <m/>
    <m/>
    <s v="-58838/1104412"/>
    <n v="2"/>
    <s v="DT"/>
    <s v="Pemanfaatan"/>
    <n v="3"/>
    <n v="5"/>
    <s v="P,PK,L"/>
    <x v="9"/>
    <x v="0"/>
    <n v="0"/>
    <s v="sobirin"/>
  </r>
  <r>
    <m/>
    <m/>
    <s v="-58838/1104412"/>
    <n v="2"/>
    <s v="DT"/>
    <s v="Pemanfaatan"/>
    <n v="3"/>
    <n v="6"/>
    <s v="P,PK"/>
    <x v="0"/>
    <x v="0"/>
    <n v="0"/>
    <s v="sobirin"/>
  </r>
  <r>
    <m/>
    <m/>
    <s v="-58838/1104412"/>
    <n v="2"/>
    <s v="DT"/>
    <s v="Pemanfaatan"/>
    <n v="3"/>
    <n v="6"/>
    <s v="P,PK"/>
    <x v="1"/>
    <x v="0"/>
    <n v="0"/>
    <s v="sobirin"/>
  </r>
  <r>
    <m/>
    <m/>
    <s v="-58838/1104412"/>
    <n v="2"/>
    <s v="DT"/>
    <s v="Pemanfaatan"/>
    <n v="3"/>
    <n v="6"/>
    <s v="P,PK"/>
    <x v="3"/>
    <x v="0"/>
    <n v="0"/>
    <s v="sobirin"/>
  </r>
  <r>
    <m/>
    <m/>
    <s v="-58838/1104412"/>
    <n v="2"/>
    <s v="DT"/>
    <s v="Pemanfaatan"/>
    <n v="3"/>
    <n v="6"/>
    <s v="P,PK"/>
    <x v="4"/>
    <x v="0"/>
    <n v="0"/>
    <s v="sobirin"/>
  </r>
  <r>
    <m/>
    <m/>
    <s v="-58838/1104412"/>
    <n v="2"/>
    <s v="DT"/>
    <s v="Pemanfaatan"/>
    <n v="3"/>
    <n v="6"/>
    <s v="P,PK"/>
    <x v="5"/>
    <x v="0"/>
    <n v="0"/>
    <s v="sobirin"/>
  </r>
  <r>
    <m/>
    <m/>
    <s v="-58838/1104412"/>
    <n v="2"/>
    <s v="DT"/>
    <s v="Pemanfaatan"/>
    <n v="3"/>
    <n v="6"/>
    <s v="P,PK"/>
    <x v="6"/>
    <x v="0"/>
    <n v="0"/>
    <s v="sobirin"/>
  </r>
  <r>
    <m/>
    <m/>
    <s v="-58838/1104412"/>
    <n v="2"/>
    <s v="DT"/>
    <s v="Pemanfaatan"/>
    <n v="3"/>
    <n v="6"/>
    <s v="P,PK"/>
    <x v="7"/>
    <x v="1"/>
    <n v="0"/>
    <s v="sobirin"/>
  </r>
  <r>
    <m/>
    <m/>
    <s v="-58838/1104412"/>
    <n v="2"/>
    <s v="DT"/>
    <s v="Pemanfaatan"/>
    <n v="3"/>
    <n v="6"/>
    <s v="P,PK"/>
    <x v="2"/>
    <x v="0"/>
    <n v="0"/>
    <s v="sobirin"/>
  </r>
  <r>
    <m/>
    <m/>
    <s v="-58838/1104412"/>
    <n v="2"/>
    <s v="DT"/>
    <s v="Pemanfaatan"/>
    <n v="3"/>
    <n v="6"/>
    <s v="P,PK"/>
    <x v="8"/>
    <x v="17"/>
    <n v="5"/>
    <m/>
  </r>
  <r>
    <m/>
    <m/>
    <s v="-58838/1104412"/>
    <n v="2"/>
    <s v="DT"/>
    <s v="Pemanfaatan"/>
    <n v="3"/>
    <n v="6"/>
    <s v="P,PK"/>
    <x v="9"/>
    <x v="9"/>
    <n v="0"/>
    <s v="sobirin"/>
  </r>
  <r>
    <m/>
    <m/>
    <s v="-58838/1104412"/>
    <n v="2"/>
    <s v="DT"/>
    <s v="Pemanfaatan"/>
    <n v="3"/>
    <n v="7"/>
    <s v="P,PK"/>
    <x v="0"/>
    <x v="0"/>
    <n v="0"/>
    <s v="sobirin"/>
  </r>
  <r>
    <m/>
    <m/>
    <s v="-58838/1104412"/>
    <n v="2"/>
    <s v="DT"/>
    <s v="Pemanfaatan"/>
    <n v="3"/>
    <n v="7"/>
    <s v="P,PK"/>
    <x v="1"/>
    <x v="16"/>
    <n v="0"/>
    <s v="sobirin"/>
  </r>
  <r>
    <m/>
    <m/>
    <s v="-58838/1104412"/>
    <n v="2"/>
    <s v="DT"/>
    <s v="Pemanfaatan"/>
    <n v="3"/>
    <n v="7"/>
    <s v="P,PK"/>
    <x v="3"/>
    <x v="0"/>
    <n v="0"/>
    <s v="sobirin"/>
  </r>
  <r>
    <m/>
    <m/>
    <s v="-58838/1104412"/>
    <n v="2"/>
    <s v="DT"/>
    <s v="Pemanfaatan"/>
    <n v="3"/>
    <n v="7"/>
    <s v="P,PK"/>
    <x v="4"/>
    <x v="0"/>
    <n v="0"/>
    <s v="sobirin"/>
  </r>
  <r>
    <m/>
    <m/>
    <s v="-58838/1104412"/>
    <n v="2"/>
    <s v="DT"/>
    <s v="Pemanfaatan"/>
    <n v="3"/>
    <n v="7"/>
    <s v="P,PK"/>
    <x v="5"/>
    <x v="0"/>
    <n v="0"/>
    <s v="sobirin"/>
  </r>
  <r>
    <m/>
    <m/>
    <s v="-58838/1104412"/>
    <n v="2"/>
    <s v="DT"/>
    <s v="Pemanfaatan"/>
    <n v="3"/>
    <n v="7"/>
    <s v="P,PK"/>
    <x v="6"/>
    <x v="0"/>
    <n v="0"/>
    <s v="sobirin"/>
  </r>
  <r>
    <m/>
    <m/>
    <s v="-58838/1104412"/>
    <n v="2"/>
    <s v="DT"/>
    <s v="Pemanfaatan"/>
    <n v="3"/>
    <n v="7"/>
    <s v="P,PK"/>
    <x v="7"/>
    <x v="3"/>
    <n v="0"/>
    <s v="sobirin"/>
  </r>
  <r>
    <m/>
    <m/>
    <s v="-58838/1104412"/>
    <n v="2"/>
    <s v="DT"/>
    <s v="Pemanfaatan"/>
    <n v="3"/>
    <n v="7"/>
    <s v="P,PK"/>
    <x v="2"/>
    <x v="10"/>
    <n v="0"/>
    <s v="sobirin"/>
  </r>
  <r>
    <m/>
    <m/>
    <s v="-58838/1104412"/>
    <n v="2"/>
    <s v="DT"/>
    <s v="Pemanfaatan"/>
    <n v="3"/>
    <n v="7"/>
    <s v="P,PK"/>
    <x v="8"/>
    <x v="17"/>
    <n v="10"/>
    <s v="sobirin"/>
  </r>
  <r>
    <m/>
    <m/>
    <s v="-58838/1104412"/>
    <n v="2"/>
    <s v="DT"/>
    <s v="Pemanfaatan"/>
    <n v="3"/>
    <n v="7"/>
    <s v="P,PK"/>
    <x v="9"/>
    <x v="0"/>
    <n v="0"/>
    <s v="sobirin"/>
  </r>
  <r>
    <m/>
    <m/>
    <s v="-58838/1104412"/>
    <n v="2"/>
    <s v="DT"/>
    <s v="Pemanfaatan"/>
    <n v="3"/>
    <n v="8"/>
    <s v="P,PK"/>
    <x v="0"/>
    <x v="4"/>
    <n v="0"/>
    <s v="sobirin"/>
  </r>
  <r>
    <m/>
    <m/>
    <s v="-58838/1104412"/>
    <n v="2"/>
    <s v="DT"/>
    <s v="Pemanfaatan"/>
    <n v="3"/>
    <n v="8"/>
    <s v="P,PK"/>
    <x v="1"/>
    <x v="0"/>
    <n v="0"/>
    <s v="sobirin"/>
  </r>
  <r>
    <m/>
    <m/>
    <s v="-58838/1104412"/>
    <n v="2"/>
    <s v="DT"/>
    <s v="Pemanfaatan"/>
    <n v="3"/>
    <n v="8"/>
    <s v="P,PK"/>
    <x v="3"/>
    <x v="0"/>
    <n v="0"/>
    <s v="sobirin"/>
  </r>
  <r>
    <m/>
    <m/>
    <s v="-58838/1104412"/>
    <n v="2"/>
    <s v="DT"/>
    <s v="Pemanfaatan"/>
    <n v="3"/>
    <n v="8"/>
    <s v="P,PK"/>
    <x v="4"/>
    <x v="0"/>
    <n v="0"/>
    <s v="sobirin"/>
  </r>
  <r>
    <m/>
    <m/>
    <s v="-58838/1104412"/>
    <n v="2"/>
    <s v="DT"/>
    <s v="Pemanfaatan"/>
    <n v="3"/>
    <n v="8"/>
    <s v="P,PK"/>
    <x v="5"/>
    <x v="0"/>
    <n v="0"/>
    <s v="sobirin"/>
  </r>
  <r>
    <m/>
    <m/>
    <s v="-58838/1104412"/>
    <n v="2"/>
    <s v="DT"/>
    <s v="Pemanfaatan"/>
    <n v="3"/>
    <n v="8"/>
    <s v="P,PK"/>
    <x v="6"/>
    <x v="0"/>
    <n v="0"/>
    <s v="sobirin"/>
  </r>
  <r>
    <m/>
    <m/>
    <s v="-58838/1104412"/>
    <n v="2"/>
    <s v="DT"/>
    <s v="Pemanfaatan"/>
    <n v="3"/>
    <n v="8"/>
    <s v="P,PK"/>
    <x v="7"/>
    <x v="5"/>
    <n v="0"/>
    <s v="sobirin"/>
  </r>
  <r>
    <m/>
    <m/>
    <s v="-58838/1104412"/>
    <n v="2"/>
    <s v="DT"/>
    <s v="Pemanfaatan"/>
    <n v="3"/>
    <n v="8"/>
    <s v="P,PK"/>
    <x v="2"/>
    <x v="0"/>
    <n v="0"/>
    <s v="sobirin"/>
  </r>
  <r>
    <m/>
    <m/>
    <s v="-58838/1104412"/>
    <n v="2"/>
    <s v="DT"/>
    <s v="Pemanfaatan"/>
    <n v="3"/>
    <n v="8"/>
    <s v="P,PK"/>
    <x v="8"/>
    <x v="5"/>
    <n v="12"/>
    <m/>
  </r>
  <r>
    <m/>
    <m/>
    <s v="-58838/1104412"/>
    <n v="2"/>
    <s v="DT"/>
    <s v="Pemanfaatan"/>
    <n v="3"/>
    <n v="8"/>
    <s v="P,PK"/>
    <x v="9"/>
    <x v="0"/>
    <n v="0"/>
    <s v="sobirin"/>
  </r>
  <r>
    <m/>
    <m/>
    <s v="-58838/1104412"/>
    <n v="2"/>
    <s v="DT"/>
    <s v="Pemanfaatan"/>
    <n v="3"/>
    <n v="9"/>
    <s v="P,PK"/>
    <x v="0"/>
    <x v="0"/>
    <n v="0"/>
    <s v="sobirin"/>
  </r>
  <r>
    <m/>
    <m/>
    <s v="-58838/1104412"/>
    <n v="2"/>
    <s v="DT"/>
    <s v="Pemanfaatan"/>
    <n v="3"/>
    <n v="9"/>
    <s v="P,PK"/>
    <x v="1"/>
    <x v="16"/>
    <n v="0"/>
    <s v="sobirin"/>
  </r>
  <r>
    <m/>
    <m/>
    <s v="-58838/1104412"/>
    <n v="2"/>
    <s v="DT"/>
    <s v="Pemanfaatan"/>
    <n v="3"/>
    <n v="9"/>
    <s v="P,PK"/>
    <x v="3"/>
    <x v="0"/>
    <n v="0"/>
    <s v="sobirin"/>
  </r>
  <r>
    <m/>
    <m/>
    <s v="-58838/1104412"/>
    <n v="2"/>
    <s v="DT"/>
    <s v="Pemanfaatan"/>
    <n v="3"/>
    <n v="9"/>
    <s v="P,PK"/>
    <x v="4"/>
    <x v="0"/>
    <n v="0"/>
    <s v="sobirin"/>
  </r>
  <r>
    <m/>
    <m/>
    <s v="-58838/1104412"/>
    <n v="2"/>
    <s v="DT"/>
    <s v="Pemanfaatan"/>
    <n v="3"/>
    <n v="9"/>
    <s v="P,PK"/>
    <x v="5"/>
    <x v="20"/>
    <n v="0"/>
    <s v="sobirin"/>
  </r>
  <r>
    <m/>
    <m/>
    <s v="-58838/1104412"/>
    <n v="2"/>
    <s v="DT"/>
    <s v="Pemanfaatan"/>
    <n v="3"/>
    <n v="9"/>
    <s v="P,PK"/>
    <x v="6"/>
    <x v="0"/>
    <n v="0"/>
    <s v="sobirin"/>
  </r>
  <r>
    <m/>
    <m/>
    <s v="-58838/1104412"/>
    <n v="2"/>
    <s v="DT"/>
    <s v="Pemanfaatan"/>
    <n v="3"/>
    <n v="9"/>
    <s v="P,PK"/>
    <x v="7"/>
    <x v="3"/>
    <n v="0"/>
    <s v="sobirin"/>
  </r>
  <r>
    <m/>
    <m/>
    <s v="-58838/1104412"/>
    <n v="2"/>
    <s v="DT"/>
    <s v="Pemanfaatan"/>
    <n v="3"/>
    <n v="9"/>
    <s v="P,PK"/>
    <x v="2"/>
    <x v="10"/>
    <n v="0"/>
    <s v="sobirin"/>
  </r>
  <r>
    <m/>
    <m/>
    <s v="-58838/1104412"/>
    <n v="2"/>
    <s v="DT"/>
    <s v="Pemanfaatan"/>
    <n v="3"/>
    <n v="9"/>
    <s v="P,PK"/>
    <x v="8"/>
    <x v="2"/>
    <n v="5"/>
    <m/>
  </r>
  <r>
    <m/>
    <m/>
    <s v="-58838/1104412"/>
    <n v="2"/>
    <s v="DT"/>
    <s v="Pemanfaatan"/>
    <n v="3"/>
    <n v="9"/>
    <s v="P,PK"/>
    <x v="9"/>
    <x v="0"/>
    <n v="0"/>
    <s v="sobirin"/>
  </r>
  <r>
    <m/>
    <m/>
    <s v="-58838/1104412"/>
    <n v="2"/>
    <s v="DT"/>
    <s v="Pemanfaatan"/>
    <n v="3"/>
    <n v="10"/>
    <s v="P,L"/>
    <x v="0"/>
    <x v="0"/>
    <n v="0"/>
    <s v="sobirin"/>
  </r>
  <r>
    <m/>
    <m/>
    <s v="-58838/1104412"/>
    <n v="2"/>
    <s v="DT"/>
    <s v="Pemanfaatan"/>
    <n v="3"/>
    <n v="10"/>
    <s v="P,L"/>
    <x v="1"/>
    <x v="8"/>
    <n v="0"/>
    <s v="sobirin"/>
  </r>
  <r>
    <m/>
    <m/>
    <s v="-58838/1104412"/>
    <n v="2"/>
    <s v="DT"/>
    <s v="Pemanfaatan"/>
    <n v="3"/>
    <n v="10"/>
    <s v="P,L"/>
    <x v="3"/>
    <x v="0"/>
    <n v="0"/>
    <s v="sobirin"/>
  </r>
  <r>
    <m/>
    <m/>
    <s v="-58838/1104412"/>
    <n v="2"/>
    <s v="DT"/>
    <s v="Pemanfaatan"/>
    <n v="3"/>
    <n v="10"/>
    <s v="P,L"/>
    <x v="4"/>
    <x v="0"/>
    <n v="0"/>
    <s v="sobirin"/>
  </r>
  <r>
    <m/>
    <m/>
    <s v="-58838/1104412"/>
    <n v="2"/>
    <s v="DT"/>
    <s v="Pemanfaatan"/>
    <n v="3"/>
    <n v="10"/>
    <s v="P,L"/>
    <x v="5"/>
    <x v="0"/>
    <n v="0"/>
    <s v="sobirin"/>
  </r>
  <r>
    <m/>
    <m/>
    <s v="-58838/1104412"/>
    <n v="2"/>
    <s v="DT"/>
    <s v="Pemanfaatan"/>
    <n v="3"/>
    <n v="10"/>
    <s v="P,L"/>
    <x v="6"/>
    <x v="0"/>
    <n v="0"/>
    <s v="sobirin"/>
  </r>
  <r>
    <m/>
    <m/>
    <s v="-58838/1104412"/>
    <n v="2"/>
    <s v="DT"/>
    <s v="Pemanfaatan"/>
    <n v="3"/>
    <n v="10"/>
    <s v="P,L"/>
    <x v="7"/>
    <x v="2"/>
    <n v="0"/>
    <s v="sobirin"/>
  </r>
  <r>
    <m/>
    <m/>
    <s v="-58838/1104412"/>
    <n v="2"/>
    <s v="DT"/>
    <s v="Pemanfaatan"/>
    <n v="3"/>
    <n v="10"/>
    <s v="P,L"/>
    <x v="2"/>
    <x v="10"/>
    <n v="0"/>
    <s v="sobirin"/>
  </r>
  <r>
    <m/>
    <m/>
    <s v="-58838/1104412"/>
    <n v="2"/>
    <s v="DT"/>
    <s v="Pemanfaatan"/>
    <n v="3"/>
    <n v="10"/>
    <s v="P,L"/>
    <x v="8"/>
    <x v="18"/>
    <n v="10"/>
    <m/>
  </r>
  <r>
    <m/>
    <m/>
    <s v="-58838/1104412"/>
    <n v="2"/>
    <s v="DT"/>
    <s v="Pemanfaatan"/>
    <n v="3"/>
    <n v="10"/>
    <s v="P,L"/>
    <x v="9"/>
    <x v="0"/>
    <n v="0"/>
    <s v="sobirin"/>
  </r>
  <r>
    <m/>
    <m/>
    <s v="-58838/1104412"/>
    <n v="2"/>
    <s v="DT"/>
    <s v="Pemanfaatan"/>
    <n v="3"/>
    <n v="11"/>
    <s v="P"/>
    <x v="0"/>
    <x v="0"/>
    <n v="0"/>
    <s v="sobirin"/>
  </r>
  <r>
    <m/>
    <m/>
    <s v="-58838/1104412"/>
    <n v="2"/>
    <s v="DT"/>
    <s v="Pemanfaatan"/>
    <n v="3"/>
    <n v="11"/>
    <s v="P"/>
    <x v="1"/>
    <x v="8"/>
    <n v="0"/>
    <s v="sobirin"/>
  </r>
  <r>
    <m/>
    <m/>
    <s v="-58838/1104412"/>
    <n v="2"/>
    <s v="DT"/>
    <s v="Pemanfaatan"/>
    <n v="3"/>
    <n v="11"/>
    <s v="P"/>
    <x v="3"/>
    <x v="0"/>
    <n v="0"/>
    <s v="sobirin"/>
  </r>
  <r>
    <m/>
    <m/>
    <s v="-58838/1104412"/>
    <n v="2"/>
    <s v="DT"/>
    <s v="Pemanfaatan"/>
    <n v="3"/>
    <n v="11"/>
    <s v="P"/>
    <x v="4"/>
    <x v="0"/>
    <n v="0"/>
    <s v="sobirin"/>
  </r>
  <r>
    <m/>
    <m/>
    <s v="-58838/1104412"/>
    <n v="2"/>
    <s v="DT"/>
    <s v="Pemanfaatan"/>
    <n v="3"/>
    <n v="11"/>
    <s v="P"/>
    <x v="5"/>
    <x v="0"/>
    <n v="0"/>
    <s v="sobirin"/>
  </r>
  <r>
    <m/>
    <m/>
    <s v="-58838/1104412"/>
    <n v="2"/>
    <s v="DT"/>
    <s v="Pemanfaatan"/>
    <n v="3"/>
    <n v="11"/>
    <s v="P"/>
    <x v="6"/>
    <x v="0"/>
    <n v="0"/>
    <s v="sobirin"/>
  </r>
  <r>
    <m/>
    <m/>
    <s v="-58838/1104412"/>
    <n v="2"/>
    <s v="DT"/>
    <s v="Pemanfaatan"/>
    <n v="3"/>
    <n v="11"/>
    <s v="P"/>
    <x v="7"/>
    <x v="2"/>
    <n v="0"/>
    <s v="sobirin"/>
  </r>
  <r>
    <m/>
    <m/>
    <s v="-58838/1104412"/>
    <n v="2"/>
    <s v="DT"/>
    <s v="Pemanfaatan"/>
    <n v="3"/>
    <n v="11"/>
    <s v="P"/>
    <x v="2"/>
    <x v="10"/>
    <n v="0"/>
    <s v="sobirin"/>
  </r>
  <r>
    <m/>
    <m/>
    <s v="-58838/1104412"/>
    <n v="2"/>
    <s v="DT"/>
    <s v="Pemanfaatan"/>
    <n v="3"/>
    <n v="11"/>
    <s v="P"/>
    <x v="8"/>
    <x v="15"/>
    <n v="5"/>
    <m/>
  </r>
  <r>
    <m/>
    <m/>
    <s v="-58838/1104412"/>
    <n v="2"/>
    <s v="DT"/>
    <s v="Pemanfaatan"/>
    <n v="3"/>
    <n v="11"/>
    <s v="P"/>
    <x v="9"/>
    <x v="0"/>
    <n v="0"/>
    <s v="sobirin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count="8">
  <r>
    <x v="0"/>
    <n v="16.060606060606062"/>
    <n v="19.375"/>
    <n v="6.7272727272727275"/>
    <n v="0.90909090909090906"/>
    <n v="19.242424242424242"/>
    <n v="71.818181818181813"/>
    <n v="17.575757575757574"/>
    <n v="62.424242424242422"/>
  </r>
  <r>
    <x v="1"/>
    <n v="0"/>
    <n v="43.18181818181818"/>
    <n v="40.757575757575758"/>
    <n v="0"/>
    <n v="7.5757575757575761"/>
    <n v="10"/>
    <n v="0"/>
    <n v="20.15625"/>
  </r>
  <r>
    <x v="2"/>
    <n v="0"/>
    <n v="2.9696969696969697"/>
    <n v="0.15151515151515152"/>
    <n v="0"/>
    <n v="10.454545454545455"/>
    <n v="0"/>
    <n v="1.5151515151515151"/>
    <n v="2.4242424242424243"/>
  </r>
  <r>
    <x v="3"/>
    <n v="0"/>
    <n v="0"/>
    <n v="0.46875"/>
    <n v="0"/>
    <n v="0"/>
    <n v="0"/>
    <n v="0"/>
    <n v="0"/>
  </r>
  <r>
    <x v="4"/>
    <n v="0"/>
    <n v="0.45454545454545453"/>
    <n v="0.78125"/>
    <n v="0"/>
    <n v="0"/>
    <n v="0"/>
    <n v="0"/>
    <n v="0"/>
  </r>
  <r>
    <x v="5"/>
    <n v="16.666666666666668"/>
    <n v="9.545454545454545"/>
    <n v="0.90909090909090906"/>
    <n v="0.60606060606060608"/>
    <n v="6.0606060606060606"/>
    <n v="3.0303030303030303"/>
    <n v="73.63636363636364"/>
    <n v="14.545454545454545"/>
  </r>
  <r>
    <x v="6"/>
    <n v="15.757575757575758"/>
    <n v="9.6969696969696972"/>
    <n v="30.90909090909091"/>
    <n v="23.636363636363637"/>
    <n v="18.181818181818183"/>
    <n v="0"/>
    <n v="0"/>
    <n v="5.6060606060606064"/>
  </r>
  <r>
    <x v="7"/>
    <n v="0"/>
    <n v="3.3333333333333335"/>
    <n v="1.1176470588235294"/>
    <n v="0"/>
    <n v="0"/>
    <n v="0"/>
    <n v="0"/>
    <n v="0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count="9">
  <r>
    <x v="0"/>
    <n v="9.5757575757575761"/>
    <n v="5.1935483870967696"/>
  </r>
  <r>
    <x v="1"/>
    <n v="33.424242424242422"/>
    <n v="43.151515151515099"/>
  </r>
  <r>
    <x v="2"/>
    <n v="35.515151515151516"/>
    <n v="15.6451612903226"/>
  </r>
  <r>
    <x v="3"/>
    <n v="52.242424242424242"/>
    <n v="56.878787878787897"/>
  </r>
  <r>
    <x v="4"/>
    <n v="2.2727272727272729"/>
    <n v="1.48484848484848"/>
  </r>
  <r>
    <x v="5"/>
    <n v="19.303030303030305"/>
    <n v="21.909090909090899"/>
  </r>
  <r>
    <x v="6"/>
    <n v="10.515151515151516"/>
    <n v="18.636363636363601"/>
  </r>
  <r>
    <x v="7"/>
    <n v="41.666666666666664"/>
    <n v="21.575757575757599"/>
  </r>
  <r>
    <x v="8"/>
    <n v="36.303030303030305"/>
    <n v="32.484848484848499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count="10">
  <r>
    <x v="0"/>
    <n v="9.5757575757575761"/>
    <n v="5.1935483870967696"/>
  </r>
  <r>
    <x v="1"/>
    <n v="33.424242424242422"/>
    <n v="43.151515151515099"/>
  </r>
  <r>
    <x v="2"/>
    <n v="35.515151515151516"/>
    <n v="15.6451612903226"/>
  </r>
  <r>
    <x v="3"/>
    <n v="52.242424242424242"/>
    <n v="56.878787878787897"/>
  </r>
  <r>
    <x v="4"/>
    <n v="2.2727272727272729"/>
    <n v="1.48484848484848"/>
  </r>
  <r>
    <x v="5"/>
    <n v="19.303030303030305"/>
    <n v="21.909090909090899"/>
  </r>
  <r>
    <x v="6"/>
    <n v="10.515151515151516"/>
    <n v="18.636363636363601"/>
  </r>
  <r>
    <x v="7"/>
    <n v="41.666666666666664"/>
    <n v="21.575757575757599"/>
  </r>
  <r>
    <x v="8"/>
    <n v="36.303030303030305"/>
    <n v="32.484848484848499"/>
  </r>
  <r>
    <x v="9"/>
    <n v="26.757575757575761"/>
    <n v="24.106657977625716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count="8">
  <r>
    <x v="0"/>
    <n v="26.766571969696969"/>
  </r>
  <r>
    <x v="1"/>
    <n v="15.208925189393939"/>
  </r>
  <r>
    <x v="2"/>
    <n v="2.1893939393939394"/>
  </r>
  <r>
    <x v="3"/>
    <n v="5.859375E-2"/>
  </r>
  <r>
    <x v="4"/>
    <n v="0.15447443181818182"/>
  </r>
  <r>
    <x v="5"/>
    <n v="15.625000000000002"/>
  </r>
  <r>
    <x v="6"/>
    <n v="12.97348484848485"/>
  </r>
  <r>
    <x v="7"/>
    <n v="0.55637254901960786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count="9">
  <r>
    <x v="0"/>
    <n v="9.5757575757575761"/>
  </r>
  <r>
    <x v="1"/>
    <n v="33.424242424242422"/>
  </r>
  <r>
    <x v="2"/>
    <n v="35.515151515151516"/>
  </r>
  <r>
    <x v="3"/>
    <n v="52.242424242424242"/>
  </r>
  <r>
    <x v="4"/>
    <n v="2.2727272727272729"/>
  </r>
  <r>
    <x v="5"/>
    <n v="19.303030303030305"/>
  </r>
  <r>
    <x v="6"/>
    <n v="10.515151515151516"/>
  </r>
  <r>
    <x v="7"/>
    <n v="41.666666666666664"/>
  </r>
  <r>
    <x v="8"/>
    <n v="36.3030303030303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0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J5" firstHeaderRow="1" firstDataRow="2" firstDataCol="1"/>
  <pivotFields count="2">
    <pivotField axis="axisCol" showAll="0">
      <items count="9">
        <item x="1"/>
        <item x="6"/>
        <item x="5"/>
        <item x="2"/>
        <item x="7"/>
        <item x="3"/>
        <item x="4"/>
        <item x="0"/>
        <item t="default"/>
      </items>
    </pivotField>
    <pivotField dataField="1" numFmtId="4" showAll="0"/>
  </pivotFields>
  <rowItems count="1">
    <i/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VERAGE" fld="1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1" cacheId="1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6">
  <location ref="A3:K5" firstHeaderRow="1" firstDataRow="2" firstDataCol="1"/>
  <pivotFields count="2">
    <pivotField axis="axisCol" showAll="0">
      <items count="10">
        <item x="3"/>
        <item x="8"/>
        <item x="7"/>
        <item x="6"/>
        <item x="5"/>
        <item x="4"/>
        <item x="2"/>
        <item x="1"/>
        <item x="0"/>
        <item t="default"/>
      </items>
    </pivotField>
    <pivotField dataField="1" numFmtId="4" showAll="0"/>
  </pivotFields>
  <rowItems count="1">
    <i/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2020" fld="1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5">
  <location ref="A3:C13" firstHeaderRow="0" firstDataRow="1" firstDataCol="1"/>
  <pivotFields count="3">
    <pivotField axis="axisRow" showAll="0">
      <items count="10">
        <item x="3"/>
        <item x="8"/>
        <item x="7"/>
        <item x="6"/>
        <item x="5"/>
        <item x="4"/>
        <item x="2"/>
        <item x="1"/>
        <item x="0"/>
        <item t="default"/>
      </items>
    </pivotField>
    <pivotField dataField="1" numFmtId="4" showAll="0"/>
    <pivotField dataField="1" numFmtId="166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-2018" fld="2" baseField="0" baseItem="0"/>
    <dataField name="-2020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9" cacheId="1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4">
  <location ref="A3:B4" firstHeaderRow="0" firstDataRow="1" firstDataCol="0"/>
  <pivotFields count="3">
    <pivotField showAll="0">
      <items count="11">
        <item x="9"/>
        <item x="3"/>
        <item x="8"/>
        <item x="7"/>
        <item x="6"/>
        <item x="5"/>
        <item x="4"/>
        <item x="2"/>
        <item x="1"/>
        <item x="0"/>
        <item t="default"/>
      </items>
    </pivotField>
    <pivotField dataField="1" numFmtId="4" showAll="0"/>
    <pivotField dataField="1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-2018-" fld="2" subtotal="average" baseField="0" baseItem="391110480"/>
    <dataField name="-2020-" fld="1" subtotal="average" baseField="0" baseItem="391110480"/>
  </dataFields>
  <chartFormats count="2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I12" firstHeaderRow="0" firstDataRow="1" firstDataCol="1"/>
  <pivotFields count="9">
    <pivotField axis="axisRow" showAll="0">
      <items count="9">
        <item x="1"/>
        <item x="6"/>
        <item x="5"/>
        <item x="2"/>
        <item x="7"/>
        <item x="3"/>
        <item x="4"/>
        <item x="0"/>
        <item t="default"/>
      </items>
    </pivotField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-TPI" fld="1" baseField="0" baseItem="0"/>
    <dataField name="-PB" fld="2" baseField="0" baseItem="0"/>
    <dataField name="-DT" fld="3" baseField="0" baseItem="0"/>
    <dataField name="-MNY" fld="4" baseField="0" baseItem="0"/>
    <dataField name="-MKT" fld="5" baseField="0" baseItem="0"/>
    <dataField name="-MKB" fld="6" baseField="0" baseItem="0"/>
    <dataField name="-MBT" fld="7" baseField="0" baseItem="0"/>
    <dataField name="-MBB" fld="8" baseField="0" baseItem="0"/>
  </dataFields>
  <chartFormats count="2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15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2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2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22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23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9" dataOnRows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J12" firstHeaderRow="1" firstDataRow="2" firstDataCol="1"/>
  <pivotFields count="9">
    <pivotField axis="axisCol" showAll="0">
      <items count="9">
        <item x="1"/>
        <item x="6"/>
        <item x="5"/>
        <item x="2"/>
        <item x="7"/>
        <item x="3"/>
        <item x="4"/>
        <item x="0"/>
        <item t="default"/>
      </items>
    </pivotField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  <pivotField dataField="1" numFmtId="4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0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8">
    <dataField name="-TPI-" fld="1" baseField="0" baseItem="0"/>
    <dataField name="-PB-" fld="2" baseField="0" baseItem="0"/>
    <dataField name="-DT-" fld="3" baseField="0" baseItem="0"/>
    <dataField name="-MNY-" fld="4" baseField="0" baseItem="0"/>
    <dataField name="-MKT-" fld="5" baseField="0" baseItem="0"/>
    <dataField name="-MBT-" fld="7" baseField="0" baseItem="0"/>
    <dataField name="-MKB-" fld="6" baseField="0" baseItem="0"/>
    <dataField name="-MBB-" fld="8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7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5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5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h="1" x="9"/>
        <item h="1" x="1"/>
        <item h="1" x="6"/>
        <item h="1" x="5"/>
        <item h="1" x="2"/>
        <item h="1" x="7"/>
        <item h="1" x="3"/>
        <item h="1" x="4"/>
        <item h="1" x="0"/>
        <item t="default"/>
      </items>
    </pivotField>
    <pivotField dataField="1" showAll="0"/>
    <pivotField showAll="0"/>
    <pivotField showAll="0"/>
  </pivotFields>
  <rowFields count="1">
    <field x="9"/>
  </rowFields>
  <rowItems count="2">
    <i>
      <x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3:B14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7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8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>
      <items count="21">
        <item x="0"/>
        <item x="9"/>
        <item x="2"/>
        <item x="15"/>
        <item x="18"/>
        <item x="5"/>
        <item x="19"/>
        <item x="7"/>
        <item x="11"/>
        <item x="13"/>
        <item x="14"/>
        <item x="4"/>
        <item x="6"/>
        <item x="12"/>
        <item x="8"/>
        <item x="10"/>
        <item x="16"/>
        <item x="17"/>
        <item x="1"/>
        <item x="3"/>
        <item t="default"/>
      </items>
    </pivotField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4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9"/>
        <item x="1"/>
        <item x="7"/>
        <item x="6"/>
        <item x="3"/>
        <item x="2"/>
        <item x="4"/>
        <item x="8"/>
        <item x="5"/>
        <item x="0"/>
        <item t="default"/>
      </items>
    </pivotField>
    <pivotField dataField="1" showAll="0">
      <items count="22">
        <item x="0"/>
        <item x="7"/>
        <item x="12"/>
        <item x="10"/>
        <item x="11"/>
        <item x="8"/>
        <item x="9"/>
        <item x="4"/>
        <item x="16"/>
        <item x="13"/>
        <item x="15"/>
        <item x="14"/>
        <item x="19"/>
        <item x="17"/>
        <item x="3"/>
        <item x="18"/>
        <item x="5"/>
        <item x="2"/>
        <item x="6"/>
        <item x="1"/>
        <item x="20"/>
        <item t="default"/>
      </items>
    </pivotField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ivotTable4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ivotTable5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B14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8"/>
        <item x="9"/>
        <item x="1"/>
        <item x="6"/>
        <item x="5"/>
        <item x="2"/>
        <item x="7"/>
        <item x="3"/>
        <item x="4"/>
        <item x="0"/>
        <item t="default"/>
      </items>
    </pivotField>
    <pivotField dataField="1" showAll="0"/>
    <pivotField showAll="0"/>
    <pivotField showAll="0"/>
    <pivotField showAll="0"/>
  </pivotFields>
  <rowFields count="1">
    <field x="9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Average of % Spesies" fld="10" subtotal="average" baseField="9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M34" totalsRowShown="0">
  <autoFilter ref="A1:M34"/>
  <tableColumns count="13">
    <tableColumn id="1" name="Tanggal"/>
    <tableColumn id="2" name="Waktu"/>
    <tableColumn id="3" name="GPS"/>
    <tableColumn id="4" name="No site"/>
    <tableColumn id="5" name="name of site"/>
    <tableColumn id="6" name="open close"/>
    <tableColumn id="7" name="Transek"/>
    <tableColumn id="8" name="Quadrat"/>
    <tableColumn id="9" name="Sediment"/>
    <tableColumn id="10" name="Spesies"/>
    <tableColumn id="11" name="% Spesies"/>
    <tableColumn id="12" name="Canophy Height(CM)"/>
    <tableColumn id="13" name="Penga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0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ivotTable" Target="../pivotTables/pivotTable1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1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1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ivotTable" Target="../pivotTables/pivotTable1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"/>
  <sheetViews>
    <sheetView workbookViewId="0">
      <selection activeCell="J5" sqref="J5"/>
    </sheetView>
  </sheetViews>
  <sheetFormatPr defaultRowHeight="15" x14ac:dyDescent="0.25"/>
  <cols>
    <col min="1" max="1" width="15.140625" bestFit="1" customWidth="1"/>
    <col min="2" max="2" width="15.28515625" bestFit="1" customWidth="1"/>
    <col min="3" max="3" width="11.85546875" bestFit="1" customWidth="1"/>
    <col min="4" max="4" width="6.85546875" customWidth="1"/>
    <col min="5" max="6" width="11.85546875" bestFit="1" customWidth="1"/>
    <col min="7" max="7" width="10.85546875" bestFit="1" customWidth="1"/>
    <col min="8" max="10" width="11.85546875" bestFit="1" customWidth="1"/>
  </cols>
  <sheetData>
    <row r="3" spans="1:10" x14ac:dyDescent="0.25">
      <c r="B3" s="58" t="s">
        <v>69</v>
      </c>
    </row>
    <row r="4" spans="1:10" x14ac:dyDescent="0.25">
      <c r="B4" t="s">
        <v>26</v>
      </c>
      <c r="C4" t="s">
        <v>23</v>
      </c>
      <c r="D4" t="s">
        <v>22</v>
      </c>
      <c r="E4" t="s">
        <v>19</v>
      </c>
      <c r="F4" t="s">
        <v>24</v>
      </c>
      <c r="G4" t="s">
        <v>20</v>
      </c>
      <c r="H4" t="s">
        <v>21</v>
      </c>
      <c r="I4" t="s">
        <v>25</v>
      </c>
      <c r="J4" t="s">
        <v>47</v>
      </c>
    </row>
    <row r="5" spans="1:10" x14ac:dyDescent="0.25">
      <c r="A5" t="s">
        <v>93</v>
      </c>
      <c r="B5" s="57">
        <v>15.208925189393939</v>
      </c>
      <c r="C5" s="57">
        <v>12.97348484848485</v>
      </c>
      <c r="D5" s="57">
        <v>15.625000000000002</v>
      </c>
      <c r="E5" s="57">
        <v>2.1893939393939394</v>
      </c>
      <c r="F5" s="57">
        <v>0.55637254901960786</v>
      </c>
      <c r="G5" s="57">
        <v>5.859375E-2</v>
      </c>
      <c r="H5" s="57">
        <v>0.15447443181818182</v>
      </c>
      <c r="I5" s="57">
        <v>26.766571969696969</v>
      </c>
      <c r="J5" s="57">
        <v>73.532816677807489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F5" sqref="F5"/>
    </sheetView>
  </sheetViews>
  <sheetFormatPr defaultRowHeight="15" x14ac:dyDescent="0.25"/>
  <sheetData>
    <row r="1" spans="1:9" ht="15.75" thickBot="1" x14ac:dyDescent="0.3"/>
    <row r="2" spans="1:9" ht="15.75" thickBot="1" x14ac:dyDescent="0.3">
      <c r="A2" s="119" t="s">
        <v>67</v>
      </c>
      <c r="B2" s="120" t="s">
        <v>14</v>
      </c>
      <c r="C2" s="120" t="s">
        <v>31</v>
      </c>
      <c r="D2" s="120" t="s">
        <v>36</v>
      </c>
      <c r="E2" s="120" t="s">
        <v>38</v>
      </c>
      <c r="F2" s="120" t="s">
        <v>39</v>
      </c>
      <c r="G2" s="120" t="s">
        <v>40</v>
      </c>
      <c r="H2" s="120" t="s">
        <v>41</v>
      </c>
      <c r="I2" s="120" t="s">
        <v>42</v>
      </c>
    </row>
    <row r="3" spans="1:9" x14ac:dyDescent="0.25">
      <c r="A3" s="121" t="s">
        <v>25</v>
      </c>
      <c r="B3" s="98">
        <f>AVERAGEIF('PB1'!J2:J331,"Th",'PB1'!K2:K331)</f>
        <v>16.787878787878789</v>
      </c>
      <c r="C3" s="98">
        <f>AVERAGEIF(PP!J5:J334,"Th",PP!K5:K334)</f>
        <v>6.2121212121212119</v>
      </c>
      <c r="D3" s="98">
        <f>AVERAGEIF(DT!J7:J336,"Th",DT!K7:K336)</f>
        <v>6.7272727272727275</v>
      </c>
      <c r="E3" s="98">
        <f>AVERAGEIF(MNY!J5:J334,"Th",MNY!K5:K334)</f>
        <v>0.90909090909090906</v>
      </c>
      <c r="F3" s="98">
        <f>AVERAGEIF(MKT!J5:J334,"Th",MKT!K5:K334)</f>
        <v>19.242424242424242</v>
      </c>
      <c r="G3" s="98">
        <f>AVERAGEIF(MKB!J5:J334,"Th",MKB!K5:K334)</f>
        <v>71.818181818181813</v>
      </c>
      <c r="H3" s="98">
        <f>AVERAGEIF(MBT!J5:J334,"Th",MBT!K5:K334)</f>
        <v>17.575757575757574</v>
      </c>
      <c r="I3" s="98">
        <f>AVERAGEIF(MBB!J5:J334,"Th",MBB!K5:K334)</f>
        <v>62.424242424242422</v>
      </c>
    </row>
    <row r="4" spans="1:9" x14ac:dyDescent="0.25">
      <c r="A4" s="122" t="s">
        <v>26</v>
      </c>
      <c r="B4" s="95">
        <f>AVERAGEIF('PB1'!J2:J331,"Cr",'PB1'!K2:K331)</f>
        <v>26.818181818181817</v>
      </c>
      <c r="C4" s="95">
        <f>AVERAGEIF(PP!J5:J334,"Cr",PP!K5:K334)</f>
        <v>25.151515151515152</v>
      </c>
      <c r="D4" s="98">
        <f>AVERAGEIF(DT!J7:J336,"Cr",DT!K7:K336)</f>
        <v>40.757575757575758</v>
      </c>
      <c r="E4" s="98">
        <f>AVERAGEIF(MNY!J5:J334,"Cr",MNY!K5:K334)</f>
        <v>0</v>
      </c>
      <c r="F4" s="98">
        <f>AVERAGEIF(MKT!J5:J334,"Cr",MKT!K5:K334)</f>
        <v>7.5757575757575761</v>
      </c>
      <c r="G4" s="98">
        <f>AVERAGEIF(MKB!J5:J334,"Cr",MKB!K5:K334)</f>
        <v>10</v>
      </c>
      <c r="H4" s="98">
        <f>AVERAGEIF(MBT!J5:J334,"Cr",MBT!K5:K334)</f>
        <v>0</v>
      </c>
      <c r="I4" s="98">
        <f>AVERAGEIF(MBB!J5:J334,"Cr",MBB!K5:K334)</f>
        <v>20.15625</v>
      </c>
    </row>
    <row r="5" spans="1:9" x14ac:dyDescent="0.25">
      <c r="A5" s="122" t="s">
        <v>19</v>
      </c>
      <c r="B5" s="95">
        <f>AVERAGEIF('PB1'!J4:J331,"Ho",'PB1'!K4:K331)</f>
        <v>0.12121212121212122</v>
      </c>
      <c r="C5" s="95">
        <f>AVERAGEIF(PP!J5:J334,"Ho",PP!K5:K334)</f>
        <v>0.96969696969696972</v>
      </c>
      <c r="D5" s="98">
        <f>AVERAGEIF(DT!J7:J336,"Ho",DT!K7:K336)</f>
        <v>0.15151515151515152</v>
      </c>
      <c r="E5" s="98">
        <f>AVERAGEIF(MNY!J5:J334,"Ho",MNY!K5:K334)</f>
        <v>0</v>
      </c>
      <c r="F5" s="98">
        <f>AVERAGEIF(MKT!J5:J334,"Ho",MKT!K5:K334)</f>
        <v>10.454545454545455</v>
      </c>
      <c r="G5" s="98">
        <f>AVERAGEIF(MKB!J5:J334,"Ho",MKB!K5:K334)</f>
        <v>0</v>
      </c>
      <c r="H5" s="98">
        <f>AVERAGEIF(MBT!J5:J334,"Ho",MBT!K5:K334)</f>
        <v>1.5151515151515151</v>
      </c>
      <c r="I5" s="98">
        <f>AVERAGEIF(MBB!J5:J334,"Ho",MBB!K5:K334)</f>
        <v>2.4242424242424243</v>
      </c>
    </row>
    <row r="6" spans="1:9" x14ac:dyDescent="0.25">
      <c r="A6" s="122" t="s">
        <v>20</v>
      </c>
      <c r="B6" s="95">
        <f>AVERAGEIF('PB1'!J2:J331,"Hu",'PB1'!K2:K331)</f>
        <v>0</v>
      </c>
      <c r="C6" s="95">
        <f>AVERAGEIF(PP!J5:J334,"Hu",PP!K5:K334)</f>
        <v>0</v>
      </c>
      <c r="D6" s="98">
        <f>AVERAGEIF(DT!J7:J336,"Hu",DT!K7:K336)</f>
        <v>0.46875</v>
      </c>
      <c r="E6" s="98">
        <f>AVERAGEIF(MNY!J5:J334,"Hu",MNY!K5:K334)</f>
        <v>0</v>
      </c>
      <c r="F6" s="98">
        <f>AVERAGEIF(MKT!J5:J334,"Hu",MKT!K5:K334)</f>
        <v>0</v>
      </c>
      <c r="G6" s="98">
        <f>AVERAGEIF(MKB!J5:J334,"Hu",MKB!K5:K334)</f>
        <v>0</v>
      </c>
      <c r="H6" s="98">
        <f>AVERAGEIF(MBT!J5:J334,"Hu",MBT!K5:K334)</f>
        <v>0</v>
      </c>
      <c r="I6" s="98">
        <f>AVERAGEIF(MBB!J5:J334,"Hu",MBB!K5:K334)</f>
        <v>0</v>
      </c>
    </row>
    <row r="7" spans="1:9" x14ac:dyDescent="0.25">
      <c r="A7" s="122" t="s">
        <v>21</v>
      </c>
      <c r="B7" s="95">
        <f>AVERAGEIF('PB1'!J2:J331,"Si",'PB1'!K2:K331)</f>
        <v>0</v>
      </c>
      <c r="C7" s="95">
        <f>AVERAGEIF(PP!J5:J334,"Si",PP!K5:K334)</f>
        <v>0.75757575757575757</v>
      </c>
      <c r="D7" s="98">
        <f>AVERAGEIF(DT!J7:J336,"Si",DT!K7:K336)</f>
        <v>0.78125</v>
      </c>
      <c r="E7" s="98">
        <f>AVERAGEIF(MNY!J5:J334,"Si",MNY!K5:K334)</f>
        <v>0</v>
      </c>
      <c r="F7" s="98">
        <f>AVERAGEIF(MKT!J5:J334,"Si",MKT!K5:K334)</f>
        <v>0</v>
      </c>
      <c r="G7" s="98">
        <f>AVERAGEIF(MKB!J5:J334,"Si",MKB!K5:K334)</f>
        <v>0</v>
      </c>
      <c r="H7" s="98">
        <f>AVERAGEIF(MBT!J5:J334,"Si",MBT!K5:K334)</f>
        <v>0</v>
      </c>
      <c r="I7" s="98">
        <f>AVERAGEIF(MBB!J5:J334,"Si",MBB!K5:K334)</f>
        <v>0</v>
      </c>
    </row>
    <row r="8" spans="1:9" x14ac:dyDescent="0.25">
      <c r="A8" s="123" t="s">
        <v>22</v>
      </c>
      <c r="B8" s="95">
        <f>AVERAGEIF('PB1'!J2:J331,"Ea",'PB1'!K2:K331)</f>
        <v>0.90909090909090906</v>
      </c>
      <c r="C8" s="95">
        <f>AVERAGEIF(PP!J5:J334,"Ea",PP!K5:K334)</f>
        <v>5.1515151515151514</v>
      </c>
      <c r="D8" s="98">
        <f>AVERAGEIF(DT!J7:J336,"Ea",DT!K7:K336)</f>
        <v>0.90909090909090906</v>
      </c>
      <c r="E8" s="98">
        <f>AVERAGEIF(MNY!J5:J334,"Ea",MNY!K5:K334)</f>
        <v>0.60606060606060608</v>
      </c>
      <c r="F8" s="98">
        <f>AVERAGEIF(MKT!J5:J334,"Ea",MKT!K5:K334)</f>
        <v>6.0606060606060606</v>
      </c>
      <c r="G8" s="98">
        <f>AVERAGEIF(MKB!J5:J334,"Ea",MKB!K5:K334)</f>
        <v>3.0303030303030303</v>
      </c>
      <c r="H8" s="98">
        <f>AVERAGEIF(MBT!J5:J334,"Ea",MBT!K5:K334)</f>
        <v>73.63636363636364</v>
      </c>
      <c r="I8" s="98">
        <f>AVERAGEIF(MBB!J5:J334,"Ea",MBB!K5:K334)</f>
        <v>14.545454545454545</v>
      </c>
    </row>
    <row r="9" spans="1:9" x14ac:dyDescent="0.25">
      <c r="A9" s="123" t="s">
        <v>23</v>
      </c>
      <c r="B9" s="95">
        <f>AVERAGEIF('PB1'!J2:J331,"Cs",'PB1'!K2:K331)</f>
        <v>0</v>
      </c>
      <c r="C9" s="95">
        <f>AVERAGEIF(PP!J5:J334,"Cs",PP!K5:K334)</f>
        <v>0</v>
      </c>
      <c r="D9" s="98">
        <f>AVERAGEIF(DT!J7:J336,"Cs",DT!K7:K336)</f>
        <v>30.90909090909091</v>
      </c>
      <c r="E9" s="98">
        <f>AVERAGEIF(MNY!J5:J334,"Cs",MNY!K5:K334)</f>
        <v>23.636363636363637</v>
      </c>
      <c r="F9" s="98">
        <f>AVERAGEIF(MKT!J5:J334,"Cs",MKT!K5:K334)</f>
        <v>18.181818181818183</v>
      </c>
      <c r="G9" s="98">
        <f>AVERAGEIF(MKB!J5:J334,"Cs",MKB!K5:K334)</f>
        <v>0</v>
      </c>
      <c r="H9" s="98">
        <f>AVERAGEIF(MBT!J5:J334,"Cs",MBT!K5:K334)</f>
        <v>0</v>
      </c>
      <c r="I9" s="98">
        <f>AVERAGEIF(MBB!J5:J334,"Cs",MBB!K5:K334)</f>
        <v>5.6060606060606064</v>
      </c>
    </row>
    <row r="10" spans="1:9" x14ac:dyDescent="0.25">
      <c r="A10" s="123" t="s">
        <v>24</v>
      </c>
      <c r="B10" s="95">
        <f>AVERAGEIF('PB1'!J2:J331,"Hp",'PB1'!K2:K331)</f>
        <v>3</v>
      </c>
      <c r="C10" s="95">
        <f>AVERAGEIF(PP!J5:J334,"Hp",PP!K5:K334)</f>
        <v>0.84848484848484851</v>
      </c>
      <c r="D10" s="98">
        <f>AVERAGEIF(DT!J7:J336,"Hp",DT!K7:K336)</f>
        <v>1.1176470588235294</v>
      </c>
      <c r="E10" s="98">
        <f>AVERAGEIF(MNY!J5:J334,"Hp",MNY!K5:K334)</f>
        <v>0</v>
      </c>
      <c r="F10" s="98">
        <f>AVERAGEIF(MKT!J5:J334,"Hp",MKT!K5:K334)</f>
        <v>0</v>
      </c>
      <c r="G10" s="98">
        <f>AVERAGEIF(MKB!J5:J334,"Hp",MKB!K5:K334)</f>
        <v>0</v>
      </c>
      <c r="H10" s="98">
        <f>AVERAGEIF(MBT!J5:J334,"Hp",MBT!K5:K334)</f>
        <v>0</v>
      </c>
      <c r="I10" s="98">
        <f>AVERAGEIF(MBB!J5:J334,"Hp",MBB!K5:K334)</f>
        <v>0</v>
      </c>
    </row>
    <row r="11" spans="1:9" ht="15.75" thickBot="1" x14ac:dyDescent="0.3"/>
    <row r="12" spans="1:9" ht="15.75" thickBot="1" x14ac:dyDescent="0.3">
      <c r="A12" s="119" t="s">
        <v>67</v>
      </c>
      <c r="B12" s="125" t="s">
        <v>92</v>
      </c>
    </row>
    <row r="13" spans="1:9" x14ac:dyDescent="0.25">
      <c r="A13" s="121" t="s">
        <v>25</v>
      </c>
      <c r="B13" s="118">
        <f t="shared" ref="B13:B20" si="0">AVERAGE(B3:I3)</f>
        <v>25.212121212121211</v>
      </c>
    </row>
    <row r="14" spans="1:9" x14ac:dyDescent="0.25">
      <c r="A14" s="122" t="s">
        <v>26</v>
      </c>
      <c r="B14" s="118">
        <f t="shared" si="0"/>
        <v>16.307410037878789</v>
      </c>
    </row>
    <row r="15" spans="1:9" x14ac:dyDescent="0.25">
      <c r="A15" s="122" t="s">
        <v>19</v>
      </c>
      <c r="B15" s="118">
        <f t="shared" si="0"/>
        <v>1.9545454545454546</v>
      </c>
    </row>
    <row r="16" spans="1:9" x14ac:dyDescent="0.25">
      <c r="A16" s="122" t="s">
        <v>20</v>
      </c>
      <c r="B16" s="118">
        <f t="shared" si="0"/>
        <v>5.859375E-2</v>
      </c>
    </row>
    <row r="17" spans="1:2" x14ac:dyDescent="0.25">
      <c r="A17" s="122" t="s">
        <v>21</v>
      </c>
      <c r="B17" s="118">
        <f t="shared" si="0"/>
        <v>0.1923532196969697</v>
      </c>
    </row>
    <row r="18" spans="1:2" x14ac:dyDescent="0.25">
      <c r="A18" s="123" t="s">
        <v>22</v>
      </c>
      <c r="B18" s="118">
        <f t="shared" si="0"/>
        <v>13.106060606060607</v>
      </c>
    </row>
    <row r="19" spans="1:2" x14ac:dyDescent="0.25">
      <c r="A19" s="123" t="s">
        <v>23</v>
      </c>
      <c r="B19" s="118">
        <f t="shared" si="0"/>
        <v>9.7916666666666679</v>
      </c>
    </row>
    <row r="20" spans="1:2" x14ac:dyDescent="0.25">
      <c r="A20" s="123" t="s">
        <v>24</v>
      </c>
      <c r="B20" s="118">
        <f t="shared" si="0"/>
        <v>0.62076648841354731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"/>
  <sheetViews>
    <sheetView workbookViewId="0">
      <selection activeCell="K15" sqref="K15"/>
    </sheetView>
  </sheetViews>
  <sheetFormatPr defaultRowHeight="15" x14ac:dyDescent="0.25"/>
  <cols>
    <col min="1" max="1" width="11.140625" customWidth="1"/>
    <col min="2" max="2" width="15.28515625" customWidth="1"/>
    <col min="3" max="3" width="10.85546875" bestFit="1" customWidth="1"/>
    <col min="4" max="5" width="11.85546875" bestFit="1" customWidth="1"/>
    <col min="6" max="6" width="10.85546875" bestFit="1" customWidth="1"/>
    <col min="7" max="11" width="11.85546875" bestFit="1" customWidth="1"/>
  </cols>
  <sheetData>
    <row r="3" spans="1:11" x14ac:dyDescent="0.25">
      <c r="B3" s="58" t="s">
        <v>69</v>
      </c>
    </row>
    <row r="4" spans="1:11" x14ac:dyDescent="0.25">
      <c r="B4" t="s">
        <v>36</v>
      </c>
      <c r="C4" t="s">
        <v>42</v>
      </c>
      <c r="D4" t="s">
        <v>41</v>
      </c>
      <c r="E4" t="s">
        <v>40</v>
      </c>
      <c r="F4" t="s">
        <v>39</v>
      </c>
      <c r="G4" t="s">
        <v>38</v>
      </c>
      <c r="H4" t="s">
        <v>33</v>
      </c>
      <c r="I4" t="s">
        <v>31</v>
      </c>
      <c r="J4" t="s">
        <v>14</v>
      </c>
      <c r="K4" t="s">
        <v>47</v>
      </c>
    </row>
    <row r="5" spans="1:11" x14ac:dyDescent="0.25">
      <c r="A5" t="s">
        <v>86</v>
      </c>
      <c r="B5" s="57">
        <v>52.242424242424242</v>
      </c>
      <c r="C5" s="57">
        <v>36.303030303030305</v>
      </c>
      <c r="D5" s="57">
        <v>41.666666666666664</v>
      </c>
      <c r="E5" s="57">
        <v>10.515151515151516</v>
      </c>
      <c r="F5" s="57">
        <v>19.303030303030305</v>
      </c>
      <c r="G5" s="57">
        <v>2.2727272727272729</v>
      </c>
      <c r="H5" s="57">
        <v>35.515151515151516</v>
      </c>
      <c r="I5" s="57">
        <v>33.424242424242422</v>
      </c>
      <c r="J5" s="57">
        <v>9.5757575757575761</v>
      </c>
      <c r="K5" s="57">
        <v>240.81818181818187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96" zoomScaleNormal="96" workbookViewId="0">
      <selection activeCell="B3" sqref="B3"/>
    </sheetView>
  </sheetViews>
  <sheetFormatPr defaultRowHeight="15" x14ac:dyDescent="0.25"/>
  <cols>
    <col min="2" max="2" width="11.85546875" customWidth="1"/>
  </cols>
  <sheetData>
    <row r="1" spans="1:3" ht="15.75" thickBot="1" x14ac:dyDescent="0.3"/>
    <row r="2" spans="1:3" ht="15.75" thickBot="1" x14ac:dyDescent="0.3">
      <c r="A2" s="100" t="s">
        <v>66</v>
      </c>
      <c r="B2" s="103">
        <v>2020</v>
      </c>
      <c r="C2" s="101">
        <v>2018</v>
      </c>
    </row>
    <row r="3" spans="1:3" x14ac:dyDescent="0.25">
      <c r="A3" s="43" t="s">
        <v>14</v>
      </c>
      <c r="B3" s="104">
        <f>('PB1'!K10+'PB1'!K20+'PB1'!K30+'PB1'!K40+'PB1'!K50+'PB1'!K60+'PB1'!K70+'PB1'!K80+'PB1'!K90+'PB1'!K100+'PB1'!K110+'PB1'!K120+'PB1'!K130+'PB1'!K140+'PB1'!K150+'PB1'!K160+'PB1'!K170+'PB1'!K180+'PB1'!K190+'PB1'!K200+'PB1'!K210+'PB1'!K220+'PB1'!K230+'PB1'!K240+'PB1'!K250+'PB1'!K260+'PB1'!K270+'PB1'!K280+'PB1'!K290+'PB1'!K300+'PB1'!K310+'PB1'!K320+'PB1'!K330)/33</f>
        <v>14.212121212121213</v>
      </c>
      <c r="C3" s="99">
        <v>5.1935483870967696</v>
      </c>
    </row>
    <row r="4" spans="1:3" x14ac:dyDescent="0.25">
      <c r="A4" s="45" t="s">
        <v>31</v>
      </c>
      <c r="B4" s="105">
        <f>(PP!K13+PP!K23+PP!K33+PP!K43+PP!K53+PP!K63+PP!K73+PP!K83+PP!K93+PP!K103+PP!K113+PP!K123+PP!K133+PP!K143+PP!K153+PP!K163+PP!K173+PP!K183+PP!K193+PP!K203+PP!K213+PP!K223+PP!K233+PP!K243+PP!K253+PP!K263+PP!K273+PP!K283+PP!K293+PP!K303+PP!K313+PP!K323+PP!K333)/33</f>
        <v>10.878787878787879</v>
      </c>
      <c r="C4" s="96">
        <v>43.151515151515099</v>
      </c>
    </row>
    <row r="5" spans="1:3" x14ac:dyDescent="0.25">
      <c r="A5" s="45" t="s">
        <v>33</v>
      </c>
      <c r="B5" s="105">
        <f>(LL!K13+LL!K23+LL!K33+LL!K43+LL!K53+LL!K63+LL!K73+LL!K83+LL!K93+LL!K103+LL!K113+LL!K123+LL!K133+LL!K143+LL!K153+LL!K163+LL!K173+LL!K183+LL!K193+LL!K203+LL!K213+LL!K223+LL!K233+LL!K243+LL!K253+LL!K263+LL!K273+LL!K283+LL!K293+LL!K303+LL!K313+LL!K323+LL!K333)/33</f>
        <v>14.969696969696969</v>
      </c>
      <c r="C5" s="96">
        <v>15.6451612903226</v>
      </c>
    </row>
    <row r="6" spans="1:3" x14ac:dyDescent="0.25">
      <c r="A6" s="45" t="s">
        <v>36</v>
      </c>
      <c r="B6" s="105">
        <f>(DT!K15+DT!K25+DT!K35+DT!K45+DT!K55+DT!K65+DT!K75+DT!K85+DT!K95+DT!K105+DT!K115+DT!K125+DT!K135+DT!K145+DT!K155+DT!K165+DT!K175+DT!K185+DT!K195+DT!K205+DT!K215+DT!K225+DT!K235+DT!K245+DT!K255+DT!K265+DT!K275+DT!K285+DT!K295+DT!K305+DT!K315+DT!K325+DT!K335)/33</f>
        <v>52.242424242424242</v>
      </c>
      <c r="C6" s="96">
        <v>56.878787878787897</v>
      </c>
    </row>
    <row r="7" spans="1:3" x14ac:dyDescent="0.25">
      <c r="A7" s="45" t="s">
        <v>38</v>
      </c>
      <c r="B7" s="105">
        <f>(MNY!K13+MNY!K23+MNY!K33+MNY!K43+MNY!K53+MNY!K63+MNY!K73+MNY!K83+MNY!K93+MNY!K103+MNY!K113+MNY!K123+MNY!K133+MNY!K143+MNY!K153+MNY!K163+MNY!K173+MNY!K183+MNY!K193+MNY!K203+MNY!K213+MNY!K223+MNY!K233+MNY!K243+MNY!K253+MNY!K263+MNY!K273+MNY!K283+MNY!K293+MNY!K303+MNY!K313+MNY!K323+MNY!K333)/33</f>
        <v>2.2727272727272729</v>
      </c>
      <c r="C7" s="97">
        <v>1.48484848484848</v>
      </c>
    </row>
    <row r="8" spans="1:3" x14ac:dyDescent="0.25">
      <c r="A8" s="45" t="s">
        <v>39</v>
      </c>
      <c r="B8" s="105">
        <f>(MKT!K333+MKT!K323+MKT!K313+MKT!K303+MKT!K293+MKT!K283+MKT!K273+MKT!K263+MKT!K253+MKT!K243+MKT!K233+MKT!K223+MKT!K213+MKT!K203+MKT!K193+MKT!K183+MKT!K173+MKT!K163+MKT!K153+MKT!K143+MKT!K133+MKT!K123+MKT!K113+MKT!K103+MKT!K93+MKT!K83+MKT!K73+MKT!K63+MKT!K53+MKT!K43+MKT!K33+MKT!K23+MKT!K13)/33</f>
        <v>19.303030303030305</v>
      </c>
      <c r="C8" s="97">
        <v>21.909090909090899</v>
      </c>
    </row>
    <row r="9" spans="1:3" x14ac:dyDescent="0.25">
      <c r="A9" s="45" t="s">
        <v>40</v>
      </c>
      <c r="B9" s="105">
        <f>(MKB!K333+MKB!K323+MKB!K313+MKB!K303+MKB!K293+MKB!K283+MKB!K273+MKB!K263+MKB!K253+MKB!K243+MKB!K233+MKB!K223+MKB!K213+MKB!K203+MKB!K193+MKB!K183+MKB!K173+MKB!K163+MKB!K153+MKB!K143+MKB!K133+MKB!K123+MKB!K113+MKB!K103+MKB!K93+MKB!K83+MKB!K73+MKB!K63+MKB!K53+MKB!K43+MKB!K33+MKB!K23+MKB!K13)/33</f>
        <v>10.515151515151516</v>
      </c>
      <c r="C9" s="97">
        <v>18.636363636363601</v>
      </c>
    </row>
    <row r="10" spans="1:3" x14ac:dyDescent="0.25">
      <c r="A10" s="45" t="s">
        <v>41</v>
      </c>
      <c r="B10" s="105">
        <f>(MBT!K333+MBT!K323+MBT!K313+MBT!K303+MBT!K293+MBT!K283+MBT!K273+MBT!K263+MBT!K253+MBT!K243+MBT!K233+MBT!K223+MBT!K213+MBT!K203+MBT!K193+MBT!K183+MBT!K173+MBT!K163+MBT!K153+MBT!K143+MBT!K133+MBT!K123+MBT!K113+MBT!K103+MBT!K93+MBT!K83+MBT!K73+MBT!K63+MBT!K53+MBT!K43+MBT!K33+MBT!K23+MBT!K13)/33</f>
        <v>41.666666666666664</v>
      </c>
      <c r="C10" s="96">
        <v>21.575757575757599</v>
      </c>
    </row>
    <row r="11" spans="1:3" x14ac:dyDescent="0.25">
      <c r="A11" s="45" t="s">
        <v>42</v>
      </c>
      <c r="B11" s="105">
        <f>(MBB!K333+MBB!K323+MBB!K313+MBB!K303+MBB!K293+MBB!K283+MBB!K273+MBB!K263+MBB!K253+MBB!K243+MBB!K233+MBB!K223+MBB!K213+MBB!K203+MBB!K193+MBB!K183+MBB!K173+MBB!K163+MBB!K153+MBB!K143+MBB!K133+MBB!K123+MBB!K113+MBB!K103+MBB!K93+MBB!K83+MBB!K73+MBB!K63+MBB!K53+MBB!K43+MBB!K33+MBB!K23+MBB!K13)/33</f>
        <v>36.303030303030305</v>
      </c>
      <c r="C11" s="96">
        <v>32.484848484848499</v>
      </c>
    </row>
    <row r="12" spans="1:3" x14ac:dyDescent="0.25">
      <c r="A12" s="124" t="s">
        <v>89</v>
      </c>
      <c r="B12" s="102">
        <f>AVERAGE(B3:B11)</f>
        <v>22.484848484848484</v>
      </c>
      <c r="C12" s="102">
        <f>AVERAGE(C3:C11)</f>
        <v>24.106657977625716</v>
      </c>
    </row>
    <row r="13" spans="1:3" x14ac:dyDescent="0.25">
      <c r="A13" s="53"/>
      <c r="B13" s="10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I22" sqref="I22"/>
    </sheetView>
  </sheetViews>
  <sheetFormatPr defaultRowHeight="15" x14ac:dyDescent="0.25"/>
  <cols>
    <col min="1" max="1" width="12.42578125" bestFit="1" customWidth="1"/>
    <col min="2" max="3" width="11.85546875" bestFit="1" customWidth="1"/>
  </cols>
  <sheetData>
    <row r="3" spans="1:3" x14ac:dyDescent="0.25">
      <c r="A3" s="58" t="s">
        <v>46</v>
      </c>
      <c r="B3" t="s">
        <v>88</v>
      </c>
      <c r="C3" t="s">
        <v>87</v>
      </c>
    </row>
    <row r="4" spans="1:3" x14ac:dyDescent="0.25">
      <c r="A4" s="59" t="s">
        <v>36</v>
      </c>
      <c r="B4" s="57">
        <v>56.878787878787897</v>
      </c>
      <c r="C4" s="57">
        <v>52.242424242424242</v>
      </c>
    </row>
    <row r="5" spans="1:3" x14ac:dyDescent="0.25">
      <c r="A5" s="59" t="s">
        <v>42</v>
      </c>
      <c r="B5" s="57">
        <v>32.484848484848499</v>
      </c>
      <c r="C5" s="57">
        <v>36.303030303030305</v>
      </c>
    </row>
    <row r="6" spans="1:3" x14ac:dyDescent="0.25">
      <c r="A6" s="59" t="s">
        <v>41</v>
      </c>
      <c r="B6" s="57">
        <v>21.575757575757599</v>
      </c>
      <c r="C6" s="57">
        <v>41.666666666666664</v>
      </c>
    </row>
    <row r="7" spans="1:3" x14ac:dyDescent="0.25">
      <c r="A7" s="59" t="s">
        <v>40</v>
      </c>
      <c r="B7" s="57">
        <v>18.636363636363601</v>
      </c>
      <c r="C7" s="57">
        <v>10.515151515151516</v>
      </c>
    </row>
    <row r="8" spans="1:3" x14ac:dyDescent="0.25">
      <c r="A8" s="59" t="s">
        <v>39</v>
      </c>
      <c r="B8" s="57">
        <v>21.909090909090899</v>
      </c>
      <c r="C8" s="57">
        <v>19.303030303030305</v>
      </c>
    </row>
    <row r="9" spans="1:3" x14ac:dyDescent="0.25">
      <c r="A9" s="59" t="s">
        <v>38</v>
      </c>
      <c r="B9" s="57">
        <v>1.48484848484848</v>
      </c>
      <c r="C9" s="57">
        <v>2.2727272727272729</v>
      </c>
    </row>
    <row r="10" spans="1:3" x14ac:dyDescent="0.25">
      <c r="A10" s="59" t="s">
        <v>33</v>
      </c>
      <c r="B10" s="57">
        <v>15.6451612903226</v>
      </c>
      <c r="C10" s="57">
        <v>35.515151515151516</v>
      </c>
    </row>
    <row r="11" spans="1:3" x14ac:dyDescent="0.25">
      <c r="A11" s="59" t="s">
        <v>31</v>
      </c>
      <c r="B11" s="57">
        <v>43.151515151515099</v>
      </c>
      <c r="C11" s="57">
        <v>33.424242424242422</v>
      </c>
    </row>
    <row r="12" spans="1:3" x14ac:dyDescent="0.25">
      <c r="A12" s="59" t="s">
        <v>14</v>
      </c>
      <c r="B12" s="57">
        <v>5.1935483870967696</v>
      </c>
      <c r="C12" s="57">
        <v>9.5757575757575761</v>
      </c>
    </row>
    <row r="13" spans="1:3" x14ac:dyDescent="0.25">
      <c r="A13" s="59" t="s">
        <v>47</v>
      </c>
      <c r="B13" s="57">
        <v>216.95992179863143</v>
      </c>
      <c r="C13" s="57">
        <v>240.81818181818187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"/>
  <sheetViews>
    <sheetView workbookViewId="0">
      <selection activeCell="J20" sqref="J20"/>
    </sheetView>
  </sheetViews>
  <sheetFormatPr defaultRowHeight="15" x14ac:dyDescent="0.25"/>
  <cols>
    <col min="1" max="1" width="11.85546875" bestFit="1" customWidth="1"/>
    <col min="2" max="2" width="11.85546875" customWidth="1"/>
    <col min="3" max="12" width="11.85546875" bestFit="1" customWidth="1"/>
  </cols>
  <sheetData>
    <row r="3" spans="1:2" x14ac:dyDescent="0.25">
      <c r="A3" t="s">
        <v>91</v>
      </c>
      <c r="B3" t="s">
        <v>90</v>
      </c>
    </row>
    <row r="4" spans="1:2" x14ac:dyDescent="0.25">
      <c r="A4" s="57">
        <v>24.106657977625712</v>
      </c>
      <c r="B4" s="57">
        <v>26.757575757575761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workbookViewId="0">
      <selection activeCell="H13" sqref="H13"/>
    </sheetView>
  </sheetViews>
  <sheetFormatPr defaultRowHeight="15" x14ac:dyDescent="0.25"/>
  <cols>
    <col min="1" max="1" width="12.42578125" bestFit="1" customWidth="1"/>
    <col min="2" max="9" width="11.85546875" bestFit="1" customWidth="1"/>
  </cols>
  <sheetData>
    <row r="3" spans="1:9" x14ac:dyDescent="0.25">
      <c r="A3" s="58" t="s">
        <v>46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</row>
    <row r="4" spans="1:9" x14ac:dyDescent="0.25">
      <c r="A4" s="59" t="s">
        <v>26</v>
      </c>
      <c r="B4" s="57">
        <v>0</v>
      </c>
      <c r="C4" s="57">
        <v>43.18181818181818</v>
      </c>
      <c r="D4" s="57">
        <v>40.757575757575758</v>
      </c>
      <c r="E4" s="57">
        <v>0</v>
      </c>
      <c r="F4" s="57">
        <v>7.5757575757575761</v>
      </c>
      <c r="G4" s="57">
        <v>10</v>
      </c>
      <c r="H4" s="57">
        <v>0</v>
      </c>
      <c r="I4" s="57">
        <v>20.15625</v>
      </c>
    </row>
    <row r="5" spans="1:9" x14ac:dyDescent="0.25">
      <c r="A5" s="59" t="s">
        <v>23</v>
      </c>
      <c r="B5" s="57">
        <v>15.757575757575758</v>
      </c>
      <c r="C5" s="57">
        <v>9.6969696969696972</v>
      </c>
      <c r="D5" s="57">
        <v>30.90909090909091</v>
      </c>
      <c r="E5" s="57">
        <v>23.636363636363637</v>
      </c>
      <c r="F5" s="57">
        <v>18.181818181818183</v>
      </c>
      <c r="G5" s="57">
        <v>0</v>
      </c>
      <c r="H5" s="57">
        <v>0</v>
      </c>
      <c r="I5" s="57">
        <v>5.6060606060606064</v>
      </c>
    </row>
    <row r="6" spans="1:9" x14ac:dyDescent="0.25">
      <c r="A6" s="59" t="s">
        <v>22</v>
      </c>
      <c r="B6" s="57">
        <v>16.666666666666668</v>
      </c>
      <c r="C6" s="57">
        <v>9.545454545454545</v>
      </c>
      <c r="D6" s="57">
        <v>0.90909090909090906</v>
      </c>
      <c r="E6" s="57">
        <v>0.60606060606060608</v>
      </c>
      <c r="F6" s="57">
        <v>6.0606060606060606</v>
      </c>
      <c r="G6" s="57">
        <v>3.0303030303030303</v>
      </c>
      <c r="H6" s="57">
        <v>73.63636363636364</v>
      </c>
      <c r="I6" s="57">
        <v>14.545454545454545</v>
      </c>
    </row>
    <row r="7" spans="1:9" x14ac:dyDescent="0.25">
      <c r="A7" s="59" t="s">
        <v>19</v>
      </c>
      <c r="B7" s="57">
        <v>0</v>
      </c>
      <c r="C7" s="57">
        <v>2.9696969696969697</v>
      </c>
      <c r="D7" s="57">
        <v>0.15151515151515152</v>
      </c>
      <c r="E7" s="57">
        <v>0</v>
      </c>
      <c r="F7" s="57">
        <v>10.454545454545455</v>
      </c>
      <c r="G7" s="57">
        <v>0</v>
      </c>
      <c r="H7" s="57">
        <v>1.5151515151515151</v>
      </c>
      <c r="I7" s="57">
        <v>2.4242424242424243</v>
      </c>
    </row>
    <row r="8" spans="1:9" x14ac:dyDescent="0.25">
      <c r="A8" s="59" t="s">
        <v>24</v>
      </c>
      <c r="B8" s="57">
        <v>0</v>
      </c>
      <c r="C8" s="57">
        <v>3.3333333333333335</v>
      </c>
      <c r="D8" s="57">
        <v>1.1176470588235294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</row>
    <row r="9" spans="1:9" x14ac:dyDescent="0.25">
      <c r="A9" s="59" t="s">
        <v>20</v>
      </c>
      <c r="B9" s="57">
        <v>0</v>
      </c>
      <c r="C9" s="57">
        <v>0</v>
      </c>
      <c r="D9" s="57">
        <v>0.46875</v>
      </c>
      <c r="E9" s="57">
        <v>0</v>
      </c>
      <c r="F9" s="57">
        <v>0</v>
      </c>
      <c r="G9" s="57">
        <v>0</v>
      </c>
      <c r="H9" s="57">
        <v>0</v>
      </c>
      <c r="I9" s="57">
        <v>0</v>
      </c>
    </row>
    <row r="10" spans="1:9" x14ac:dyDescent="0.25">
      <c r="A10" s="59" t="s">
        <v>21</v>
      </c>
      <c r="B10" s="57">
        <v>0</v>
      </c>
      <c r="C10" s="57">
        <v>0.45454545454545453</v>
      </c>
      <c r="D10" s="57">
        <v>0.78125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</row>
    <row r="11" spans="1:9" x14ac:dyDescent="0.25">
      <c r="A11" s="59" t="s">
        <v>25</v>
      </c>
      <c r="B11" s="57">
        <v>16.060606060606062</v>
      </c>
      <c r="C11" s="57">
        <v>19.375</v>
      </c>
      <c r="D11" s="57">
        <v>6.7272727272727275</v>
      </c>
      <c r="E11" s="57">
        <v>0.90909090909090906</v>
      </c>
      <c r="F11" s="57">
        <v>19.242424242424242</v>
      </c>
      <c r="G11" s="57">
        <v>71.818181818181813</v>
      </c>
      <c r="H11" s="57">
        <v>17.575757575757574</v>
      </c>
      <c r="I11" s="57">
        <v>62.424242424242422</v>
      </c>
    </row>
    <row r="12" spans="1:9" x14ac:dyDescent="0.25">
      <c r="A12" s="59" t="s">
        <v>47</v>
      </c>
      <c r="B12" s="57">
        <v>48.484848484848484</v>
      </c>
      <c r="C12" s="57">
        <v>88.556818181818173</v>
      </c>
      <c r="D12" s="57">
        <v>81.822192513369004</v>
      </c>
      <c r="E12" s="57">
        <v>25.151515151515152</v>
      </c>
      <c r="F12" s="57">
        <v>61.515151515151516</v>
      </c>
      <c r="G12" s="57">
        <v>84.848484848484844</v>
      </c>
      <c r="H12" s="57">
        <v>92.727272727272734</v>
      </c>
      <c r="I12" s="57">
        <v>105.15625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"/>
  <sheetViews>
    <sheetView topLeftCell="A2" workbookViewId="0">
      <selection activeCell="N10" sqref="N10"/>
    </sheetView>
  </sheetViews>
  <sheetFormatPr defaultRowHeight="15" x14ac:dyDescent="0.25"/>
  <cols>
    <col min="1" max="1" width="6.42578125" customWidth="1"/>
    <col min="2" max="2" width="15.28515625" customWidth="1"/>
    <col min="3" max="6" width="11.85546875" bestFit="1" customWidth="1"/>
    <col min="7" max="7" width="7.85546875" customWidth="1"/>
    <col min="8" max="10" width="11.85546875" bestFit="1" customWidth="1"/>
  </cols>
  <sheetData>
    <row r="3" spans="1:10" x14ac:dyDescent="0.25">
      <c r="B3" s="58" t="s">
        <v>69</v>
      </c>
    </row>
    <row r="4" spans="1:10" x14ac:dyDescent="0.25">
      <c r="A4" s="58" t="s">
        <v>68</v>
      </c>
      <c r="B4" t="s">
        <v>26</v>
      </c>
      <c r="C4" t="s">
        <v>23</v>
      </c>
      <c r="D4" t="s">
        <v>22</v>
      </c>
      <c r="E4" t="s">
        <v>19</v>
      </c>
      <c r="F4" t="s">
        <v>24</v>
      </c>
      <c r="G4" t="s">
        <v>20</v>
      </c>
      <c r="H4" t="s">
        <v>21</v>
      </c>
      <c r="I4" t="s">
        <v>25</v>
      </c>
      <c r="J4" t="s">
        <v>47</v>
      </c>
    </row>
    <row r="5" spans="1:10" x14ac:dyDescent="0.25">
      <c r="A5" s="59" t="s">
        <v>78</v>
      </c>
      <c r="B5" s="57">
        <v>0</v>
      </c>
      <c r="C5" s="57">
        <v>15.757575757575758</v>
      </c>
      <c r="D5" s="57">
        <v>16.666666666666668</v>
      </c>
      <c r="E5" s="57">
        <v>0</v>
      </c>
      <c r="F5" s="57">
        <v>0</v>
      </c>
      <c r="G5" s="57">
        <v>0</v>
      </c>
      <c r="H5" s="57">
        <v>0</v>
      </c>
      <c r="I5" s="57">
        <v>16.060606060606062</v>
      </c>
      <c r="J5" s="57">
        <v>48.484848484848484</v>
      </c>
    </row>
    <row r="6" spans="1:10" x14ac:dyDescent="0.25">
      <c r="A6" s="59" t="s">
        <v>79</v>
      </c>
      <c r="B6" s="57">
        <v>43.18181818181818</v>
      </c>
      <c r="C6" s="57">
        <v>9.6969696969696972</v>
      </c>
      <c r="D6" s="57">
        <v>9.545454545454545</v>
      </c>
      <c r="E6" s="57">
        <v>2.9696969696969697</v>
      </c>
      <c r="F6" s="57">
        <v>3.3333333333333335</v>
      </c>
      <c r="G6" s="57">
        <v>0</v>
      </c>
      <c r="H6" s="57">
        <v>0.45454545454545453</v>
      </c>
      <c r="I6" s="57">
        <v>19.375</v>
      </c>
      <c r="J6" s="57">
        <v>88.556818181818173</v>
      </c>
    </row>
    <row r="7" spans="1:10" x14ac:dyDescent="0.25">
      <c r="A7" s="59" t="s">
        <v>80</v>
      </c>
      <c r="B7" s="57">
        <v>40.757575757575758</v>
      </c>
      <c r="C7" s="57">
        <v>30.90909090909091</v>
      </c>
      <c r="D7" s="57">
        <v>0.90909090909090906</v>
      </c>
      <c r="E7" s="57">
        <v>0.15151515151515152</v>
      </c>
      <c r="F7" s="57">
        <v>1.1176470588235294</v>
      </c>
      <c r="G7" s="57">
        <v>0.46875</v>
      </c>
      <c r="H7" s="57">
        <v>0.78125</v>
      </c>
      <c r="I7" s="57">
        <v>6.7272727272727275</v>
      </c>
      <c r="J7" s="57">
        <v>81.822192513369004</v>
      </c>
    </row>
    <row r="8" spans="1:10" x14ac:dyDescent="0.25">
      <c r="A8" s="59" t="s">
        <v>81</v>
      </c>
      <c r="B8" s="57">
        <v>0</v>
      </c>
      <c r="C8" s="57">
        <v>23.636363636363637</v>
      </c>
      <c r="D8" s="57">
        <v>0.60606060606060608</v>
      </c>
      <c r="E8" s="57">
        <v>0</v>
      </c>
      <c r="F8" s="57">
        <v>0</v>
      </c>
      <c r="G8" s="57">
        <v>0</v>
      </c>
      <c r="H8" s="57">
        <v>0</v>
      </c>
      <c r="I8" s="57">
        <v>0.90909090909090906</v>
      </c>
      <c r="J8" s="57">
        <v>25.151515151515152</v>
      </c>
    </row>
    <row r="9" spans="1:10" x14ac:dyDescent="0.25">
      <c r="A9" s="59" t="s">
        <v>82</v>
      </c>
      <c r="B9" s="57">
        <v>7.5757575757575761</v>
      </c>
      <c r="C9" s="57">
        <v>18.181818181818183</v>
      </c>
      <c r="D9" s="57">
        <v>6.0606060606060606</v>
      </c>
      <c r="E9" s="57">
        <v>10.454545454545455</v>
      </c>
      <c r="F9" s="57">
        <v>0</v>
      </c>
      <c r="G9" s="57">
        <v>0</v>
      </c>
      <c r="H9" s="57">
        <v>0</v>
      </c>
      <c r="I9" s="57">
        <v>19.242424242424242</v>
      </c>
      <c r="J9" s="57">
        <v>61.515151515151516</v>
      </c>
    </row>
    <row r="10" spans="1:10" x14ac:dyDescent="0.25">
      <c r="A10" s="59" t="s">
        <v>83</v>
      </c>
      <c r="B10" s="57">
        <v>0</v>
      </c>
      <c r="C10" s="57">
        <v>0</v>
      </c>
      <c r="D10" s="57">
        <v>73.63636363636364</v>
      </c>
      <c r="E10" s="57">
        <v>1.5151515151515151</v>
      </c>
      <c r="F10" s="57">
        <v>0</v>
      </c>
      <c r="G10" s="57">
        <v>0</v>
      </c>
      <c r="H10" s="57">
        <v>0</v>
      </c>
      <c r="I10" s="57">
        <v>17.575757575757574</v>
      </c>
      <c r="J10" s="57">
        <v>92.727272727272734</v>
      </c>
    </row>
    <row r="11" spans="1:10" x14ac:dyDescent="0.25">
      <c r="A11" s="59" t="s">
        <v>84</v>
      </c>
      <c r="B11" s="57">
        <v>10</v>
      </c>
      <c r="C11" s="57">
        <v>0</v>
      </c>
      <c r="D11" s="57">
        <v>3.0303030303030303</v>
      </c>
      <c r="E11" s="57">
        <v>0</v>
      </c>
      <c r="F11" s="57">
        <v>0</v>
      </c>
      <c r="G11" s="57">
        <v>0</v>
      </c>
      <c r="H11" s="57">
        <v>0</v>
      </c>
      <c r="I11" s="57">
        <v>71.818181818181813</v>
      </c>
      <c r="J11" s="57">
        <v>84.848484848484844</v>
      </c>
    </row>
    <row r="12" spans="1:10" x14ac:dyDescent="0.25">
      <c r="A12" s="59" t="s">
        <v>85</v>
      </c>
      <c r="B12" s="57">
        <v>20.15625</v>
      </c>
      <c r="C12" s="57">
        <v>5.6060606060606064</v>
      </c>
      <c r="D12" s="57">
        <v>14.545454545454545</v>
      </c>
      <c r="E12" s="57">
        <v>2.4242424242424243</v>
      </c>
      <c r="F12" s="57">
        <v>0</v>
      </c>
      <c r="G12" s="57">
        <v>0</v>
      </c>
      <c r="H12" s="57">
        <v>0</v>
      </c>
      <c r="I12" s="57">
        <v>62.424242424242422</v>
      </c>
      <c r="J12" s="57">
        <v>105.15625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2"/>
  <sheetViews>
    <sheetView tabSelected="1" topLeftCell="E1" zoomScale="80" zoomScaleNormal="80" workbookViewId="0">
      <pane ySplit="1" topLeftCell="A17" activePane="bottomLeft" state="frozen"/>
      <selection activeCell="C8" sqref="C8"/>
      <selection pane="bottomLeft" activeCell="O27" sqref="O27:P37"/>
    </sheetView>
  </sheetViews>
  <sheetFormatPr defaultRowHeight="15" x14ac:dyDescent="0.25"/>
  <cols>
    <col min="1" max="1" width="7.7109375" customWidth="1"/>
    <col min="2" max="2" width="6.85546875" customWidth="1"/>
    <col min="3" max="3" width="20.85546875" customWidth="1"/>
    <col min="4" max="4" width="7.28515625" customWidth="1"/>
    <col min="5" max="5" width="12" customWidth="1"/>
    <col min="6" max="6" width="14.7109375" customWidth="1"/>
    <col min="7" max="7" width="7.85546875" customWidth="1"/>
    <col min="8" max="8" width="8.140625" customWidth="1"/>
    <col min="9" max="9" width="9.5703125" customWidth="1"/>
    <col min="10" max="10" width="10.42578125" customWidth="1"/>
    <col min="11" max="11" width="10.5703125" customWidth="1"/>
    <col min="12" max="12" width="19.7109375" customWidth="1"/>
    <col min="13" max="13" width="10.5703125" customWidth="1"/>
    <col min="14" max="14" width="8.5703125" customWidth="1"/>
    <col min="15" max="15" width="13.28515625" customWidth="1"/>
    <col min="16" max="16" width="15.85546875" customWidth="1"/>
    <col min="17" max="1023" width="8.5703125" customWidth="1"/>
    <col min="1024" max="1025" width="9.140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7" t="s">
        <v>13</v>
      </c>
      <c r="O1" s="139" t="s">
        <v>104</v>
      </c>
    </row>
    <row r="2" spans="1:17" x14ac:dyDescent="0.25">
      <c r="A2" s="6"/>
      <c r="B2" s="7">
        <v>0.375</v>
      </c>
      <c r="C2" s="129" t="s">
        <v>94</v>
      </c>
      <c r="D2" s="130">
        <v>1</v>
      </c>
      <c r="E2" s="130" t="s">
        <v>31</v>
      </c>
      <c r="F2" s="130" t="s">
        <v>15</v>
      </c>
      <c r="G2" s="131">
        <v>1</v>
      </c>
      <c r="H2" s="131">
        <v>1</v>
      </c>
      <c r="I2" s="133" t="s">
        <v>28</v>
      </c>
      <c r="J2" s="132" t="s">
        <v>25</v>
      </c>
      <c r="K2" s="131">
        <v>0</v>
      </c>
      <c r="L2" s="131">
        <v>0</v>
      </c>
      <c r="M2" s="134" t="s">
        <v>114</v>
      </c>
      <c r="O2" s="142"/>
    </row>
    <row r="3" spans="1:17" x14ac:dyDescent="0.25">
      <c r="A3" s="11"/>
      <c r="B3" s="11"/>
      <c r="C3" s="56" t="s">
        <v>94</v>
      </c>
      <c r="D3" s="13">
        <f t="shared" ref="D3:F10" si="0">D2</f>
        <v>1</v>
      </c>
      <c r="E3" s="8" t="s">
        <v>31</v>
      </c>
      <c r="F3" s="13" t="str">
        <f t="shared" si="0"/>
        <v>Pemanfaatan</v>
      </c>
      <c r="G3" s="14">
        <v>1</v>
      </c>
      <c r="H3" s="14">
        <v>1</v>
      </c>
      <c r="I3" s="10" t="s">
        <v>28</v>
      </c>
      <c r="J3" s="15" t="s">
        <v>26</v>
      </c>
      <c r="K3" s="9">
        <v>70</v>
      </c>
      <c r="L3" s="9">
        <v>0</v>
      </c>
      <c r="M3" s="11" t="str">
        <f t="shared" ref="M3:M10" si="1">M2</f>
        <v>NADA</v>
      </c>
      <c r="O3">
        <f>AVERAGE(K10,K20,K30,K40,K50,K60,K70,K80,K90,K100,K110)</f>
        <v>16.363636363636363</v>
      </c>
    </row>
    <row r="4" spans="1:17" x14ac:dyDescent="0.25">
      <c r="A4" s="11"/>
      <c r="B4" s="11"/>
      <c r="C4" s="56" t="s">
        <v>94</v>
      </c>
      <c r="D4" s="13">
        <f t="shared" si="0"/>
        <v>1</v>
      </c>
      <c r="E4" s="8" t="s">
        <v>31</v>
      </c>
      <c r="F4" s="13" t="str">
        <f t="shared" si="0"/>
        <v>Pemanfaatan</v>
      </c>
      <c r="G4" s="14">
        <v>1</v>
      </c>
      <c r="H4" s="14">
        <v>1</v>
      </c>
      <c r="I4" s="10" t="s">
        <v>28</v>
      </c>
      <c r="J4" s="15" t="s">
        <v>19</v>
      </c>
      <c r="K4" s="9">
        <v>0</v>
      </c>
      <c r="L4" s="9">
        <v>0</v>
      </c>
      <c r="M4" s="11" t="str">
        <f t="shared" si="1"/>
        <v>NADA</v>
      </c>
    </row>
    <row r="5" spans="1:17" x14ac:dyDescent="0.25">
      <c r="A5" s="11"/>
      <c r="B5" s="11"/>
      <c r="C5" s="56" t="s">
        <v>94</v>
      </c>
      <c r="D5" s="13">
        <f t="shared" si="0"/>
        <v>1</v>
      </c>
      <c r="E5" s="8" t="s">
        <v>31</v>
      </c>
      <c r="F5" s="13" t="str">
        <f t="shared" si="0"/>
        <v>Pemanfaatan</v>
      </c>
      <c r="G5" s="14">
        <v>1</v>
      </c>
      <c r="H5" s="14">
        <v>1</v>
      </c>
      <c r="I5" s="10" t="s">
        <v>28</v>
      </c>
      <c r="J5" s="15" t="s">
        <v>20</v>
      </c>
      <c r="K5" s="9">
        <v>0</v>
      </c>
      <c r="L5" s="9">
        <v>0</v>
      </c>
      <c r="M5" s="11" t="str">
        <f t="shared" si="1"/>
        <v>NADA</v>
      </c>
      <c r="P5" t="s">
        <v>109</v>
      </c>
      <c r="Q5">
        <v>16.363636363636363</v>
      </c>
    </row>
    <row r="6" spans="1:17" x14ac:dyDescent="0.25">
      <c r="A6" s="11"/>
      <c r="B6" s="11"/>
      <c r="C6" s="56" t="s">
        <v>94</v>
      </c>
      <c r="D6" s="13">
        <f>D5</f>
        <v>1</v>
      </c>
      <c r="E6" s="8" t="s">
        <v>31</v>
      </c>
      <c r="F6" s="13" t="str">
        <f>F5</f>
        <v>Pemanfaatan</v>
      </c>
      <c r="G6" s="14">
        <v>1</v>
      </c>
      <c r="H6" s="14">
        <v>1</v>
      </c>
      <c r="I6" s="10" t="s">
        <v>28</v>
      </c>
      <c r="J6" s="15" t="s">
        <v>21</v>
      </c>
      <c r="K6" s="9">
        <v>0</v>
      </c>
      <c r="L6" s="9">
        <v>2</v>
      </c>
      <c r="M6" s="11" t="str">
        <f>M5</f>
        <v>NADA</v>
      </c>
      <c r="P6" t="s">
        <v>110</v>
      </c>
      <c r="Q6">
        <v>9.454545454545455</v>
      </c>
    </row>
    <row r="7" spans="1:17" x14ac:dyDescent="0.25">
      <c r="A7" s="11"/>
      <c r="B7" s="11"/>
      <c r="C7" s="56" t="s">
        <v>94</v>
      </c>
      <c r="D7" s="13">
        <f t="shared" si="0"/>
        <v>1</v>
      </c>
      <c r="E7" s="8" t="s">
        <v>31</v>
      </c>
      <c r="F7" s="13" t="str">
        <f t="shared" si="0"/>
        <v>Pemanfaatan</v>
      </c>
      <c r="G7" s="17">
        <v>1</v>
      </c>
      <c r="H7" s="17">
        <v>1</v>
      </c>
      <c r="I7" s="10" t="s">
        <v>28</v>
      </c>
      <c r="J7" s="18" t="s">
        <v>22</v>
      </c>
      <c r="K7" s="9">
        <v>0</v>
      </c>
      <c r="L7" s="9">
        <v>0</v>
      </c>
      <c r="M7" s="11" t="str">
        <f t="shared" si="1"/>
        <v>NADA</v>
      </c>
      <c r="P7" t="s">
        <v>111</v>
      </c>
      <c r="Q7">
        <v>16.818181818181817</v>
      </c>
    </row>
    <row r="8" spans="1:17" x14ac:dyDescent="0.25">
      <c r="A8" s="11"/>
      <c r="B8" s="11"/>
      <c r="C8" s="56" t="s">
        <v>94</v>
      </c>
      <c r="D8" s="13">
        <f t="shared" si="0"/>
        <v>1</v>
      </c>
      <c r="E8" s="8" t="s">
        <v>31</v>
      </c>
      <c r="F8" s="13" t="str">
        <f t="shared" si="0"/>
        <v>Pemanfaatan</v>
      </c>
      <c r="G8" s="17">
        <v>1</v>
      </c>
      <c r="H8" s="17">
        <v>1</v>
      </c>
      <c r="I8" s="10" t="s">
        <v>28</v>
      </c>
      <c r="J8" s="18" t="s">
        <v>23</v>
      </c>
      <c r="K8" s="9">
        <v>0</v>
      </c>
      <c r="L8" s="9">
        <v>0</v>
      </c>
      <c r="M8" s="11" t="str">
        <f t="shared" si="1"/>
        <v>NADA</v>
      </c>
      <c r="P8" s="143" t="s">
        <v>113</v>
      </c>
      <c r="Q8" s="143">
        <f>AVERAGE(Q5:Q7)</f>
        <v>14.212121212121213</v>
      </c>
    </row>
    <row r="9" spans="1:17" x14ac:dyDescent="0.25">
      <c r="A9" s="11"/>
      <c r="B9" s="11"/>
      <c r="C9" s="56" t="s">
        <v>94</v>
      </c>
      <c r="D9" s="13">
        <f t="shared" si="0"/>
        <v>1</v>
      </c>
      <c r="E9" s="13" t="str">
        <f t="shared" si="0"/>
        <v>PB</v>
      </c>
      <c r="F9" s="13" t="str">
        <f t="shared" si="0"/>
        <v>Pemanfaatan</v>
      </c>
      <c r="G9" s="17">
        <v>1</v>
      </c>
      <c r="H9" s="17">
        <v>1</v>
      </c>
      <c r="I9" s="10" t="s">
        <v>28</v>
      </c>
      <c r="J9" s="18" t="s">
        <v>24</v>
      </c>
      <c r="K9" s="9">
        <v>0</v>
      </c>
      <c r="L9" s="9">
        <v>0</v>
      </c>
      <c r="M9" s="11" t="str">
        <f t="shared" si="1"/>
        <v>NADA</v>
      </c>
    </row>
    <row r="10" spans="1:17" x14ac:dyDescent="0.25">
      <c r="A10" s="11"/>
      <c r="B10" s="11"/>
      <c r="C10" s="56" t="s">
        <v>94</v>
      </c>
      <c r="D10" s="13">
        <f t="shared" si="0"/>
        <v>1</v>
      </c>
      <c r="E10" s="13" t="str">
        <f t="shared" si="0"/>
        <v>PB</v>
      </c>
      <c r="F10" s="13" t="str">
        <f t="shared" si="0"/>
        <v>Pemanfaatan</v>
      </c>
      <c r="G10" s="17">
        <v>1</v>
      </c>
      <c r="H10" s="17">
        <v>1</v>
      </c>
      <c r="I10" s="10" t="s">
        <v>28</v>
      </c>
      <c r="J10" s="18" t="s">
        <v>16</v>
      </c>
      <c r="K10" s="9">
        <v>20</v>
      </c>
      <c r="L10" s="9">
        <v>0</v>
      </c>
      <c r="M10" s="11" t="str">
        <f t="shared" si="1"/>
        <v>NADA</v>
      </c>
    </row>
    <row r="11" spans="1:17" x14ac:dyDescent="0.25">
      <c r="A11" s="11"/>
      <c r="B11" s="11"/>
      <c r="C11" s="56" t="s">
        <v>94</v>
      </c>
      <c r="D11" s="13">
        <f>D9</f>
        <v>1</v>
      </c>
      <c r="E11" s="13" t="str">
        <f>E9</f>
        <v>PB</v>
      </c>
      <c r="F11" s="13" t="str">
        <f>F9</f>
        <v>Pemanfaatan</v>
      </c>
      <c r="G11" s="17">
        <v>1</v>
      </c>
      <c r="H11" s="17">
        <v>1</v>
      </c>
      <c r="I11" s="10" t="s">
        <v>28</v>
      </c>
      <c r="J11" s="18" t="s">
        <v>18</v>
      </c>
      <c r="K11" s="9">
        <v>0</v>
      </c>
      <c r="L11" s="9">
        <v>0</v>
      </c>
      <c r="M11" s="11" t="str">
        <f>M9</f>
        <v>NADA</v>
      </c>
    </row>
    <row r="12" spans="1:17" x14ac:dyDescent="0.25">
      <c r="A12" s="19"/>
      <c r="B12" s="19"/>
      <c r="C12" s="129" t="s">
        <v>94</v>
      </c>
      <c r="D12" s="21">
        <f t="shared" ref="D12:F19" si="2">D11</f>
        <v>1</v>
      </c>
      <c r="E12" s="21" t="str">
        <f t="shared" si="2"/>
        <v>PB</v>
      </c>
      <c r="F12" s="21" t="str">
        <f t="shared" si="2"/>
        <v>Pemanfaatan</v>
      </c>
      <c r="G12" s="22">
        <v>1</v>
      </c>
      <c r="H12" s="22">
        <v>2</v>
      </c>
      <c r="I12" s="10" t="s">
        <v>28</v>
      </c>
      <c r="J12" s="23" t="s">
        <v>25</v>
      </c>
      <c r="K12" s="24">
        <v>0</v>
      </c>
      <c r="L12" s="24">
        <v>0</v>
      </c>
      <c r="M12" s="11" t="str">
        <f>M11</f>
        <v>NADA</v>
      </c>
    </row>
    <row r="13" spans="1:17" x14ac:dyDescent="0.25">
      <c r="A13" s="11"/>
      <c r="B13" s="11"/>
      <c r="C13" s="56" t="s">
        <v>94</v>
      </c>
      <c r="D13" s="13">
        <f t="shared" si="2"/>
        <v>1</v>
      </c>
      <c r="E13" s="13" t="str">
        <f t="shared" si="2"/>
        <v>PB</v>
      </c>
      <c r="F13" s="13" t="str">
        <f t="shared" si="2"/>
        <v>Pemanfaatan</v>
      </c>
      <c r="G13" s="17">
        <v>1</v>
      </c>
      <c r="H13" s="17">
        <v>2</v>
      </c>
      <c r="I13" s="10" t="s">
        <v>28</v>
      </c>
      <c r="J13" s="18" t="s">
        <v>26</v>
      </c>
      <c r="K13" s="9">
        <v>20</v>
      </c>
      <c r="L13" s="9">
        <v>0</v>
      </c>
      <c r="M13" s="11" t="str">
        <f>M12</f>
        <v>NADA</v>
      </c>
    </row>
    <row r="14" spans="1:17" x14ac:dyDescent="0.25">
      <c r="A14" s="11"/>
      <c r="B14" s="11"/>
      <c r="C14" s="56" t="s">
        <v>94</v>
      </c>
      <c r="D14" s="13">
        <f t="shared" si="2"/>
        <v>1</v>
      </c>
      <c r="E14" s="13" t="str">
        <f t="shared" si="2"/>
        <v>PB</v>
      </c>
      <c r="F14" s="13" t="str">
        <f t="shared" si="2"/>
        <v>Pemanfaatan</v>
      </c>
      <c r="G14" s="17">
        <v>1</v>
      </c>
      <c r="H14" s="17">
        <v>2</v>
      </c>
      <c r="I14" s="10" t="s">
        <v>28</v>
      </c>
      <c r="J14" s="18" t="s">
        <v>19</v>
      </c>
      <c r="K14" s="9">
        <v>0</v>
      </c>
      <c r="L14" s="9">
        <v>0</v>
      </c>
      <c r="M14" s="11" t="str">
        <f>M13</f>
        <v>NADA</v>
      </c>
    </row>
    <row r="15" spans="1:17" x14ac:dyDescent="0.25">
      <c r="A15" s="11"/>
      <c r="B15" s="11"/>
      <c r="C15" s="56" t="s">
        <v>94</v>
      </c>
      <c r="D15" s="13">
        <f t="shared" si="2"/>
        <v>1</v>
      </c>
      <c r="E15" s="13" t="str">
        <f t="shared" si="2"/>
        <v>PB</v>
      </c>
      <c r="F15" s="13" t="str">
        <f t="shared" si="2"/>
        <v>Pemanfaatan</v>
      </c>
      <c r="G15" s="17">
        <v>1</v>
      </c>
      <c r="H15" s="17">
        <v>2</v>
      </c>
      <c r="I15" s="10" t="s">
        <v>28</v>
      </c>
      <c r="J15" s="18" t="s">
        <v>20</v>
      </c>
      <c r="K15" s="9">
        <v>0</v>
      </c>
      <c r="L15" s="9">
        <v>0</v>
      </c>
      <c r="M15" s="11" t="str">
        <f>M14</f>
        <v>NADA</v>
      </c>
    </row>
    <row r="16" spans="1:17" x14ac:dyDescent="0.25">
      <c r="A16" s="11"/>
      <c r="B16" s="11"/>
      <c r="C16" s="56" t="s">
        <v>94</v>
      </c>
      <c r="D16" s="13">
        <f t="shared" si="2"/>
        <v>1</v>
      </c>
      <c r="E16" s="13" t="str">
        <f t="shared" si="2"/>
        <v>PB</v>
      </c>
      <c r="F16" s="13" t="str">
        <f t="shared" si="2"/>
        <v>Pemanfaatan</v>
      </c>
      <c r="G16" s="17">
        <v>1</v>
      </c>
      <c r="H16" s="17">
        <v>2</v>
      </c>
      <c r="I16" s="10" t="s">
        <v>28</v>
      </c>
      <c r="J16" s="18" t="s">
        <v>21</v>
      </c>
      <c r="K16" s="9">
        <v>0</v>
      </c>
      <c r="L16" s="9">
        <v>0</v>
      </c>
      <c r="M16" s="11" t="str">
        <f>M15</f>
        <v>NADA</v>
      </c>
    </row>
    <row r="17" spans="1:16" x14ac:dyDescent="0.25">
      <c r="A17" s="11"/>
      <c r="B17" s="11"/>
      <c r="C17" s="56" t="s">
        <v>94</v>
      </c>
      <c r="D17" s="13">
        <f t="shared" si="2"/>
        <v>1</v>
      </c>
      <c r="E17" s="13" t="str">
        <f t="shared" si="2"/>
        <v>PB</v>
      </c>
      <c r="F17" s="13" t="str">
        <f t="shared" si="2"/>
        <v>Pemanfaatan</v>
      </c>
      <c r="G17" s="17">
        <v>1</v>
      </c>
      <c r="H17" s="17">
        <v>2</v>
      </c>
      <c r="I17" s="10" t="s">
        <v>28</v>
      </c>
      <c r="J17" s="18" t="s">
        <v>22</v>
      </c>
      <c r="K17" s="9">
        <v>0</v>
      </c>
      <c r="L17" s="9">
        <v>0</v>
      </c>
      <c r="M17" s="11" t="str">
        <f t="shared" ref="M17:M80" si="3">M16</f>
        <v>NADA</v>
      </c>
    </row>
    <row r="18" spans="1:16" x14ac:dyDescent="0.25">
      <c r="A18" s="11"/>
      <c r="B18" s="11"/>
      <c r="C18" s="56" t="s">
        <v>94</v>
      </c>
      <c r="D18" s="13">
        <f t="shared" si="2"/>
        <v>1</v>
      </c>
      <c r="E18" s="13" t="str">
        <f t="shared" si="2"/>
        <v>PB</v>
      </c>
      <c r="F18" s="13" t="str">
        <f t="shared" si="2"/>
        <v>Pemanfaatan</v>
      </c>
      <c r="G18" s="17">
        <v>1</v>
      </c>
      <c r="H18" s="17">
        <v>2</v>
      </c>
      <c r="I18" s="10" t="s">
        <v>28</v>
      </c>
      <c r="J18" s="18" t="s">
        <v>23</v>
      </c>
      <c r="K18" s="9">
        <v>0</v>
      </c>
      <c r="L18" s="9">
        <v>0</v>
      </c>
      <c r="M18" s="11" t="str">
        <f t="shared" si="3"/>
        <v>NADA</v>
      </c>
    </row>
    <row r="19" spans="1:16" x14ac:dyDescent="0.25">
      <c r="A19" s="11"/>
      <c r="B19" s="11"/>
      <c r="C19" s="56" t="s">
        <v>94</v>
      </c>
      <c r="D19" s="13">
        <f t="shared" si="2"/>
        <v>1</v>
      </c>
      <c r="E19" s="13" t="str">
        <f t="shared" si="2"/>
        <v>PB</v>
      </c>
      <c r="F19" s="13" t="str">
        <f t="shared" si="2"/>
        <v>Pemanfaatan</v>
      </c>
      <c r="G19" s="17">
        <v>1</v>
      </c>
      <c r="H19" s="17">
        <v>2</v>
      </c>
      <c r="I19" s="10" t="s">
        <v>28</v>
      </c>
      <c r="J19" s="18" t="s">
        <v>24</v>
      </c>
      <c r="K19" s="9">
        <v>0</v>
      </c>
      <c r="L19" s="9">
        <v>0</v>
      </c>
      <c r="M19" s="11" t="str">
        <f t="shared" si="3"/>
        <v>NADA</v>
      </c>
    </row>
    <row r="20" spans="1:16" x14ac:dyDescent="0.25">
      <c r="A20" s="11"/>
      <c r="B20" s="11"/>
      <c r="C20" s="56" t="s">
        <v>94</v>
      </c>
      <c r="D20" s="13"/>
      <c r="E20" s="13"/>
      <c r="F20" s="13"/>
      <c r="G20" s="17"/>
      <c r="H20" s="17"/>
      <c r="I20" s="10" t="s">
        <v>28</v>
      </c>
      <c r="J20" s="18" t="s">
        <v>16</v>
      </c>
      <c r="K20" s="9">
        <v>3</v>
      </c>
      <c r="L20" s="9">
        <v>0</v>
      </c>
      <c r="M20" s="11" t="str">
        <f t="shared" si="3"/>
        <v>NADA</v>
      </c>
    </row>
    <row r="21" spans="1:16" x14ac:dyDescent="0.25">
      <c r="A21" s="11"/>
      <c r="B21" s="11"/>
      <c r="C21" s="56" t="s">
        <v>94</v>
      </c>
      <c r="D21" s="13">
        <f>D19</f>
        <v>1</v>
      </c>
      <c r="E21" s="13" t="str">
        <f>E19</f>
        <v>PB</v>
      </c>
      <c r="F21" s="13" t="str">
        <f>F19</f>
        <v>Pemanfaatan</v>
      </c>
      <c r="G21" s="17">
        <v>1</v>
      </c>
      <c r="H21" s="17">
        <v>2</v>
      </c>
      <c r="I21" s="10" t="s">
        <v>28</v>
      </c>
      <c r="J21" s="18" t="s">
        <v>18</v>
      </c>
      <c r="K21" s="9">
        <v>0</v>
      </c>
      <c r="L21" s="9">
        <v>0</v>
      </c>
      <c r="M21" s="11" t="str">
        <f t="shared" si="3"/>
        <v>NADA</v>
      </c>
    </row>
    <row r="22" spans="1:16" x14ac:dyDescent="0.25">
      <c r="A22" s="19"/>
      <c r="B22" s="19"/>
      <c r="C22" s="129" t="s">
        <v>94</v>
      </c>
      <c r="D22" s="21">
        <f t="shared" ref="D22:D30" si="4">D21</f>
        <v>1</v>
      </c>
      <c r="E22" s="21" t="str">
        <f t="shared" ref="E22:E30" si="5">E21</f>
        <v>PB</v>
      </c>
      <c r="F22" s="21" t="str">
        <f t="shared" ref="F22:F30" si="6">F21</f>
        <v>Pemanfaatan</v>
      </c>
      <c r="G22" s="22">
        <v>1</v>
      </c>
      <c r="H22" s="22">
        <v>3</v>
      </c>
      <c r="I22" s="10" t="s">
        <v>28</v>
      </c>
      <c r="J22" s="23" t="s">
        <v>25</v>
      </c>
      <c r="K22" s="24">
        <v>5</v>
      </c>
      <c r="L22" s="24">
        <v>0</v>
      </c>
      <c r="M22" s="11" t="str">
        <f t="shared" si="3"/>
        <v>NADA</v>
      </c>
    </row>
    <row r="23" spans="1:16" x14ac:dyDescent="0.25">
      <c r="A23" s="11"/>
      <c r="B23" s="11"/>
      <c r="C23" s="56" t="s">
        <v>94</v>
      </c>
      <c r="D23" s="13">
        <f t="shared" si="4"/>
        <v>1</v>
      </c>
      <c r="E23" s="13" t="str">
        <f t="shared" si="5"/>
        <v>PB</v>
      </c>
      <c r="F23" s="13" t="str">
        <f t="shared" si="6"/>
        <v>Pemanfaatan</v>
      </c>
      <c r="G23" s="17">
        <v>1</v>
      </c>
      <c r="H23" s="17">
        <v>3</v>
      </c>
      <c r="I23" s="10" t="s">
        <v>28</v>
      </c>
      <c r="J23" s="18" t="s">
        <v>26</v>
      </c>
      <c r="K23" s="9">
        <v>50</v>
      </c>
      <c r="L23" s="9">
        <v>0</v>
      </c>
      <c r="M23" s="11" t="str">
        <f t="shared" si="3"/>
        <v>NADA</v>
      </c>
    </row>
    <row r="24" spans="1:16" x14ac:dyDescent="0.25">
      <c r="A24" s="11"/>
      <c r="B24" s="11"/>
      <c r="C24" s="56" t="s">
        <v>94</v>
      </c>
      <c r="D24" s="13">
        <f t="shared" si="4"/>
        <v>1</v>
      </c>
      <c r="E24" s="13" t="str">
        <f t="shared" si="5"/>
        <v>PB</v>
      </c>
      <c r="F24" s="13" t="str">
        <f t="shared" si="6"/>
        <v>Pemanfaatan</v>
      </c>
      <c r="G24" s="17">
        <v>1</v>
      </c>
      <c r="H24" s="17">
        <v>3</v>
      </c>
      <c r="I24" s="10" t="s">
        <v>28</v>
      </c>
      <c r="J24" s="18" t="s">
        <v>19</v>
      </c>
      <c r="K24" s="9">
        <v>0</v>
      </c>
      <c r="L24" s="9">
        <v>0</v>
      </c>
      <c r="M24" s="11" t="str">
        <f t="shared" si="3"/>
        <v>NADA</v>
      </c>
    </row>
    <row r="25" spans="1:16" x14ac:dyDescent="0.25">
      <c r="A25" s="11"/>
      <c r="B25" s="11"/>
      <c r="C25" s="56" t="s">
        <v>94</v>
      </c>
      <c r="D25" s="13">
        <f t="shared" si="4"/>
        <v>1</v>
      </c>
      <c r="E25" s="13" t="str">
        <f t="shared" si="5"/>
        <v>PB</v>
      </c>
      <c r="F25" s="13" t="str">
        <f t="shared" si="6"/>
        <v>Pemanfaatan</v>
      </c>
      <c r="G25" s="17">
        <v>1</v>
      </c>
      <c r="H25" s="17">
        <v>3</v>
      </c>
      <c r="I25" s="10" t="s">
        <v>28</v>
      </c>
      <c r="J25" s="18" t="s">
        <v>20</v>
      </c>
      <c r="K25" s="9">
        <v>0</v>
      </c>
      <c r="L25" s="9">
        <v>0</v>
      </c>
      <c r="M25" s="11" t="str">
        <f t="shared" si="3"/>
        <v>NADA</v>
      </c>
    </row>
    <row r="26" spans="1:16" x14ac:dyDescent="0.25">
      <c r="A26" s="11"/>
      <c r="B26" s="11"/>
      <c r="C26" s="56" t="s">
        <v>94</v>
      </c>
      <c r="D26" s="13">
        <f t="shared" si="4"/>
        <v>1</v>
      </c>
      <c r="E26" s="13" t="str">
        <f t="shared" si="5"/>
        <v>PB</v>
      </c>
      <c r="F26" s="13" t="str">
        <f t="shared" si="6"/>
        <v>Pemanfaatan</v>
      </c>
      <c r="G26" s="17">
        <v>1</v>
      </c>
      <c r="H26" s="17">
        <v>3</v>
      </c>
      <c r="I26" s="10" t="s">
        <v>28</v>
      </c>
      <c r="J26" s="18" t="s">
        <v>21</v>
      </c>
      <c r="K26" s="9">
        <v>0</v>
      </c>
      <c r="L26" s="9">
        <v>0</v>
      </c>
      <c r="M26" s="11" t="str">
        <f t="shared" si="3"/>
        <v>NADA</v>
      </c>
    </row>
    <row r="27" spans="1:16" x14ac:dyDescent="0.25">
      <c r="A27" s="11"/>
      <c r="B27" s="11"/>
      <c r="C27" s="56" t="s">
        <v>94</v>
      </c>
      <c r="D27" s="13">
        <f t="shared" si="4"/>
        <v>1</v>
      </c>
      <c r="E27" s="13" t="str">
        <f t="shared" si="5"/>
        <v>PB</v>
      </c>
      <c r="F27" s="13" t="str">
        <f t="shared" si="6"/>
        <v>Pemanfaatan</v>
      </c>
      <c r="G27" s="17">
        <v>1</v>
      </c>
      <c r="H27" s="17">
        <v>3</v>
      </c>
      <c r="I27" s="10" t="s">
        <v>28</v>
      </c>
      <c r="J27" s="18" t="s">
        <v>22</v>
      </c>
      <c r="K27" s="9">
        <v>0</v>
      </c>
      <c r="L27" s="9">
        <v>0</v>
      </c>
      <c r="M27" s="11" t="str">
        <f t="shared" si="3"/>
        <v>NADA</v>
      </c>
      <c r="O27" s="146" t="s">
        <v>25</v>
      </c>
      <c r="P27" s="147">
        <f>AVERAGE(K2,K12,K22,K32,K42,K52,K62,K72,K82,K92,K102,K112,K122,K132,K142,K152,K162,K172,K182,K192,K202,K212,K222,K232,K242,K252,K262,K272,K282,K292,K302,K312,K322)</f>
        <v>16.787878787878789</v>
      </c>
    </row>
    <row r="28" spans="1:16" x14ac:dyDescent="0.25">
      <c r="A28" s="11"/>
      <c r="B28" s="11"/>
      <c r="C28" s="56" t="s">
        <v>94</v>
      </c>
      <c r="D28" s="13">
        <f t="shared" si="4"/>
        <v>1</v>
      </c>
      <c r="E28" s="13" t="str">
        <f t="shared" si="5"/>
        <v>PB</v>
      </c>
      <c r="F28" s="13" t="str">
        <f t="shared" si="6"/>
        <v>Pemanfaatan</v>
      </c>
      <c r="G28" s="17">
        <v>1</v>
      </c>
      <c r="H28" s="17">
        <v>3</v>
      </c>
      <c r="I28" s="10" t="s">
        <v>28</v>
      </c>
      <c r="J28" s="18" t="s">
        <v>23</v>
      </c>
      <c r="K28" s="9">
        <v>0</v>
      </c>
      <c r="L28" s="9">
        <v>0</v>
      </c>
      <c r="M28" s="11" t="str">
        <f t="shared" si="3"/>
        <v>NADA</v>
      </c>
      <c r="O28" s="148" t="s">
        <v>26</v>
      </c>
      <c r="P28" s="149">
        <f t="shared" ref="P28:P36" si="7">AVERAGE(K3,K13,K23,K33,K43,K53,K63,K73,K83,K93,K103,K113,K123,K133,K143,K153,K163,K173,K183,K193,K203,K213,K223,K233,K243,K253,K263,K273,K283,K293,K303,K313,K323)</f>
        <v>26.818181818181817</v>
      </c>
    </row>
    <row r="29" spans="1:16" x14ac:dyDescent="0.25">
      <c r="A29" s="11"/>
      <c r="B29" s="11"/>
      <c r="C29" s="56" t="s">
        <v>94</v>
      </c>
      <c r="D29" s="13">
        <f t="shared" si="4"/>
        <v>1</v>
      </c>
      <c r="E29" s="13" t="str">
        <f t="shared" si="5"/>
        <v>PB</v>
      </c>
      <c r="F29" s="13" t="str">
        <f t="shared" si="6"/>
        <v>Pemanfaatan</v>
      </c>
      <c r="G29" s="17">
        <v>1</v>
      </c>
      <c r="H29" s="17">
        <v>3</v>
      </c>
      <c r="I29" s="10" t="s">
        <v>28</v>
      </c>
      <c r="J29" s="18" t="s">
        <v>24</v>
      </c>
      <c r="K29" s="9">
        <v>0</v>
      </c>
      <c r="L29" s="9">
        <v>0</v>
      </c>
      <c r="M29" s="11" t="str">
        <f t="shared" si="3"/>
        <v>NADA</v>
      </c>
      <c r="O29" s="144" t="s">
        <v>19</v>
      </c>
      <c r="P29" s="45">
        <f t="shared" si="7"/>
        <v>0.12121212121212122</v>
      </c>
    </row>
    <row r="30" spans="1:16" x14ac:dyDescent="0.25">
      <c r="A30" s="11"/>
      <c r="B30" s="11"/>
      <c r="C30" s="56" t="s">
        <v>94</v>
      </c>
      <c r="D30" s="13">
        <f t="shared" si="4"/>
        <v>1</v>
      </c>
      <c r="E30" s="13" t="str">
        <f t="shared" si="5"/>
        <v>PB</v>
      </c>
      <c r="F30" s="13" t="str">
        <f t="shared" si="6"/>
        <v>Pemanfaatan</v>
      </c>
      <c r="G30" s="17">
        <v>1</v>
      </c>
      <c r="H30" s="17">
        <v>3</v>
      </c>
      <c r="I30" s="10" t="s">
        <v>28</v>
      </c>
      <c r="J30" s="18" t="s">
        <v>16</v>
      </c>
      <c r="K30" s="9">
        <v>15</v>
      </c>
      <c r="L30" s="9">
        <v>0</v>
      </c>
      <c r="M30" s="11" t="str">
        <f t="shared" si="3"/>
        <v>NADA</v>
      </c>
      <c r="O30" s="144" t="s">
        <v>20</v>
      </c>
      <c r="P30" s="45">
        <f t="shared" si="7"/>
        <v>0</v>
      </c>
    </row>
    <row r="31" spans="1:16" x14ac:dyDescent="0.25">
      <c r="A31" s="11"/>
      <c r="B31" s="11"/>
      <c r="C31" s="56" t="s">
        <v>94</v>
      </c>
      <c r="D31" s="13">
        <f>D29</f>
        <v>1</v>
      </c>
      <c r="E31" s="13" t="str">
        <f>E29</f>
        <v>PB</v>
      </c>
      <c r="F31" s="13" t="str">
        <f>F29</f>
        <v>Pemanfaatan</v>
      </c>
      <c r="G31" s="17">
        <v>1</v>
      </c>
      <c r="H31" s="17">
        <v>3</v>
      </c>
      <c r="I31" s="10" t="s">
        <v>28</v>
      </c>
      <c r="J31" s="18" t="s">
        <v>18</v>
      </c>
      <c r="K31" s="9">
        <v>0</v>
      </c>
      <c r="L31" s="9">
        <v>0</v>
      </c>
      <c r="M31" s="11" t="str">
        <f t="shared" si="3"/>
        <v>NADA</v>
      </c>
      <c r="O31" s="144" t="s">
        <v>21</v>
      </c>
      <c r="P31" s="45">
        <f>AVERAGE(L6,L16,L26,L36,L46,L56,L66,L76,L86,L96,L106,L116,,L126,L136,L146,L156,L166,L176,L186,L196,L206,L216,L226,L236,L246,L256,L266,L276,L286,L296,L306,L316,L326,)</f>
        <v>5.7142857142857141E-2</v>
      </c>
    </row>
    <row r="32" spans="1:16" x14ac:dyDescent="0.25">
      <c r="A32" s="19"/>
      <c r="B32" s="19"/>
      <c r="C32" s="129" t="s">
        <v>94</v>
      </c>
      <c r="D32" s="21">
        <f t="shared" ref="D32:F39" si="8">D31</f>
        <v>1</v>
      </c>
      <c r="E32" s="21" t="str">
        <f t="shared" si="8"/>
        <v>PB</v>
      </c>
      <c r="F32" s="21" t="str">
        <f t="shared" si="8"/>
        <v>Pemanfaatan</v>
      </c>
      <c r="G32" s="22">
        <v>1</v>
      </c>
      <c r="H32" s="22">
        <v>4</v>
      </c>
      <c r="I32" s="10" t="s">
        <v>28</v>
      </c>
      <c r="J32" s="23" t="s">
        <v>25</v>
      </c>
      <c r="K32" s="24">
        <v>5</v>
      </c>
      <c r="L32" s="24">
        <v>0</v>
      </c>
      <c r="M32" s="11" t="str">
        <f t="shared" si="3"/>
        <v>NADA</v>
      </c>
      <c r="O32" s="150" t="s">
        <v>22</v>
      </c>
      <c r="P32" s="151">
        <f t="shared" si="7"/>
        <v>0.90909090909090906</v>
      </c>
    </row>
    <row r="33" spans="1:16" x14ac:dyDescent="0.25">
      <c r="A33" s="11"/>
      <c r="B33" s="11"/>
      <c r="C33" s="56" t="s">
        <v>94</v>
      </c>
      <c r="D33" s="13">
        <f t="shared" si="8"/>
        <v>1</v>
      </c>
      <c r="E33" s="13" t="str">
        <f t="shared" si="8"/>
        <v>PB</v>
      </c>
      <c r="F33" s="13" t="str">
        <f t="shared" si="8"/>
        <v>Pemanfaatan</v>
      </c>
      <c r="G33" s="17">
        <v>1</v>
      </c>
      <c r="H33" s="17">
        <v>4</v>
      </c>
      <c r="I33" s="10" t="s">
        <v>28</v>
      </c>
      <c r="J33" s="18" t="s">
        <v>26</v>
      </c>
      <c r="K33" s="9">
        <v>60</v>
      </c>
      <c r="L33" s="9">
        <v>0</v>
      </c>
      <c r="M33" s="11" t="str">
        <f t="shared" si="3"/>
        <v>NADA</v>
      </c>
      <c r="O33" s="145" t="s">
        <v>23</v>
      </c>
      <c r="P33" s="45">
        <f t="shared" si="7"/>
        <v>0</v>
      </c>
    </row>
    <row r="34" spans="1:16" x14ac:dyDescent="0.25">
      <c r="A34" s="11"/>
      <c r="B34" s="11"/>
      <c r="C34" s="56" t="s">
        <v>94</v>
      </c>
      <c r="D34" s="13">
        <f t="shared" si="8"/>
        <v>1</v>
      </c>
      <c r="E34" s="13" t="str">
        <f t="shared" si="8"/>
        <v>PB</v>
      </c>
      <c r="F34" s="13" t="str">
        <f t="shared" si="8"/>
        <v>Pemanfaatan</v>
      </c>
      <c r="G34" s="17">
        <v>1</v>
      </c>
      <c r="H34" s="17">
        <v>4</v>
      </c>
      <c r="I34" s="10" t="s">
        <v>28</v>
      </c>
      <c r="J34" s="18" t="s">
        <v>19</v>
      </c>
      <c r="K34" s="9">
        <v>0</v>
      </c>
      <c r="L34" s="9">
        <v>0</v>
      </c>
      <c r="M34" s="11" t="str">
        <f t="shared" si="3"/>
        <v>NADA</v>
      </c>
      <c r="O34" s="152" t="s">
        <v>24</v>
      </c>
      <c r="P34" s="153">
        <f t="shared" si="7"/>
        <v>3</v>
      </c>
    </row>
    <row r="35" spans="1:16" x14ac:dyDescent="0.25">
      <c r="A35" s="11"/>
      <c r="B35" s="11"/>
      <c r="C35" s="56" t="s">
        <v>94</v>
      </c>
      <c r="D35" s="13">
        <f t="shared" si="8"/>
        <v>1</v>
      </c>
      <c r="E35" s="13" t="str">
        <f t="shared" si="8"/>
        <v>PB</v>
      </c>
      <c r="F35" s="13" t="str">
        <f t="shared" si="8"/>
        <v>Pemanfaatan</v>
      </c>
      <c r="G35" s="17">
        <v>1</v>
      </c>
      <c r="H35" s="17">
        <v>4</v>
      </c>
      <c r="I35" s="10" t="s">
        <v>28</v>
      </c>
      <c r="J35" s="18" t="s">
        <v>20</v>
      </c>
      <c r="K35" s="9">
        <v>0</v>
      </c>
      <c r="L35" s="9">
        <v>0</v>
      </c>
      <c r="M35" s="11" t="str">
        <f t="shared" si="3"/>
        <v>NADA</v>
      </c>
      <c r="O35" s="154" t="s">
        <v>16</v>
      </c>
      <c r="P35" s="155">
        <f t="shared" si="7"/>
        <v>14.212121212121213</v>
      </c>
    </row>
    <row r="36" spans="1:16" x14ac:dyDescent="0.25">
      <c r="A36" s="11"/>
      <c r="B36" s="11"/>
      <c r="C36" s="56" t="s">
        <v>94</v>
      </c>
      <c r="D36" s="13">
        <f t="shared" si="8"/>
        <v>1</v>
      </c>
      <c r="E36" s="13" t="str">
        <f t="shared" si="8"/>
        <v>PB</v>
      </c>
      <c r="F36" s="13" t="str">
        <f t="shared" si="8"/>
        <v>Pemanfaatan</v>
      </c>
      <c r="G36" s="17">
        <v>1</v>
      </c>
      <c r="H36" s="17">
        <v>4</v>
      </c>
      <c r="I36" s="10" t="s">
        <v>28</v>
      </c>
      <c r="J36" s="18" t="s">
        <v>21</v>
      </c>
      <c r="K36" s="9">
        <v>0</v>
      </c>
      <c r="L36" s="9">
        <v>0</v>
      </c>
      <c r="M36" s="11" t="str">
        <f t="shared" si="3"/>
        <v>NADA</v>
      </c>
      <c r="O36" s="156" t="s">
        <v>18</v>
      </c>
      <c r="P36" s="147">
        <f t="shared" si="7"/>
        <v>0.90909090909090906</v>
      </c>
    </row>
    <row r="37" spans="1:16" x14ac:dyDescent="0.25">
      <c r="A37" s="11"/>
      <c r="B37" s="11"/>
      <c r="C37" s="56" t="s">
        <v>94</v>
      </c>
      <c r="D37" s="13">
        <f t="shared" si="8"/>
        <v>1</v>
      </c>
      <c r="E37" s="13" t="str">
        <f t="shared" si="8"/>
        <v>PB</v>
      </c>
      <c r="F37" s="13" t="str">
        <f t="shared" si="8"/>
        <v>Pemanfaatan</v>
      </c>
      <c r="G37" s="17">
        <v>1</v>
      </c>
      <c r="H37" s="17">
        <v>4</v>
      </c>
      <c r="I37" s="10" t="s">
        <v>28</v>
      </c>
      <c r="J37" s="18" t="s">
        <v>22</v>
      </c>
      <c r="K37" s="9">
        <v>0</v>
      </c>
      <c r="L37" s="9">
        <v>0</v>
      </c>
      <c r="M37" s="11" t="str">
        <f t="shared" si="3"/>
        <v>NADA</v>
      </c>
      <c r="O37" s="157" t="s">
        <v>47</v>
      </c>
      <c r="P37" s="158">
        <f>AVERAGE(P27:P36)</f>
        <v>6.2814718614718617</v>
      </c>
    </row>
    <row r="38" spans="1:16" x14ac:dyDescent="0.25">
      <c r="A38" s="11"/>
      <c r="B38" s="11"/>
      <c r="C38" s="56" t="s">
        <v>94</v>
      </c>
      <c r="D38" s="13">
        <f t="shared" si="8"/>
        <v>1</v>
      </c>
      <c r="E38" s="13" t="str">
        <f t="shared" si="8"/>
        <v>PB</v>
      </c>
      <c r="F38" s="13" t="str">
        <f t="shared" si="8"/>
        <v>Pemanfaatan</v>
      </c>
      <c r="G38" s="17">
        <v>1</v>
      </c>
      <c r="H38" s="17">
        <v>4</v>
      </c>
      <c r="I38" s="10" t="s">
        <v>28</v>
      </c>
      <c r="J38" s="18" t="s">
        <v>23</v>
      </c>
      <c r="K38" s="9">
        <v>0</v>
      </c>
      <c r="L38" s="9">
        <v>0</v>
      </c>
      <c r="M38" s="11" t="str">
        <f t="shared" si="3"/>
        <v>NADA</v>
      </c>
    </row>
    <row r="39" spans="1:16" x14ac:dyDescent="0.25">
      <c r="A39" s="11"/>
      <c r="B39" s="11"/>
      <c r="C39" s="56" t="s">
        <v>94</v>
      </c>
      <c r="D39" s="13">
        <f t="shared" si="8"/>
        <v>1</v>
      </c>
      <c r="E39" s="13" t="str">
        <f t="shared" si="8"/>
        <v>PB</v>
      </c>
      <c r="F39" s="13" t="str">
        <f t="shared" si="8"/>
        <v>Pemanfaatan</v>
      </c>
      <c r="G39" s="17">
        <v>1</v>
      </c>
      <c r="H39" s="17">
        <v>4</v>
      </c>
      <c r="I39" s="10" t="s">
        <v>28</v>
      </c>
      <c r="J39" s="18" t="s">
        <v>24</v>
      </c>
      <c r="K39" s="9">
        <v>0</v>
      </c>
      <c r="L39" s="9">
        <v>0</v>
      </c>
      <c r="M39" s="11" t="str">
        <f t="shared" si="3"/>
        <v>NADA</v>
      </c>
    </row>
    <row r="40" spans="1:16" x14ac:dyDescent="0.25">
      <c r="A40" s="11"/>
      <c r="B40" s="11"/>
      <c r="C40" s="56" t="s">
        <v>94</v>
      </c>
      <c r="D40" s="13"/>
      <c r="E40" s="13"/>
      <c r="F40" s="13"/>
      <c r="G40" s="17"/>
      <c r="H40" s="17"/>
      <c r="I40" s="10" t="s">
        <v>28</v>
      </c>
      <c r="J40" s="18" t="s">
        <v>16</v>
      </c>
      <c r="K40" s="9">
        <v>20</v>
      </c>
      <c r="L40" s="9">
        <v>0</v>
      </c>
      <c r="M40" s="11" t="str">
        <f t="shared" si="3"/>
        <v>NADA</v>
      </c>
    </row>
    <row r="41" spans="1:16" x14ac:dyDescent="0.25">
      <c r="A41" s="11"/>
      <c r="B41" s="11"/>
      <c r="C41" s="56" t="s">
        <v>94</v>
      </c>
      <c r="D41" s="13">
        <f>D39</f>
        <v>1</v>
      </c>
      <c r="E41" s="13" t="str">
        <f>E39</f>
        <v>PB</v>
      </c>
      <c r="F41" s="13" t="str">
        <f>F39</f>
        <v>Pemanfaatan</v>
      </c>
      <c r="G41" s="17">
        <v>1</v>
      </c>
      <c r="H41" s="17">
        <v>4</v>
      </c>
      <c r="I41" s="10" t="s">
        <v>28</v>
      </c>
      <c r="J41" s="18" t="s">
        <v>18</v>
      </c>
      <c r="K41" s="9">
        <v>0</v>
      </c>
      <c r="L41" s="9">
        <v>0</v>
      </c>
      <c r="M41" s="11" t="str">
        <f t="shared" si="3"/>
        <v>NADA</v>
      </c>
    </row>
    <row r="42" spans="1:16" x14ac:dyDescent="0.25">
      <c r="A42" s="19"/>
      <c r="B42" s="19"/>
      <c r="C42" s="129" t="s">
        <v>94</v>
      </c>
      <c r="D42" s="21">
        <f t="shared" ref="D42:F49" si="9">D41</f>
        <v>1</v>
      </c>
      <c r="E42" s="21" t="str">
        <f t="shared" si="9"/>
        <v>PB</v>
      </c>
      <c r="F42" s="21" t="str">
        <f t="shared" si="9"/>
        <v>Pemanfaatan</v>
      </c>
      <c r="G42" s="22">
        <v>1</v>
      </c>
      <c r="H42" s="22">
        <v>5</v>
      </c>
      <c r="I42" s="10" t="s">
        <v>28</v>
      </c>
      <c r="J42" s="23" t="s">
        <v>25</v>
      </c>
      <c r="K42" s="24">
        <v>5</v>
      </c>
      <c r="L42" s="24">
        <v>0</v>
      </c>
      <c r="M42" s="11" t="str">
        <f t="shared" si="3"/>
        <v>NADA</v>
      </c>
    </row>
    <row r="43" spans="1:16" x14ac:dyDescent="0.25">
      <c r="A43" s="11"/>
      <c r="B43" s="11"/>
      <c r="C43" s="56" t="s">
        <v>94</v>
      </c>
      <c r="D43" s="13">
        <f t="shared" si="9"/>
        <v>1</v>
      </c>
      <c r="E43" s="13" t="str">
        <f t="shared" si="9"/>
        <v>PB</v>
      </c>
      <c r="F43" s="13" t="str">
        <f t="shared" si="9"/>
        <v>Pemanfaatan</v>
      </c>
      <c r="G43" s="17">
        <v>1</v>
      </c>
      <c r="H43" s="17">
        <v>5</v>
      </c>
      <c r="I43" s="10" t="s">
        <v>28</v>
      </c>
      <c r="J43" s="18" t="s">
        <v>26</v>
      </c>
      <c r="K43" s="9">
        <v>70</v>
      </c>
      <c r="L43" s="9">
        <v>0</v>
      </c>
      <c r="M43" s="11" t="str">
        <f t="shared" si="3"/>
        <v>NADA</v>
      </c>
    </row>
    <row r="44" spans="1:16" x14ac:dyDescent="0.25">
      <c r="A44" s="11"/>
      <c r="B44" s="11"/>
      <c r="C44" s="56" t="s">
        <v>94</v>
      </c>
      <c r="D44" s="13">
        <f t="shared" si="9"/>
        <v>1</v>
      </c>
      <c r="E44" s="13" t="str">
        <f t="shared" si="9"/>
        <v>PB</v>
      </c>
      <c r="F44" s="13" t="str">
        <f t="shared" si="9"/>
        <v>Pemanfaatan</v>
      </c>
      <c r="G44" s="17">
        <v>1</v>
      </c>
      <c r="H44" s="17">
        <v>5</v>
      </c>
      <c r="I44" s="10" t="s">
        <v>28</v>
      </c>
      <c r="J44" s="18" t="s">
        <v>19</v>
      </c>
      <c r="K44" s="9">
        <v>0</v>
      </c>
      <c r="L44" s="9">
        <v>0</v>
      </c>
      <c r="M44" s="11" t="str">
        <f t="shared" si="3"/>
        <v>NADA</v>
      </c>
    </row>
    <row r="45" spans="1:16" x14ac:dyDescent="0.25">
      <c r="A45" s="11"/>
      <c r="B45" s="11"/>
      <c r="C45" s="56" t="s">
        <v>94</v>
      </c>
      <c r="D45" s="13">
        <f t="shared" si="9"/>
        <v>1</v>
      </c>
      <c r="E45" s="13" t="str">
        <f t="shared" si="9"/>
        <v>PB</v>
      </c>
      <c r="F45" s="13" t="str">
        <f t="shared" si="9"/>
        <v>Pemanfaatan</v>
      </c>
      <c r="G45" s="17">
        <v>1</v>
      </c>
      <c r="H45" s="17">
        <v>5</v>
      </c>
      <c r="I45" s="10" t="s">
        <v>28</v>
      </c>
      <c r="J45" s="18" t="s">
        <v>20</v>
      </c>
      <c r="K45" s="9">
        <v>0</v>
      </c>
      <c r="L45" s="9">
        <v>0</v>
      </c>
      <c r="M45" s="11" t="str">
        <f t="shared" si="3"/>
        <v>NADA</v>
      </c>
    </row>
    <row r="46" spans="1:16" x14ac:dyDescent="0.25">
      <c r="A46" s="11"/>
      <c r="B46" s="11"/>
      <c r="C46" s="56" t="s">
        <v>94</v>
      </c>
      <c r="D46" s="13">
        <f t="shared" si="9"/>
        <v>1</v>
      </c>
      <c r="E46" s="13" t="str">
        <f t="shared" si="9"/>
        <v>PB</v>
      </c>
      <c r="F46" s="13" t="str">
        <f t="shared" si="9"/>
        <v>Pemanfaatan</v>
      </c>
      <c r="G46" s="17">
        <v>1</v>
      </c>
      <c r="H46" s="17">
        <v>5</v>
      </c>
      <c r="I46" s="10" t="s">
        <v>28</v>
      </c>
      <c r="J46" s="18" t="s">
        <v>21</v>
      </c>
      <c r="K46" s="9">
        <v>0</v>
      </c>
      <c r="L46" s="9">
        <v>0</v>
      </c>
      <c r="M46" s="11" t="str">
        <f t="shared" si="3"/>
        <v>NADA</v>
      </c>
    </row>
    <row r="47" spans="1:16" x14ac:dyDescent="0.25">
      <c r="A47" s="11"/>
      <c r="B47" s="11"/>
      <c r="C47" s="56" t="s">
        <v>94</v>
      </c>
      <c r="D47" s="13">
        <f t="shared" si="9"/>
        <v>1</v>
      </c>
      <c r="E47" s="13" t="str">
        <f t="shared" si="9"/>
        <v>PB</v>
      </c>
      <c r="F47" s="13" t="str">
        <f t="shared" si="9"/>
        <v>Pemanfaatan</v>
      </c>
      <c r="G47" s="17">
        <v>1</v>
      </c>
      <c r="H47" s="17">
        <v>5</v>
      </c>
      <c r="I47" s="10" t="s">
        <v>28</v>
      </c>
      <c r="J47" s="18" t="s">
        <v>22</v>
      </c>
      <c r="K47" s="9">
        <v>0</v>
      </c>
      <c r="L47" s="9">
        <v>0</v>
      </c>
      <c r="M47" s="11" t="str">
        <f t="shared" si="3"/>
        <v>NADA</v>
      </c>
    </row>
    <row r="48" spans="1:16" x14ac:dyDescent="0.25">
      <c r="A48" s="11"/>
      <c r="B48" s="11"/>
      <c r="C48" s="56" t="s">
        <v>94</v>
      </c>
      <c r="D48" s="13">
        <f t="shared" si="9"/>
        <v>1</v>
      </c>
      <c r="E48" s="13" t="str">
        <f t="shared" si="9"/>
        <v>PB</v>
      </c>
      <c r="F48" s="13" t="str">
        <f t="shared" si="9"/>
        <v>Pemanfaatan</v>
      </c>
      <c r="G48" s="17">
        <v>1</v>
      </c>
      <c r="H48" s="17">
        <v>5</v>
      </c>
      <c r="I48" s="10" t="s">
        <v>28</v>
      </c>
      <c r="J48" s="18" t="s">
        <v>23</v>
      </c>
      <c r="K48" s="9">
        <v>0</v>
      </c>
      <c r="L48" s="9">
        <v>0</v>
      </c>
      <c r="M48" s="11" t="str">
        <f t="shared" si="3"/>
        <v>NADA</v>
      </c>
    </row>
    <row r="49" spans="1:13" x14ac:dyDescent="0.25">
      <c r="A49" s="11"/>
      <c r="B49" s="11"/>
      <c r="C49" s="56" t="s">
        <v>94</v>
      </c>
      <c r="D49" s="13">
        <f t="shared" si="9"/>
        <v>1</v>
      </c>
      <c r="E49" s="13" t="str">
        <f t="shared" si="9"/>
        <v>PB</v>
      </c>
      <c r="F49" s="13" t="str">
        <f t="shared" si="9"/>
        <v>Pemanfaatan</v>
      </c>
      <c r="G49" s="17">
        <v>1</v>
      </c>
      <c r="H49" s="17">
        <v>5</v>
      </c>
      <c r="I49" s="10" t="s">
        <v>28</v>
      </c>
      <c r="J49" s="18" t="s">
        <v>24</v>
      </c>
      <c r="K49" s="9">
        <v>0</v>
      </c>
      <c r="L49" s="9">
        <v>0</v>
      </c>
      <c r="M49" s="11" t="str">
        <f t="shared" si="3"/>
        <v>NADA</v>
      </c>
    </row>
    <row r="50" spans="1:13" x14ac:dyDescent="0.25">
      <c r="A50" s="11"/>
      <c r="B50" s="11"/>
      <c r="C50" s="56" t="s">
        <v>94</v>
      </c>
      <c r="D50" s="13"/>
      <c r="E50" s="13"/>
      <c r="F50" s="13"/>
      <c r="G50" s="17"/>
      <c r="H50" s="17"/>
      <c r="I50" s="10" t="s">
        <v>28</v>
      </c>
      <c r="J50" s="18" t="s">
        <v>16</v>
      </c>
      <c r="K50" s="9">
        <v>15</v>
      </c>
      <c r="L50" s="9">
        <v>0</v>
      </c>
      <c r="M50" s="11" t="str">
        <f t="shared" si="3"/>
        <v>NADA</v>
      </c>
    </row>
    <row r="51" spans="1:13" x14ac:dyDescent="0.25">
      <c r="A51" s="11"/>
      <c r="B51" s="11"/>
      <c r="C51" s="56" t="s">
        <v>94</v>
      </c>
      <c r="D51" s="13">
        <f>D49</f>
        <v>1</v>
      </c>
      <c r="E51" s="13" t="str">
        <f>E49</f>
        <v>PB</v>
      </c>
      <c r="F51" s="13" t="str">
        <f>F49</f>
        <v>Pemanfaatan</v>
      </c>
      <c r="G51" s="17">
        <v>1</v>
      </c>
      <c r="H51" s="17">
        <v>5</v>
      </c>
      <c r="I51" s="10" t="s">
        <v>28</v>
      </c>
      <c r="J51" s="18" t="s">
        <v>18</v>
      </c>
      <c r="K51" s="9">
        <v>0</v>
      </c>
      <c r="L51" s="9">
        <v>0</v>
      </c>
      <c r="M51" s="11" t="str">
        <f t="shared" si="3"/>
        <v>NADA</v>
      </c>
    </row>
    <row r="52" spans="1:13" x14ac:dyDescent="0.25">
      <c r="A52" s="19"/>
      <c r="B52" s="19"/>
      <c r="C52" s="129" t="s">
        <v>94</v>
      </c>
      <c r="D52" s="21">
        <f t="shared" ref="D52:F59" si="10">D51</f>
        <v>1</v>
      </c>
      <c r="E52" s="21" t="str">
        <f t="shared" si="10"/>
        <v>PB</v>
      </c>
      <c r="F52" s="21" t="str">
        <f t="shared" si="10"/>
        <v>Pemanfaatan</v>
      </c>
      <c r="G52" s="22">
        <v>1</v>
      </c>
      <c r="H52" s="22">
        <v>6</v>
      </c>
      <c r="I52" s="10" t="s">
        <v>28</v>
      </c>
      <c r="J52" s="23" t="s">
        <v>25</v>
      </c>
      <c r="K52" s="24">
        <v>2</v>
      </c>
      <c r="L52" s="24">
        <v>0</v>
      </c>
      <c r="M52" s="11" t="str">
        <f t="shared" si="3"/>
        <v>NADA</v>
      </c>
    </row>
    <row r="53" spans="1:13" x14ac:dyDescent="0.25">
      <c r="A53" s="11"/>
      <c r="B53" s="11"/>
      <c r="C53" s="56" t="s">
        <v>94</v>
      </c>
      <c r="D53" s="13">
        <f t="shared" si="10"/>
        <v>1</v>
      </c>
      <c r="E53" s="13" t="str">
        <f t="shared" si="10"/>
        <v>PB</v>
      </c>
      <c r="F53" s="13" t="str">
        <f t="shared" si="10"/>
        <v>Pemanfaatan</v>
      </c>
      <c r="G53" s="17">
        <v>1</v>
      </c>
      <c r="H53" s="17">
        <v>6</v>
      </c>
      <c r="I53" s="10" t="s">
        <v>28</v>
      </c>
      <c r="J53" s="18" t="s">
        <v>26</v>
      </c>
      <c r="K53" s="9">
        <v>70</v>
      </c>
      <c r="L53" s="9">
        <v>0</v>
      </c>
      <c r="M53" s="11" t="str">
        <f t="shared" si="3"/>
        <v>NADA</v>
      </c>
    </row>
    <row r="54" spans="1:13" x14ac:dyDescent="0.25">
      <c r="A54" s="11"/>
      <c r="B54" s="11"/>
      <c r="C54" s="56" t="s">
        <v>94</v>
      </c>
      <c r="D54" s="13">
        <f t="shared" si="10"/>
        <v>1</v>
      </c>
      <c r="E54" s="13" t="str">
        <f t="shared" si="10"/>
        <v>PB</v>
      </c>
      <c r="F54" s="13" t="str">
        <f t="shared" si="10"/>
        <v>Pemanfaatan</v>
      </c>
      <c r="G54" s="17">
        <v>1</v>
      </c>
      <c r="H54" s="17">
        <v>6</v>
      </c>
      <c r="I54" s="10" t="s">
        <v>28</v>
      </c>
      <c r="J54" s="18" t="s">
        <v>19</v>
      </c>
      <c r="K54" s="9">
        <v>0</v>
      </c>
      <c r="L54" s="9">
        <v>0</v>
      </c>
      <c r="M54" s="11" t="str">
        <f t="shared" si="3"/>
        <v>NADA</v>
      </c>
    </row>
    <row r="55" spans="1:13" x14ac:dyDescent="0.25">
      <c r="A55" s="11"/>
      <c r="B55" s="11"/>
      <c r="C55" s="56" t="s">
        <v>94</v>
      </c>
      <c r="D55" s="13">
        <f t="shared" si="10"/>
        <v>1</v>
      </c>
      <c r="E55" s="13" t="str">
        <f t="shared" si="10"/>
        <v>PB</v>
      </c>
      <c r="F55" s="13" t="str">
        <f t="shared" si="10"/>
        <v>Pemanfaatan</v>
      </c>
      <c r="G55" s="17">
        <v>1</v>
      </c>
      <c r="H55" s="17">
        <v>6</v>
      </c>
      <c r="I55" s="10" t="s">
        <v>28</v>
      </c>
      <c r="J55" s="18" t="s">
        <v>20</v>
      </c>
      <c r="K55" s="9">
        <v>0</v>
      </c>
      <c r="L55" s="9">
        <v>0</v>
      </c>
      <c r="M55" s="11" t="str">
        <f t="shared" si="3"/>
        <v>NADA</v>
      </c>
    </row>
    <row r="56" spans="1:13" x14ac:dyDescent="0.25">
      <c r="A56" s="11"/>
      <c r="B56" s="11"/>
      <c r="C56" s="56" t="s">
        <v>94</v>
      </c>
      <c r="D56" s="13">
        <f t="shared" si="10"/>
        <v>1</v>
      </c>
      <c r="E56" s="13" t="str">
        <f t="shared" si="10"/>
        <v>PB</v>
      </c>
      <c r="F56" s="13" t="str">
        <f t="shared" si="10"/>
        <v>Pemanfaatan</v>
      </c>
      <c r="G56" s="17">
        <v>1</v>
      </c>
      <c r="H56" s="17">
        <v>6</v>
      </c>
      <c r="I56" s="10" t="s">
        <v>28</v>
      </c>
      <c r="J56" s="18" t="s">
        <v>21</v>
      </c>
      <c r="K56" s="9">
        <v>0</v>
      </c>
      <c r="L56" s="9">
        <v>0</v>
      </c>
      <c r="M56" s="11" t="str">
        <f t="shared" si="3"/>
        <v>NADA</v>
      </c>
    </row>
    <row r="57" spans="1:13" x14ac:dyDescent="0.25">
      <c r="A57" s="11"/>
      <c r="B57" s="11"/>
      <c r="C57" s="56" t="s">
        <v>94</v>
      </c>
      <c r="D57" s="13">
        <f t="shared" si="10"/>
        <v>1</v>
      </c>
      <c r="E57" s="13" t="str">
        <f t="shared" si="10"/>
        <v>PB</v>
      </c>
      <c r="F57" s="13" t="str">
        <f t="shared" si="10"/>
        <v>Pemanfaatan</v>
      </c>
      <c r="G57" s="17">
        <v>1</v>
      </c>
      <c r="H57" s="17">
        <v>6</v>
      </c>
      <c r="I57" s="10" t="s">
        <v>28</v>
      </c>
      <c r="J57" s="18" t="s">
        <v>22</v>
      </c>
      <c r="K57" s="9">
        <v>0</v>
      </c>
      <c r="L57" s="9">
        <v>0</v>
      </c>
      <c r="M57" s="11" t="str">
        <f t="shared" si="3"/>
        <v>NADA</v>
      </c>
    </row>
    <row r="58" spans="1:13" x14ac:dyDescent="0.25">
      <c r="A58" s="11"/>
      <c r="B58" s="11"/>
      <c r="C58" s="56" t="s">
        <v>94</v>
      </c>
      <c r="D58" s="13">
        <f t="shared" si="10"/>
        <v>1</v>
      </c>
      <c r="E58" s="13" t="str">
        <f t="shared" si="10"/>
        <v>PB</v>
      </c>
      <c r="F58" s="13" t="str">
        <f t="shared" si="10"/>
        <v>Pemanfaatan</v>
      </c>
      <c r="G58" s="17">
        <v>1</v>
      </c>
      <c r="H58" s="17">
        <v>6</v>
      </c>
      <c r="I58" s="10" t="s">
        <v>28</v>
      </c>
      <c r="J58" s="18" t="s">
        <v>23</v>
      </c>
      <c r="K58" s="9">
        <v>0</v>
      </c>
      <c r="L58" s="9">
        <v>0</v>
      </c>
      <c r="M58" s="11" t="str">
        <f t="shared" si="3"/>
        <v>NADA</v>
      </c>
    </row>
    <row r="59" spans="1:13" x14ac:dyDescent="0.25">
      <c r="A59" s="11"/>
      <c r="B59" s="11"/>
      <c r="C59" s="56" t="s">
        <v>94</v>
      </c>
      <c r="D59" s="13">
        <f t="shared" si="10"/>
        <v>1</v>
      </c>
      <c r="E59" s="13" t="str">
        <f t="shared" si="10"/>
        <v>PB</v>
      </c>
      <c r="F59" s="13" t="str">
        <f t="shared" si="10"/>
        <v>Pemanfaatan</v>
      </c>
      <c r="G59" s="17">
        <v>1</v>
      </c>
      <c r="H59" s="17">
        <v>6</v>
      </c>
      <c r="I59" s="10" t="s">
        <v>28</v>
      </c>
      <c r="J59" s="18" t="s">
        <v>24</v>
      </c>
      <c r="K59" s="9">
        <v>5</v>
      </c>
      <c r="L59" s="9">
        <v>0</v>
      </c>
      <c r="M59" s="11" t="str">
        <f t="shared" si="3"/>
        <v>NADA</v>
      </c>
    </row>
    <row r="60" spans="1:13" x14ac:dyDescent="0.25">
      <c r="A60" s="11"/>
      <c r="B60" s="11"/>
      <c r="C60" s="56" t="s">
        <v>94</v>
      </c>
      <c r="D60" s="13"/>
      <c r="E60" s="13"/>
      <c r="F60" s="13"/>
      <c r="G60" s="17"/>
      <c r="H60" s="17"/>
      <c r="I60" s="10" t="s">
        <v>28</v>
      </c>
      <c r="J60" s="18" t="s">
        <v>16</v>
      </c>
      <c r="K60" s="9">
        <v>35</v>
      </c>
      <c r="L60" s="9">
        <v>0</v>
      </c>
      <c r="M60" s="11" t="str">
        <f t="shared" si="3"/>
        <v>NADA</v>
      </c>
    </row>
    <row r="61" spans="1:13" x14ac:dyDescent="0.25">
      <c r="A61" s="11"/>
      <c r="B61" s="11"/>
      <c r="C61" s="56" t="s">
        <v>94</v>
      </c>
      <c r="D61" s="13">
        <f>D59</f>
        <v>1</v>
      </c>
      <c r="E61" s="13" t="str">
        <f>E59</f>
        <v>PB</v>
      </c>
      <c r="F61" s="13" t="str">
        <f>F59</f>
        <v>Pemanfaatan</v>
      </c>
      <c r="G61" s="17">
        <v>1</v>
      </c>
      <c r="H61" s="17">
        <v>6</v>
      </c>
      <c r="I61" s="10" t="s">
        <v>28</v>
      </c>
      <c r="J61" s="18" t="s">
        <v>18</v>
      </c>
      <c r="K61" s="9">
        <v>0</v>
      </c>
      <c r="L61" s="9">
        <v>0</v>
      </c>
      <c r="M61" s="11" t="str">
        <f t="shared" si="3"/>
        <v>NADA</v>
      </c>
    </row>
    <row r="62" spans="1:13" x14ac:dyDescent="0.25">
      <c r="A62" s="19"/>
      <c r="B62" s="19"/>
      <c r="C62" s="129" t="s">
        <v>94</v>
      </c>
      <c r="D62" s="21">
        <f t="shared" ref="D62:F69" si="11">D61</f>
        <v>1</v>
      </c>
      <c r="E62" s="21" t="str">
        <f t="shared" si="11"/>
        <v>PB</v>
      </c>
      <c r="F62" s="21" t="str">
        <f t="shared" si="11"/>
        <v>Pemanfaatan</v>
      </c>
      <c r="G62" s="22">
        <v>1</v>
      </c>
      <c r="H62" s="22">
        <v>7</v>
      </c>
      <c r="I62" s="10" t="s">
        <v>28</v>
      </c>
      <c r="J62" s="23" t="s">
        <v>25</v>
      </c>
      <c r="K62" s="24">
        <v>5</v>
      </c>
      <c r="L62" s="24">
        <v>0</v>
      </c>
      <c r="M62" s="11" t="str">
        <f t="shared" si="3"/>
        <v>NADA</v>
      </c>
    </row>
    <row r="63" spans="1:13" x14ac:dyDescent="0.25">
      <c r="A63" s="11"/>
      <c r="B63" s="11"/>
      <c r="C63" s="56" t="s">
        <v>94</v>
      </c>
      <c r="D63" s="13">
        <f t="shared" si="11"/>
        <v>1</v>
      </c>
      <c r="E63" s="13" t="str">
        <f t="shared" si="11"/>
        <v>PB</v>
      </c>
      <c r="F63" s="13" t="str">
        <f t="shared" si="11"/>
        <v>Pemanfaatan</v>
      </c>
      <c r="G63" s="17">
        <v>1</v>
      </c>
      <c r="H63" s="17">
        <v>7</v>
      </c>
      <c r="I63" s="10" t="s">
        <v>28</v>
      </c>
      <c r="J63" s="18" t="s">
        <v>26</v>
      </c>
      <c r="K63" s="9">
        <v>50</v>
      </c>
      <c r="L63" s="9">
        <v>0</v>
      </c>
      <c r="M63" s="11" t="str">
        <f t="shared" si="3"/>
        <v>NADA</v>
      </c>
    </row>
    <row r="64" spans="1:13" x14ac:dyDescent="0.25">
      <c r="A64" s="11"/>
      <c r="B64" s="11"/>
      <c r="C64" s="56" t="s">
        <v>94</v>
      </c>
      <c r="D64" s="13">
        <f t="shared" si="11"/>
        <v>1</v>
      </c>
      <c r="E64" s="13" t="str">
        <f t="shared" si="11"/>
        <v>PB</v>
      </c>
      <c r="F64" s="13" t="str">
        <f t="shared" si="11"/>
        <v>Pemanfaatan</v>
      </c>
      <c r="G64" s="17">
        <v>1</v>
      </c>
      <c r="H64" s="17">
        <v>7</v>
      </c>
      <c r="I64" s="10" t="s">
        <v>28</v>
      </c>
      <c r="J64" s="18" t="s">
        <v>19</v>
      </c>
      <c r="K64" s="9">
        <v>0</v>
      </c>
      <c r="L64" s="9">
        <v>0</v>
      </c>
      <c r="M64" s="11" t="str">
        <f t="shared" si="3"/>
        <v>NADA</v>
      </c>
    </row>
    <row r="65" spans="1:13" x14ac:dyDescent="0.25">
      <c r="A65" s="11"/>
      <c r="B65" s="11"/>
      <c r="C65" s="56" t="s">
        <v>94</v>
      </c>
      <c r="D65" s="13">
        <f t="shared" si="11"/>
        <v>1</v>
      </c>
      <c r="E65" s="13" t="str">
        <f t="shared" si="11"/>
        <v>PB</v>
      </c>
      <c r="F65" s="13" t="str">
        <f t="shared" si="11"/>
        <v>Pemanfaatan</v>
      </c>
      <c r="G65" s="17">
        <v>1</v>
      </c>
      <c r="H65" s="17">
        <v>7</v>
      </c>
      <c r="I65" s="10" t="s">
        <v>28</v>
      </c>
      <c r="J65" s="18" t="s">
        <v>20</v>
      </c>
      <c r="K65" s="9">
        <v>0</v>
      </c>
      <c r="L65" s="9">
        <v>0</v>
      </c>
      <c r="M65" s="11" t="str">
        <f t="shared" si="3"/>
        <v>NADA</v>
      </c>
    </row>
    <row r="66" spans="1:13" x14ac:dyDescent="0.25">
      <c r="A66" s="11"/>
      <c r="B66" s="11"/>
      <c r="C66" s="56" t="s">
        <v>94</v>
      </c>
      <c r="D66" s="13">
        <f t="shared" si="11"/>
        <v>1</v>
      </c>
      <c r="E66" s="13" t="str">
        <f t="shared" si="11"/>
        <v>PB</v>
      </c>
      <c r="F66" s="13" t="str">
        <f t="shared" si="11"/>
        <v>Pemanfaatan</v>
      </c>
      <c r="G66" s="17">
        <v>1</v>
      </c>
      <c r="H66" s="17">
        <v>7</v>
      </c>
      <c r="I66" s="10" t="s">
        <v>28</v>
      </c>
      <c r="J66" s="18" t="s">
        <v>21</v>
      </c>
      <c r="K66" s="9">
        <v>0</v>
      </c>
      <c r="L66" s="9">
        <v>0</v>
      </c>
      <c r="M66" s="11" t="str">
        <f t="shared" si="3"/>
        <v>NADA</v>
      </c>
    </row>
    <row r="67" spans="1:13" x14ac:dyDescent="0.25">
      <c r="A67" s="11"/>
      <c r="B67" s="11"/>
      <c r="C67" s="56" t="s">
        <v>94</v>
      </c>
      <c r="D67" s="13">
        <f t="shared" si="11"/>
        <v>1</v>
      </c>
      <c r="E67" s="13" t="str">
        <f t="shared" si="11"/>
        <v>PB</v>
      </c>
      <c r="F67" s="13" t="str">
        <f t="shared" si="11"/>
        <v>Pemanfaatan</v>
      </c>
      <c r="G67" s="17">
        <v>1</v>
      </c>
      <c r="H67" s="17">
        <v>7</v>
      </c>
      <c r="I67" s="10" t="s">
        <v>28</v>
      </c>
      <c r="J67" s="18" t="s">
        <v>22</v>
      </c>
      <c r="K67" s="9">
        <v>0</v>
      </c>
      <c r="L67" s="9">
        <v>0</v>
      </c>
      <c r="M67" s="11" t="str">
        <f t="shared" si="3"/>
        <v>NADA</v>
      </c>
    </row>
    <row r="68" spans="1:13" x14ac:dyDescent="0.25">
      <c r="A68" s="11"/>
      <c r="B68" s="11"/>
      <c r="C68" s="56" t="s">
        <v>94</v>
      </c>
      <c r="D68" s="13">
        <f t="shared" si="11"/>
        <v>1</v>
      </c>
      <c r="E68" s="13" t="str">
        <f t="shared" si="11"/>
        <v>PB</v>
      </c>
      <c r="F68" s="13" t="str">
        <f t="shared" si="11"/>
        <v>Pemanfaatan</v>
      </c>
      <c r="G68" s="17">
        <v>1</v>
      </c>
      <c r="H68" s="17">
        <v>7</v>
      </c>
      <c r="I68" s="10" t="s">
        <v>28</v>
      </c>
      <c r="J68" s="18" t="s">
        <v>23</v>
      </c>
      <c r="K68" s="9">
        <v>0</v>
      </c>
      <c r="L68" s="9">
        <v>0</v>
      </c>
      <c r="M68" s="11" t="str">
        <f t="shared" si="3"/>
        <v>NADA</v>
      </c>
    </row>
    <row r="69" spans="1:13" x14ac:dyDescent="0.25">
      <c r="A69" s="11"/>
      <c r="B69" s="11"/>
      <c r="C69" s="56" t="s">
        <v>94</v>
      </c>
      <c r="D69" s="13">
        <f t="shared" si="11"/>
        <v>1</v>
      </c>
      <c r="E69" s="13" t="str">
        <f t="shared" si="11"/>
        <v>PB</v>
      </c>
      <c r="F69" s="13" t="str">
        <f t="shared" si="11"/>
        <v>Pemanfaatan</v>
      </c>
      <c r="G69" s="17">
        <v>1</v>
      </c>
      <c r="H69" s="17">
        <v>7</v>
      </c>
      <c r="I69" s="10" t="s">
        <v>28</v>
      </c>
      <c r="J69" s="18" t="s">
        <v>24</v>
      </c>
      <c r="K69" s="9">
        <v>5</v>
      </c>
      <c r="L69" s="9">
        <v>0</v>
      </c>
      <c r="M69" s="11" t="str">
        <f t="shared" si="3"/>
        <v>NADA</v>
      </c>
    </row>
    <row r="70" spans="1:13" x14ac:dyDescent="0.25">
      <c r="A70" s="11"/>
      <c r="B70" s="11"/>
      <c r="C70" s="56" t="s">
        <v>94</v>
      </c>
      <c r="D70" s="13"/>
      <c r="E70" s="13"/>
      <c r="F70" s="13"/>
      <c r="G70" s="17"/>
      <c r="H70" s="17"/>
      <c r="I70" s="10" t="s">
        <v>28</v>
      </c>
      <c r="J70" s="18" t="s">
        <v>16</v>
      </c>
      <c r="K70" s="9">
        <v>10</v>
      </c>
      <c r="L70" s="9">
        <v>0</v>
      </c>
      <c r="M70" s="11" t="str">
        <f t="shared" si="3"/>
        <v>NADA</v>
      </c>
    </row>
    <row r="71" spans="1:13" x14ac:dyDescent="0.25">
      <c r="A71" s="11"/>
      <c r="B71" s="11"/>
      <c r="C71" s="56" t="s">
        <v>94</v>
      </c>
      <c r="D71" s="13">
        <f>D69</f>
        <v>1</v>
      </c>
      <c r="E71" s="13" t="str">
        <f>E69</f>
        <v>PB</v>
      </c>
      <c r="F71" s="13" t="str">
        <f>F69</f>
        <v>Pemanfaatan</v>
      </c>
      <c r="G71" s="17">
        <v>1</v>
      </c>
      <c r="H71" s="17">
        <v>7</v>
      </c>
      <c r="I71" s="10" t="s">
        <v>28</v>
      </c>
      <c r="J71" s="18" t="s">
        <v>18</v>
      </c>
      <c r="K71" s="9">
        <v>0</v>
      </c>
      <c r="L71" s="9">
        <v>0</v>
      </c>
      <c r="M71" s="11" t="str">
        <f t="shared" si="3"/>
        <v>NADA</v>
      </c>
    </row>
    <row r="72" spans="1:13" x14ac:dyDescent="0.25">
      <c r="A72" s="19"/>
      <c r="B72" s="19"/>
      <c r="C72" s="129" t="s">
        <v>94</v>
      </c>
      <c r="D72" s="21">
        <f t="shared" ref="D72:F79" si="12">D71</f>
        <v>1</v>
      </c>
      <c r="E72" s="21" t="str">
        <f t="shared" si="12"/>
        <v>PB</v>
      </c>
      <c r="F72" s="21" t="str">
        <f t="shared" si="12"/>
        <v>Pemanfaatan</v>
      </c>
      <c r="G72" s="22">
        <v>1</v>
      </c>
      <c r="H72" s="22">
        <v>8</v>
      </c>
      <c r="I72" s="10" t="s">
        <v>28</v>
      </c>
      <c r="J72" s="23" t="s">
        <v>25</v>
      </c>
      <c r="K72" s="24">
        <v>5</v>
      </c>
      <c r="L72" s="24">
        <v>0</v>
      </c>
      <c r="M72" s="11" t="str">
        <f t="shared" si="3"/>
        <v>NADA</v>
      </c>
    </row>
    <row r="73" spans="1:13" x14ac:dyDescent="0.25">
      <c r="A73" s="11"/>
      <c r="B73" s="11"/>
      <c r="C73" s="56" t="s">
        <v>94</v>
      </c>
      <c r="D73" s="13">
        <f t="shared" si="12"/>
        <v>1</v>
      </c>
      <c r="E73" s="13" t="str">
        <f t="shared" si="12"/>
        <v>PB</v>
      </c>
      <c r="F73" s="13" t="str">
        <f t="shared" si="12"/>
        <v>Pemanfaatan</v>
      </c>
      <c r="G73" s="17">
        <v>1</v>
      </c>
      <c r="H73" s="17">
        <v>8</v>
      </c>
      <c r="I73" s="10" t="s">
        <v>28</v>
      </c>
      <c r="J73" s="18" t="s">
        <v>26</v>
      </c>
      <c r="K73" s="9">
        <v>0</v>
      </c>
      <c r="L73" s="9">
        <v>0</v>
      </c>
      <c r="M73" s="11" t="str">
        <f t="shared" si="3"/>
        <v>NADA</v>
      </c>
    </row>
    <row r="74" spans="1:13" x14ac:dyDescent="0.25">
      <c r="A74" s="11"/>
      <c r="B74" s="11"/>
      <c r="C74" s="56" t="s">
        <v>94</v>
      </c>
      <c r="D74" s="13">
        <f t="shared" si="12"/>
        <v>1</v>
      </c>
      <c r="E74" s="13" t="str">
        <f t="shared" si="12"/>
        <v>PB</v>
      </c>
      <c r="F74" s="13" t="str">
        <f t="shared" si="12"/>
        <v>Pemanfaatan</v>
      </c>
      <c r="G74" s="17">
        <v>1</v>
      </c>
      <c r="H74" s="17">
        <v>8</v>
      </c>
      <c r="I74" s="10" t="s">
        <v>28</v>
      </c>
      <c r="J74" s="18" t="s">
        <v>19</v>
      </c>
      <c r="K74" s="9">
        <v>0</v>
      </c>
      <c r="L74" s="9">
        <v>0</v>
      </c>
      <c r="M74" s="11" t="str">
        <f t="shared" si="3"/>
        <v>NADA</v>
      </c>
    </row>
    <row r="75" spans="1:13" x14ac:dyDescent="0.25">
      <c r="A75" s="11"/>
      <c r="B75" s="11"/>
      <c r="C75" s="56" t="s">
        <v>94</v>
      </c>
      <c r="D75" s="13">
        <f t="shared" si="12"/>
        <v>1</v>
      </c>
      <c r="E75" s="13" t="str">
        <f t="shared" si="12"/>
        <v>PB</v>
      </c>
      <c r="F75" s="13" t="str">
        <f t="shared" si="12"/>
        <v>Pemanfaatan</v>
      </c>
      <c r="G75" s="17">
        <v>1</v>
      </c>
      <c r="H75" s="17">
        <v>8</v>
      </c>
      <c r="I75" s="10" t="s">
        <v>28</v>
      </c>
      <c r="J75" s="18" t="s">
        <v>20</v>
      </c>
      <c r="K75" s="9">
        <v>0</v>
      </c>
      <c r="L75" s="9">
        <v>0</v>
      </c>
      <c r="M75" s="11" t="str">
        <f t="shared" si="3"/>
        <v>NADA</v>
      </c>
    </row>
    <row r="76" spans="1:13" x14ac:dyDescent="0.25">
      <c r="A76" s="11"/>
      <c r="B76" s="11"/>
      <c r="C76" s="56" t="s">
        <v>94</v>
      </c>
      <c r="D76" s="13">
        <f t="shared" si="12"/>
        <v>1</v>
      </c>
      <c r="E76" s="13" t="str">
        <f t="shared" si="12"/>
        <v>PB</v>
      </c>
      <c r="F76" s="13" t="str">
        <f t="shared" si="12"/>
        <v>Pemanfaatan</v>
      </c>
      <c r="G76" s="17">
        <v>1</v>
      </c>
      <c r="H76" s="17">
        <v>8</v>
      </c>
      <c r="I76" s="10" t="s">
        <v>28</v>
      </c>
      <c r="J76" s="18" t="s">
        <v>21</v>
      </c>
      <c r="K76" s="9">
        <v>0</v>
      </c>
      <c r="L76" s="9">
        <v>0</v>
      </c>
      <c r="M76" s="11" t="str">
        <f t="shared" si="3"/>
        <v>NADA</v>
      </c>
    </row>
    <row r="77" spans="1:13" x14ac:dyDescent="0.25">
      <c r="A77" s="11"/>
      <c r="B77" s="11"/>
      <c r="C77" s="56" t="s">
        <v>94</v>
      </c>
      <c r="D77" s="13">
        <f t="shared" si="12"/>
        <v>1</v>
      </c>
      <c r="E77" s="13" t="str">
        <f t="shared" si="12"/>
        <v>PB</v>
      </c>
      <c r="F77" s="13" t="str">
        <f t="shared" si="12"/>
        <v>Pemanfaatan</v>
      </c>
      <c r="G77" s="17">
        <v>1</v>
      </c>
      <c r="H77" s="17">
        <v>8</v>
      </c>
      <c r="I77" s="10" t="s">
        <v>28</v>
      </c>
      <c r="J77" s="18" t="s">
        <v>22</v>
      </c>
      <c r="K77" s="9">
        <v>5</v>
      </c>
      <c r="L77" s="9">
        <v>0</v>
      </c>
      <c r="M77" s="11" t="str">
        <f t="shared" si="3"/>
        <v>NADA</v>
      </c>
    </row>
    <row r="78" spans="1:13" x14ac:dyDescent="0.25">
      <c r="A78" s="11"/>
      <c r="B78" s="11"/>
      <c r="C78" s="56" t="s">
        <v>94</v>
      </c>
      <c r="D78" s="13">
        <f t="shared" si="12"/>
        <v>1</v>
      </c>
      <c r="E78" s="13" t="str">
        <f t="shared" si="12"/>
        <v>PB</v>
      </c>
      <c r="F78" s="13" t="str">
        <f t="shared" si="12"/>
        <v>Pemanfaatan</v>
      </c>
      <c r="G78" s="17">
        <v>1</v>
      </c>
      <c r="H78" s="17">
        <v>8</v>
      </c>
      <c r="I78" s="10" t="s">
        <v>28</v>
      </c>
      <c r="J78" s="18" t="s">
        <v>23</v>
      </c>
      <c r="K78" s="9">
        <v>0</v>
      </c>
      <c r="L78" s="9">
        <v>0</v>
      </c>
      <c r="M78" s="11" t="str">
        <f t="shared" si="3"/>
        <v>NADA</v>
      </c>
    </row>
    <row r="79" spans="1:13" x14ac:dyDescent="0.25">
      <c r="A79" s="11"/>
      <c r="B79" s="11"/>
      <c r="C79" s="56" t="s">
        <v>94</v>
      </c>
      <c r="D79" s="13">
        <f t="shared" si="12"/>
        <v>1</v>
      </c>
      <c r="E79" s="13" t="str">
        <f t="shared" si="12"/>
        <v>PB</v>
      </c>
      <c r="F79" s="13" t="str">
        <f t="shared" si="12"/>
        <v>Pemanfaatan</v>
      </c>
      <c r="G79" s="17">
        <v>1</v>
      </c>
      <c r="H79" s="17">
        <v>8</v>
      </c>
      <c r="I79" s="10" t="s">
        <v>28</v>
      </c>
      <c r="J79" s="18" t="s">
        <v>24</v>
      </c>
      <c r="K79" s="9">
        <v>0</v>
      </c>
      <c r="L79" s="9">
        <v>0</v>
      </c>
      <c r="M79" s="11" t="str">
        <f t="shared" si="3"/>
        <v>NADA</v>
      </c>
    </row>
    <row r="80" spans="1:13" x14ac:dyDescent="0.25">
      <c r="A80" s="11"/>
      <c r="B80" s="11"/>
      <c r="C80" s="56" t="s">
        <v>94</v>
      </c>
      <c r="D80" s="13"/>
      <c r="E80" s="13"/>
      <c r="F80" s="13"/>
      <c r="G80" s="17"/>
      <c r="H80" s="17"/>
      <c r="I80" s="10" t="s">
        <v>28</v>
      </c>
      <c r="J80" s="18" t="s">
        <v>16</v>
      </c>
      <c r="K80" s="9">
        <v>2</v>
      </c>
      <c r="L80" s="9">
        <v>0</v>
      </c>
      <c r="M80" s="11" t="str">
        <f t="shared" si="3"/>
        <v>NADA</v>
      </c>
    </row>
    <row r="81" spans="1:13" x14ac:dyDescent="0.25">
      <c r="A81" s="11"/>
      <c r="B81" s="11"/>
      <c r="C81" s="56" t="s">
        <v>94</v>
      </c>
      <c r="D81" s="13">
        <f>D79</f>
        <v>1</v>
      </c>
      <c r="E81" s="13" t="str">
        <f>E79</f>
        <v>PB</v>
      </c>
      <c r="F81" s="13" t="str">
        <f>F79</f>
        <v>Pemanfaatan</v>
      </c>
      <c r="G81" s="17">
        <v>1</v>
      </c>
      <c r="H81" s="17">
        <v>8</v>
      </c>
      <c r="I81" s="10" t="s">
        <v>28</v>
      </c>
      <c r="J81" s="18" t="s">
        <v>18</v>
      </c>
      <c r="K81" s="9">
        <v>0</v>
      </c>
      <c r="L81" s="9">
        <v>0</v>
      </c>
      <c r="M81" s="11" t="str">
        <f t="shared" ref="M81:M111" si="13">M80</f>
        <v>NADA</v>
      </c>
    </row>
    <row r="82" spans="1:13" x14ac:dyDescent="0.25">
      <c r="A82" s="19"/>
      <c r="B82" s="19"/>
      <c r="C82" s="129" t="s">
        <v>94</v>
      </c>
      <c r="D82" s="21">
        <f t="shared" ref="D82:F89" si="14">D81</f>
        <v>1</v>
      </c>
      <c r="E82" s="21" t="str">
        <f t="shared" si="14"/>
        <v>PB</v>
      </c>
      <c r="F82" s="21" t="str">
        <f t="shared" si="14"/>
        <v>Pemanfaatan</v>
      </c>
      <c r="G82" s="22">
        <v>1</v>
      </c>
      <c r="H82" s="22">
        <v>9</v>
      </c>
      <c r="I82" s="10" t="s">
        <v>28</v>
      </c>
      <c r="J82" s="23" t="s">
        <v>25</v>
      </c>
      <c r="K82" s="24">
        <v>100</v>
      </c>
      <c r="L82" s="24">
        <v>0</v>
      </c>
      <c r="M82" s="11" t="str">
        <f t="shared" si="13"/>
        <v>NADA</v>
      </c>
    </row>
    <row r="83" spans="1:13" x14ac:dyDescent="0.25">
      <c r="A83" s="11"/>
      <c r="B83" s="11"/>
      <c r="C83" s="56" t="s">
        <v>94</v>
      </c>
      <c r="D83" s="13">
        <f t="shared" si="14"/>
        <v>1</v>
      </c>
      <c r="E83" s="13" t="str">
        <f t="shared" si="14"/>
        <v>PB</v>
      </c>
      <c r="F83" s="13" t="str">
        <f t="shared" si="14"/>
        <v>Pemanfaatan</v>
      </c>
      <c r="G83" s="17">
        <v>1</v>
      </c>
      <c r="H83" s="17">
        <v>9</v>
      </c>
      <c r="I83" s="10" t="s">
        <v>28</v>
      </c>
      <c r="J83" s="18" t="s">
        <v>26</v>
      </c>
      <c r="K83" s="9">
        <v>5</v>
      </c>
      <c r="L83" s="9">
        <v>0</v>
      </c>
      <c r="M83" s="11" t="str">
        <f t="shared" si="13"/>
        <v>NADA</v>
      </c>
    </row>
    <row r="84" spans="1:13" x14ac:dyDescent="0.25">
      <c r="A84" s="11"/>
      <c r="B84" s="11"/>
      <c r="C84" s="56" t="s">
        <v>94</v>
      </c>
      <c r="D84" s="13">
        <f t="shared" si="14"/>
        <v>1</v>
      </c>
      <c r="E84" s="13" t="str">
        <f t="shared" si="14"/>
        <v>PB</v>
      </c>
      <c r="F84" s="13" t="str">
        <f t="shared" si="14"/>
        <v>Pemanfaatan</v>
      </c>
      <c r="G84" s="17">
        <v>1</v>
      </c>
      <c r="H84" s="17">
        <v>9</v>
      </c>
      <c r="I84" s="10" t="s">
        <v>28</v>
      </c>
      <c r="J84" s="18" t="s">
        <v>19</v>
      </c>
      <c r="K84" s="9">
        <v>0</v>
      </c>
      <c r="L84" s="9">
        <v>0</v>
      </c>
      <c r="M84" s="11" t="str">
        <f t="shared" si="13"/>
        <v>NADA</v>
      </c>
    </row>
    <row r="85" spans="1:13" x14ac:dyDescent="0.25">
      <c r="A85" s="11"/>
      <c r="B85" s="11"/>
      <c r="C85" s="56" t="s">
        <v>94</v>
      </c>
      <c r="D85" s="13">
        <f t="shared" si="14"/>
        <v>1</v>
      </c>
      <c r="E85" s="13" t="str">
        <f t="shared" si="14"/>
        <v>PB</v>
      </c>
      <c r="F85" s="13" t="str">
        <f t="shared" si="14"/>
        <v>Pemanfaatan</v>
      </c>
      <c r="G85" s="17">
        <v>1</v>
      </c>
      <c r="H85" s="17">
        <v>9</v>
      </c>
      <c r="I85" s="10" t="s">
        <v>28</v>
      </c>
      <c r="J85" s="18" t="s">
        <v>20</v>
      </c>
      <c r="K85" s="9">
        <v>0</v>
      </c>
      <c r="L85" s="9">
        <v>0</v>
      </c>
      <c r="M85" s="11" t="str">
        <f t="shared" si="13"/>
        <v>NADA</v>
      </c>
    </row>
    <row r="86" spans="1:13" x14ac:dyDescent="0.25">
      <c r="A86" s="11"/>
      <c r="B86" s="11"/>
      <c r="C86" s="56" t="s">
        <v>94</v>
      </c>
      <c r="D86" s="13">
        <f t="shared" si="14"/>
        <v>1</v>
      </c>
      <c r="E86" s="13" t="str">
        <f t="shared" si="14"/>
        <v>PB</v>
      </c>
      <c r="F86" s="13" t="str">
        <f t="shared" si="14"/>
        <v>Pemanfaatan</v>
      </c>
      <c r="G86" s="17">
        <v>1</v>
      </c>
      <c r="H86" s="17">
        <v>9</v>
      </c>
      <c r="I86" s="10" t="s">
        <v>28</v>
      </c>
      <c r="J86" s="18" t="s">
        <v>21</v>
      </c>
      <c r="K86" s="9">
        <v>0</v>
      </c>
      <c r="L86" s="9">
        <v>0</v>
      </c>
      <c r="M86" s="11" t="str">
        <f t="shared" si="13"/>
        <v>NADA</v>
      </c>
    </row>
    <row r="87" spans="1:13" x14ac:dyDescent="0.25">
      <c r="A87" s="11"/>
      <c r="B87" s="11"/>
      <c r="C87" s="56" t="s">
        <v>94</v>
      </c>
      <c r="D87" s="13">
        <f t="shared" si="14"/>
        <v>1</v>
      </c>
      <c r="E87" s="13" t="str">
        <f t="shared" si="14"/>
        <v>PB</v>
      </c>
      <c r="F87" s="13" t="str">
        <f t="shared" si="14"/>
        <v>Pemanfaatan</v>
      </c>
      <c r="G87" s="17">
        <v>1</v>
      </c>
      <c r="H87" s="17">
        <v>9</v>
      </c>
      <c r="I87" s="10" t="s">
        <v>28</v>
      </c>
      <c r="J87" s="18" t="s">
        <v>22</v>
      </c>
      <c r="K87" s="9">
        <v>10</v>
      </c>
      <c r="L87" s="9">
        <v>0</v>
      </c>
      <c r="M87" s="11" t="str">
        <f t="shared" si="13"/>
        <v>NADA</v>
      </c>
    </row>
    <row r="88" spans="1:13" x14ac:dyDescent="0.25">
      <c r="A88" s="11"/>
      <c r="B88" s="11"/>
      <c r="C88" s="56" t="s">
        <v>94</v>
      </c>
      <c r="D88" s="13">
        <f t="shared" si="14"/>
        <v>1</v>
      </c>
      <c r="E88" s="13" t="str">
        <f t="shared" si="14"/>
        <v>PB</v>
      </c>
      <c r="F88" s="13" t="str">
        <f t="shared" si="14"/>
        <v>Pemanfaatan</v>
      </c>
      <c r="G88" s="17">
        <v>1</v>
      </c>
      <c r="H88" s="17">
        <v>9</v>
      </c>
      <c r="I88" s="10" t="s">
        <v>28</v>
      </c>
      <c r="J88" s="18" t="s">
        <v>23</v>
      </c>
      <c r="K88" s="9">
        <v>0</v>
      </c>
      <c r="L88" s="9">
        <v>0</v>
      </c>
      <c r="M88" s="11" t="str">
        <f t="shared" si="13"/>
        <v>NADA</v>
      </c>
    </row>
    <row r="89" spans="1:13" x14ac:dyDescent="0.25">
      <c r="A89" s="11"/>
      <c r="B89" s="11"/>
      <c r="C89" s="56" t="s">
        <v>94</v>
      </c>
      <c r="D89" s="13">
        <f t="shared" si="14"/>
        <v>1</v>
      </c>
      <c r="E89" s="13" t="str">
        <f t="shared" si="14"/>
        <v>PB</v>
      </c>
      <c r="F89" s="13" t="str">
        <f t="shared" si="14"/>
        <v>Pemanfaatan</v>
      </c>
      <c r="G89" s="17">
        <v>1</v>
      </c>
      <c r="H89" s="17">
        <v>9</v>
      </c>
      <c r="I89" s="10" t="s">
        <v>28</v>
      </c>
      <c r="J89" s="18" t="s">
        <v>24</v>
      </c>
      <c r="K89" s="9">
        <v>2</v>
      </c>
      <c r="L89" s="9">
        <v>0</v>
      </c>
      <c r="M89" s="11" t="str">
        <f t="shared" si="13"/>
        <v>NADA</v>
      </c>
    </row>
    <row r="90" spans="1:13" x14ac:dyDescent="0.25">
      <c r="A90" s="11"/>
      <c r="B90" s="11"/>
      <c r="C90" s="56" t="s">
        <v>94</v>
      </c>
      <c r="D90" s="13"/>
      <c r="E90" s="13"/>
      <c r="F90" s="13"/>
      <c r="G90" s="17"/>
      <c r="H90" s="17"/>
      <c r="I90" s="10" t="s">
        <v>28</v>
      </c>
      <c r="J90" s="18" t="s">
        <v>16</v>
      </c>
      <c r="K90" s="9">
        <v>15</v>
      </c>
      <c r="L90" s="9">
        <v>0</v>
      </c>
      <c r="M90" s="11" t="str">
        <f t="shared" si="13"/>
        <v>NADA</v>
      </c>
    </row>
    <row r="91" spans="1:13" x14ac:dyDescent="0.25">
      <c r="A91" s="11"/>
      <c r="B91" s="11"/>
      <c r="C91" s="56" t="s">
        <v>94</v>
      </c>
      <c r="D91" s="13">
        <f>D89</f>
        <v>1</v>
      </c>
      <c r="E91" s="13" t="str">
        <f>E89</f>
        <v>PB</v>
      </c>
      <c r="F91" s="13" t="str">
        <f>F89</f>
        <v>Pemanfaatan</v>
      </c>
      <c r="G91" s="17">
        <v>1</v>
      </c>
      <c r="H91" s="17">
        <v>9</v>
      </c>
      <c r="I91" s="10" t="s">
        <v>28</v>
      </c>
      <c r="J91" s="18" t="s">
        <v>18</v>
      </c>
      <c r="K91" s="9">
        <v>0</v>
      </c>
      <c r="L91" s="9">
        <v>0</v>
      </c>
      <c r="M91" s="11" t="str">
        <f t="shared" si="13"/>
        <v>NADA</v>
      </c>
    </row>
    <row r="92" spans="1:13" x14ac:dyDescent="0.25">
      <c r="A92" s="19"/>
      <c r="B92" s="19"/>
      <c r="C92" s="129" t="s">
        <v>94</v>
      </c>
      <c r="D92" s="21">
        <f t="shared" ref="D92:F99" si="15">D91</f>
        <v>1</v>
      </c>
      <c r="E92" s="21" t="str">
        <f t="shared" si="15"/>
        <v>PB</v>
      </c>
      <c r="F92" s="21" t="str">
        <f t="shared" si="15"/>
        <v>Pemanfaatan</v>
      </c>
      <c r="G92" s="22">
        <v>1</v>
      </c>
      <c r="H92" s="22">
        <v>10</v>
      </c>
      <c r="I92" s="10" t="s">
        <v>28</v>
      </c>
      <c r="J92" s="23" t="s">
        <v>25</v>
      </c>
      <c r="K92" s="24">
        <v>2</v>
      </c>
      <c r="L92" s="24">
        <v>0</v>
      </c>
      <c r="M92" s="11" t="str">
        <f t="shared" si="13"/>
        <v>NADA</v>
      </c>
    </row>
    <row r="93" spans="1:13" x14ac:dyDescent="0.25">
      <c r="A93" s="11"/>
      <c r="B93" s="11"/>
      <c r="C93" s="56" t="s">
        <v>94</v>
      </c>
      <c r="D93" s="13">
        <f t="shared" si="15"/>
        <v>1</v>
      </c>
      <c r="E93" s="13" t="str">
        <f t="shared" si="15"/>
        <v>PB</v>
      </c>
      <c r="F93" s="13" t="str">
        <f t="shared" si="15"/>
        <v>Pemanfaatan</v>
      </c>
      <c r="G93" s="17">
        <v>1</v>
      </c>
      <c r="H93" s="17">
        <v>10</v>
      </c>
      <c r="I93" s="10" t="s">
        <v>28</v>
      </c>
      <c r="J93" s="18" t="s">
        <v>26</v>
      </c>
      <c r="K93" s="9">
        <v>40</v>
      </c>
      <c r="L93" s="9">
        <v>0</v>
      </c>
      <c r="M93" s="11" t="str">
        <f t="shared" si="13"/>
        <v>NADA</v>
      </c>
    </row>
    <row r="94" spans="1:13" x14ac:dyDescent="0.25">
      <c r="A94" s="11"/>
      <c r="B94" s="11"/>
      <c r="C94" s="56" t="s">
        <v>94</v>
      </c>
      <c r="D94" s="13">
        <f t="shared" si="15"/>
        <v>1</v>
      </c>
      <c r="E94" s="13" t="str">
        <f t="shared" si="15"/>
        <v>PB</v>
      </c>
      <c r="F94" s="13" t="str">
        <f t="shared" si="15"/>
        <v>Pemanfaatan</v>
      </c>
      <c r="G94" s="17">
        <v>1</v>
      </c>
      <c r="H94" s="17">
        <v>10</v>
      </c>
      <c r="I94" s="10" t="s">
        <v>28</v>
      </c>
      <c r="J94" s="18" t="s">
        <v>19</v>
      </c>
      <c r="K94" s="9">
        <v>2</v>
      </c>
      <c r="L94" s="9">
        <v>0</v>
      </c>
      <c r="M94" s="11" t="str">
        <f t="shared" si="13"/>
        <v>NADA</v>
      </c>
    </row>
    <row r="95" spans="1:13" x14ac:dyDescent="0.25">
      <c r="A95" s="11"/>
      <c r="B95" s="11"/>
      <c r="C95" s="56" t="s">
        <v>94</v>
      </c>
      <c r="D95" s="13">
        <f t="shared" si="15"/>
        <v>1</v>
      </c>
      <c r="E95" s="13" t="str">
        <f t="shared" si="15"/>
        <v>PB</v>
      </c>
      <c r="F95" s="13" t="str">
        <f t="shared" si="15"/>
        <v>Pemanfaatan</v>
      </c>
      <c r="G95" s="17">
        <v>1</v>
      </c>
      <c r="H95" s="17">
        <v>10</v>
      </c>
      <c r="I95" s="10" t="s">
        <v>28</v>
      </c>
      <c r="J95" s="18" t="s">
        <v>20</v>
      </c>
      <c r="K95" s="9">
        <v>0</v>
      </c>
      <c r="L95" s="9">
        <v>0</v>
      </c>
      <c r="M95" s="11" t="str">
        <f t="shared" si="13"/>
        <v>NADA</v>
      </c>
    </row>
    <row r="96" spans="1:13" x14ac:dyDescent="0.25">
      <c r="A96" s="11"/>
      <c r="B96" s="11"/>
      <c r="C96" s="56" t="s">
        <v>94</v>
      </c>
      <c r="D96" s="13">
        <f t="shared" si="15"/>
        <v>1</v>
      </c>
      <c r="E96" s="13" t="str">
        <f t="shared" si="15"/>
        <v>PB</v>
      </c>
      <c r="F96" s="13" t="str">
        <f t="shared" si="15"/>
        <v>Pemanfaatan</v>
      </c>
      <c r="G96" s="17">
        <v>1</v>
      </c>
      <c r="H96" s="17">
        <v>10</v>
      </c>
      <c r="I96" s="10" t="s">
        <v>28</v>
      </c>
      <c r="J96" s="18" t="s">
        <v>21</v>
      </c>
      <c r="K96" s="9">
        <v>0</v>
      </c>
      <c r="L96" s="9">
        <v>0</v>
      </c>
      <c r="M96" s="11" t="str">
        <f t="shared" si="13"/>
        <v>NADA</v>
      </c>
    </row>
    <row r="97" spans="1:15" x14ac:dyDescent="0.25">
      <c r="A97" s="11"/>
      <c r="B97" s="11"/>
      <c r="C97" s="56" t="s">
        <v>94</v>
      </c>
      <c r="D97" s="13">
        <f t="shared" si="15"/>
        <v>1</v>
      </c>
      <c r="E97" s="13" t="str">
        <f t="shared" si="15"/>
        <v>PB</v>
      </c>
      <c r="F97" s="13" t="str">
        <f t="shared" si="15"/>
        <v>Pemanfaatan</v>
      </c>
      <c r="G97" s="17">
        <v>1</v>
      </c>
      <c r="H97" s="17">
        <v>10</v>
      </c>
      <c r="I97" s="10" t="s">
        <v>28</v>
      </c>
      <c r="J97" s="18" t="s">
        <v>22</v>
      </c>
      <c r="K97" s="9">
        <v>5</v>
      </c>
      <c r="L97" s="9">
        <v>0</v>
      </c>
      <c r="M97" s="11" t="str">
        <f t="shared" si="13"/>
        <v>NADA</v>
      </c>
    </row>
    <row r="98" spans="1:15" x14ac:dyDescent="0.25">
      <c r="A98" s="11"/>
      <c r="B98" s="11"/>
      <c r="C98" s="56" t="s">
        <v>94</v>
      </c>
      <c r="D98" s="13">
        <f t="shared" si="15"/>
        <v>1</v>
      </c>
      <c r="E98" s="13" t="str">
        <f t="shared" si="15"/>
        <v>PB</v>
      </c>
      <c r="F98" s="13" t="str">
        <f t="shared" si="15"/>
        <v>Pemanfaatan</v>
      </c>
      <c r="G98" s="17">
        <v>1</v>
      </c>
      <c r="H98" s="17">
        <v>10</v>
      </c>
      <c r="I98" s="10" t="s">
        <v>28</v>
      </c>
      <c r="J98" s="18" t="s">
        <v>23</v>
      </c>
      <c r="K98" s="9">
        <v>0</v>
      </c>
      <c r="L98" s="9">
        <v>0</v>
      </c>
      <c r="M98" s="11" t="str">
        <f t="shared" si="13"/>
        <v>NADA</v>
      </c>
    </row>
    <row r="99" spans="1:15" x14ac:dyDescent="0.25">
      <c r="A99" s="11"/>
      <c r="B99" s="11"/>
      <c r="C99" s="56" t="s">
        <v>94</v>
      </c>
      <c r="D99" s="13">
        <f t="shared" si="15"/>
        <v>1</v>
      </c>
      <c r="E99" s="13" t="str">
        <f t="shared" si="15"/>
        <v>PB</v>
      </c>
      <c r="F99" s="13" t="str">
        <f t="shared" si="15"/>
        <v>Pemanfaatan</v>
      </c>
      <c r="G99" s="17">
        <v>1</v>
      </c>
      <c r="H99" s="17">
        <v>10</v>
      </c>
      <c r="I99" s="10" t="s">
        <v>28</v>
      </c>
      <c r="J99" s="18" t="s">
        <v>24</v>
      </c>
      <c r="K99" s="9">
        <v>2</v>
      </c>
      <c r="L99" s="9">
        <v>0</v>
      </c>
      <c r="M99" s="11" t="str">
        <f t="shared" si="13"/>
        <v>NADA</v>
      </c>
    </row>
    <row r="100" spans="1:15" x14ac:dyDescent="0.25">
      <c r="A100" s="11"/>
      <c r="B100" s="11"/>
      <c r="C100" s="56" t="s">
        <v>94</v>
      </c>
      <c r="D100" s="13"/>
      <c r="E100" s="13"/>
      <c r="F100" s="13"/>
      <c r="G100" s="17"/>
      <c r="H100" s="17"/>
      <c r="I100" s="10" t="s">
        <v>28</v>
      </c>
      <c r="J100" s="18" t="s">
        <v>16</v>
      </c>
      <c r="K100" s="9">
        <v>30</v>
      </c>
      <c r="L100" s="9">
        <v>0</v>
      </c>
      <c r="M100" s="11" t="str">
        <f t="shared" si="13"/>
        <v>NADA</v>
      </c>
    </row>
    <row r="101" spans="1:15" x14ac:dyDescent="0.25">
      <c r="A101" s="11"/>
      <c r="B101" s="11"/>
      <c r="C101" s="56" t="s">
        <v>94</v>
      </c>
      <c r="D101" s="13">
        <f>D99</f>
        <v>1</v>
      </c>
      <c r="E101" s="13" t="str">
        <f>E99</f>
        <v>PB</v>
      </c>
      <c r="F101" s="13" t="str">
        <f>F99</f>
        <v>Pemanfaatan</v>
      </c>
      <c r="G101" s="17">
        <v>1</v>
      </c>
      <c r="H101" s="17">
        <v>10</v>
      </c>
      <c r="I101" s="10" t="s">
        <v>28</v>
      </c>
      <c r="J101" s="18" t="s">
        <v>18</v>
      </c>
      <c r="K101" s="9">
        <v>0</v>
      </c>
      <c r="L101" s="9">
        <v>0</v>
      </c>
      <c r="M101" s="11" t="str">
        <f t="shared" si="13"/>
        <v>NADA</v>
      </c>
    </row>
    <row r="102" spans="1:15" x14ac:dyDescent="0.25">
      <c r="A102" s="19"/>
      <c r="B102" s="19"/>
      <c r="C102" s="129" t="s">
        <v>94</v>
      </c>
      <c r="D102" s="21">
        <f t="shared" ref="D102:F109" si="16">D101</f>
        <v>1</v>
      </c>
      <c r="E102" s="21" t="str">
        <f t="shared" si="16"/>
        <v>PB</v>
      </c>
      <c r="F102" s="21" t="str">
        <f t="shared" si="16"/>
        <v>Pemanfaatan</v>
      </c>
      <c r="G102" s="22">
        <v>1</v>
      </c>
      <c r="H102" s="22">
        <v>11</v>
      </c>
      <c r="I102" s="10" t="s">
        <v>28</v>
      </c>
      <c r="J102" s="23" t="s">
        <v>25</v>
      </c>
      <c r="K102" s="24">
        <v>0</v>
      </c>
      <c r="L102" s="24">
        <v>0</v>
      </c>
      <c r="M102" s="11" t="str">
        <f t="shared" si="13"/>
        <v>NADA</v>
      </c>
    </row>
    <row r="103" spans="1:15" x14ac:dyDescent="0.25">
      <c r="A103" s="11"/>
      <c r="B103" s="11"/>
      <c r="C103" s="56" t="s">
        <v>94</v>
      </c>
      <c r="D103" s="13">
        <f t="shared" si="16"/>
        <v>1</v>
      </c>
      <c r="E103" s="13" t="str">
        <f t="shared" si="16"/>
        <v>PB</v>
      </c>
      <c r="F103" s="13" t="str">
        <f t="shared" si="16"/>
        <v>Pemanfaatan</v>
      </c>
      <c r="G103" s="17">
        <v>1</v>
      </c>
      <c r="H103" s="17">
        <v>11</v>
      </c>
      <c r="I103" s="10" t="s">
        <v>28</v>
      </c>
      <c r="J103" s="18" t="s">
        <v>26</v>
      </c>
      <c r="K103" s="9">
        <v>50</v>
      </c>
      <c r="L103" s="9">
        <v>0</v>
      </c>
      <c r="M103" s="11" t="str">
        <f t="shared" si="13"/>
        <v>NADA</v>
      </c>
    </row>
    <row r="104" spans="1:15" x14ac:dyDescent="0.25">
      <c r="A104" s="11"/>
      <c r="B104" s="11"/>
      <c r="C104" s="56" t="s">
        <v>94</v>
      </c>
      <c r="D104" s="13">
        <f t="shared" si="16"/>
        <v>1</v>
      </c>
      <c r="E104" s="13" t="str">
        <f t="shared" si="16"/>
        <v>PB</v>
      </c>
      <c r="F104" s="13" t="str">
        <f t="shared" si="16"/>
        <v>Pemanfaatan</v>
      </c>
      <c r="G104" s="17">
        <v>1</v>
      </c>
      <c r="H104" s="17">
        <v>11</v>
      </c>
      <c r="I104" s="10" t="s">
        <v>28</v>
      </c>
      <c r="J104" s="18" t="s">
        <v>19</v>
      </c>
      <c r="K104" s="9">
        <v>0</v>
      </c>
      <c r="L104" s="9">
        <v>0</v>
      </c>
      <c r="M104" s="11" t="str">
        <f t="shared" si="13"/>
        <v>NADA</v>
      </c>
    </row>
    <row r="105" spans="1:15" x14ac:dyDescent="0.25">
      <c r="A105" s="11"/>
      <c r="B105" s="11"/>
      <c r="C105" s="56" t="s">
        <v>94</v>
      </c>
      <c r="D105" s="13">
        <f t="shared" si="16"/>
        <v>1</v>
      </c>
      <c r="E105" s="13" t="str">
        <f t="shared" si="16"/>
        <v>PB</v>
      </c>
      <c r="F105" s="13" t="str">
        <f t="shared" si="16"/>
        <v>Pemanfaatan</v>
      </c>
      <c r="G105" s="17">
        <v>1</v>
      </c>
      <c r="H105" s="17">
        <v>11</v>
      </c>
      <c r="I105" s="10" t="s">
        <v>28</v>
      </c>
      <c r="J105" s="18" t="s">
        <v>20</v>
      </c>
      <c r="K105" s="9">
        <v>0</v>
      </c>
      <c r="L105" s="9">
        <v>0</v>
      </c>
      <c r="M105" s="11" t="str">
        <f t="shared" si="13"/>
        <v>NADA</v>
      </c>
    </row>
    <row r="106" spans="1:15" x14ac:dyDescent="0.25">
      <c r="A106" s="11"/>
      <c r="B106" s="11"/>
      <c r="C106" s="56" t="s">
        <v>94</v>
      </c>
      <c r="D106" s="13">
        <f t="shared" si="16"/>
        <v>1</v>
      </c>
      <c r="E106" s="13" t="str">
        <f t="shared" si="16"/>
        <v>PB</v>
      </c>
      <c r="F106" s="13" t="str">
        <f t="shared" si="16"/>
        <v>Pemanfaatan</v>
      </c>
      <c r="G106" s="17">
        <v>1</v>
      </c>
      <c r="H106" s="17">
        <v>11</v>
      </c>
      <c r="I106" s="10" t="s">
        <v>28</v>
      </c>
      <c r="J106" s="18" t="s">
        <v>21</v>
      </c>
      <c r="K106" s="9">
        <v>0</v>
      </c>
      <c r="L106" s="9">
        <v>0</v>
      </c>
      <c r="M106" s="11" t="str">
        <f t="shared" si="13"/>
        <v>NADA</v>
      </c>
    </row>
    <row r="107" spans="1:15" x14ac:dyDescent="0.25">
      <c r="A107" s="11"/>
      <c r="B107" s="11"/>
      <c r="C107" s="56" t="s">
        <v>94</v>
      </c>
      <c r="D107" s="13">
        <f t="shared" si="16"/>
        <v>1</v>
      </c>
      <c r="E107" s="13" t="str">
        <f t="shared" si="16"/>
        <v>PB</v>
      </c>
      <c r="F107" s="13" t="str">
        <f t="shared" si="16"/>
        <v>Pemanfaatan</v>
      </c>
      <c r="G107" s="17">
        <v>1</v>
      </c>
      <c r="H107" s="17">
        <v>11</v>
      </c>
      <c r="I107" s="10" t="s">
        <v>28</v>
      </c>
      <c r="J107" s="18" t="s">
        <v>22</v>
      </c>
      <c r="K107" s="9">
        <v>10</v>
      </c>
      <c r="L107" s="9">
        <v>0</v>
      </c>
      <c r="M107" s="11" t="str">
        <f t="shared" si="13"/>
        <v>NADA</v>
      </c>
    </row>
    <row r="108" spans="1:15" x14ac:dyDescent="0.25">
      <c r="A108" s="11"/>
      <c r="B108" s="11"/>
      <c r="C108" s="56" t="s">
        <v>94</v>
      </c>
      <c r="D108" s="13">
        <f t="shared" si="16"/>
        <v>1</v>
      </c>
      <c r="E108" s="13" t="str">
        <f t="shared" si="16"/>
        <v>PB</v>
      </c>
      <c r="F108" s="13" t="str">
        <f t="shared" si="16"/>
        <v>Pemanfaatan</v>
      </c>
      <c r="G108" s="17">
        <v>1</v>
      </c>
      <c r="H108" s="17">
        <v>11</v>
      </c>
      <c r="I108" s="10" t="s">
        <v>28</v>
      </c>
      <c r="J108" s="18" t="s">
        <v>23</v>
      </c>
      <c r="K108" s="9">
        <v>0</v>
      </c>
      <c r="L108" s="9">
        <v>0</v>
      </c>
      <c r="M108" s="11" t="str">
        <f t="shared" si="13"/>
        <v>NADA</v>
      </c>
    </row>
    <row r="109" spans="1:15" x14ac:dyDescent="0.25">
      <c r="A109" s="11"/>
      <c r="B109" s="11"/>
      <c r="C109" s="56" t="s">
        <v>94</v>
      </c>
      <c r="D109" s="13">
        <f t="shared" si="16"/>
        <v>1</v>
      </c>
      <c r="E109" s="13" t="str">
        <f t="shared" si="16"/>
        <v>PB</v>
      </c>
      <c r="F109" s="13" t="str">
        <f t="shared" si="16"/>
        <v>Pemanfaatan</v>
      </c>
      <c r="G109" s="17">
        <v>1</v>
      </c>
      <c r="H109" s="17">
        <v>11</v>
      </c>
      <c r="I109" s="10" t="s">
        <v>28</v>
      </c>
      <c r="J109" s="18" t="s">
        <v>24</v>
      </c>
      <c r="K109" s="9">
        <v>20</v>
      </c>
      <c r="L109" s="9">
        <v>0</v>
      </c>
      <c r="M109" s="11" t="str">
        <f t="shared" si="13"/>
        <v>NADA</v>
      </c>
    </row>
    <row r="110" spans="1:15" x14ac:dyDescent="0.25">
      <c r="A110" s="11"/>
      <c r="B110" s="11"/>
      <c r="C110" s="56" t="s">
        <v>94</v>
      </c>
      <c r="D110" s="13"/>
      <c r="E110" s="13"/>
      <c r="F110" s="13"/>
      <c r="G110" s="17"/>
      <c r="H110" s="17"/>
      <c r="I110" s="10" t="s">
        <v>28</v>
      </c>
      <c r="J110" s="18" t="s">
        <v>16</v>
      </c>
      <c r="K110" s="9">
        <v>15</v>
      </c>
      <c r="L110" s="9">
        <v>40</v>
      </c>
      <c r="M110" s="11" t="str">
        <f t="shared" si="13"/>
        <v>NADA</v>
      </c>
    </row>
    <row r="111" spans="1:15" x14ac:dyDescent="0.25">
      <c r="A111" s="11"/>
      <c r="B111" s="11"/>
      <c r="C111" s="56" t="s">
        <v>94</v>
      </c>
      <c r="D111" s="13">
        <f>D109</f>
        <v>1</v>
      </c>
      <c r="E111" s="13" t="str">
        <f>E109</f>
        <v>PB</v>
      </c>
      <c r="F111" s="13" t="str">
        <f>F109</f>
        <v>Pemanfaatan</v>
      </c>
      <c r="G111" s="17">
        <v>1</v>
      </c>
      <c r="H111" s="17">
        <v>11</v>
      </c>
      <c r="I111" s="10" t="s">
        <v>28</v>
      </c>
      <c r="J111" s="18" t="s">
        <v>18</v>
      </c>
      <c r="K111" s="9">
        <v>0</v>
      </c>
      <c r="L111" s="9">
        <v>0</v>
      </c>
      <c r="M111" s="11" t="str">
        <f t="shared" si="13"/>
        <v>NADA</v>
      </c>
    </row>
    <row r="112" spans="1:15" x14ac:dyDescent="0.25">
      <c r="A112" s="25"/>
      <c r="B112" s="25"/>
      <c r="C112" s="26" t="s">
        <v>94</v>
      </c>
      <c r="D112" s="27">
        <f t="shared" ref="D112:F119" si="17">D111</f>
        <v>1</v>
      </c>
      <c r="E112" s="27" t="str">
        <f t="shared" si="17"/>
        <v>PB</v>
      </c>
      <c r="F112" s="27" t="str">
        <f t="shared" si="17"/>
        <v>Pemanfaatan</v>
      </c>
      <c r="G112" s="28">
        <v>2</v>
      </c>
      <c r="H112" s="28">
        <v>1</v>
      </c>
      <c r="I112" s="10" t="s">
        <v>28</v>
      </c>
      <c r="J112" s="29" t="s">
        <v>25</v>
      </c>
      <c r="K112" s="30">
        <v>0</v>
      </c>
      <c r="L112" s="30">
        <v>0</v>
      </c>
      <c r="M112" s="27" t="s">
        <v>114</v>
      </c>
      <c r="O112" s="141"/>
    </row>
    <row r="113" spans="1:15" x14ac:dyDescent="0.25">
      <c r="A113" s="11"/>
      <c r="B113" s="11"/>
      <c r="C113" s="127" t="s">
        <v>94</v>
      </c>
      <c r="D113" s="13">
        <f t="shared" si="17"/>
        <v>1</v>
      </c>
      <c r="E113" s="13" t="str">
        <f t="shared" si="17"/>
        <v>PB</v>
      </c>
      <c r="F113" s="13" t="str">
        <f t="shared" si="17"/>
        <v>Pemanfaatan</v>
      </c>
      <c r="G113" s="17">
        <v>2</v>
      </c>
      <c r="H113" s="17">
        <v>1</v>
      </c>
      <c r="I113" s="10" t="s">
        <v>28</v>
      </c>
      <c r="J113" s="18" t="s">
        <v>26</v>
      </c>
      <c r="K113" s="9">
        <v>20</v>
      </c>
      <c r="L113" s="9">
        <v>0</v>
      </c>
      <c r="M113" s="13" t="str">
        <f t="shared" ref="M113:M176" si="18">M112</f>
        <v>NADA</v>
      </c>
      <c r="O113">
        <f>AVERAGE(K120,K130,K140,K150,K160,K170,K180,K190,K200,K210,K220)</f>
        <v>9.454545454545455</v>
      </c>
    </row>
    <row r="114" spans="1:15" x14ac:dyDescent="0.25">
      <c r="A114" s="11"/>
      <c r="B114" s="11"/>
      <c r="C114" s="127" t="s">
        <v>94</v>
      </c>
      <c r="D114" s="13">
        <f t="shared" si="17"/>
        <v>1</v>
      </c>
      <c r="E114" s="13" t="str">
        <f t="shared" si="17"/>
        <v>PB</v>
      </c>
      <c r="F114" s="13" t="str">
        <f t="shared" si="17"/>
        <v>Pemanfaatan</v>
      </c>
      <c r="G114" s="17">
        <v>2</v>
      </c>
      <c r="H114" s="17">
        <v>1</v>
      </c>
      <c r="I114" s="10" t="s">
        <v>28</v>
      </c>
      <c r="J114" s="18" t="s">
        <v>19</v>
      </c>
      <c r="K114" s="9">
        <v>0</v>
      </c>
      <c r="L114" s="9">
        <v>0</v>
      </c>
      <c r="M114" s="13" t="str">
        <f t="shared" si="18"/>
        <v>NADA</v>
      </c>
    </row>
    <row r="115" spans="1:15" x14ac:dyDescent="0.25">
      <c r="A115" s="11"/>
      <c r="B115" s="11"/>
      <c r="C115" s="127" t="s">
        <v>94</v>
      </c>
      <c r="D115" s="13">
        <f t="shared" si="17"/>
        <v>1</v>
      </c>
      <c r="E115" s="13" t="str">
        <f t="shared" si="17"/>
        <v>PB</v>
      </c>
      <c r="F115" s="13" t="str">
        <f t="shared" si="17"/>
        <v>Pemanfaatan</v>
      </c>
      <c r="G115" s="17">
        <v>2</v>
      </c>
      <c r="H115" s="17">
        <v>1</v>
      </c>
      <c r="I115" s="10" t="s">
        <v>28</v>
      </c>
      <c r="J115" s="18" t="s">
        <v>20</v>
      </c>
      <c r="K115" s="9">
        <v>0</v>
      </c>
      <c r="L115" s="9">
        <v>0</v>
      </c>
      <c r="M115" s="13" t="str">
        <f t="shared" si="18"/>
        <v>NADA</v>
      </c>
    </row>
    <row r="116" spans="1:15" x14ac:dyDescent="0.25">
      <c r="A116" s="11"/>
      <c r="B116" s="11"/>
      <c r="C116" s="127" t="s">
        <v>94</v>
      </c>
      <c r="D116" s="13">
        <f t="shared" si="17"/>
        <v>1</v>
      </c>
      <c r="E116" s="13" t="str">
        <f t="shared" si="17"/>
        <v>PB</v>
      </c>
      <c r="F116" s="13" t="str">
        <f t="shared" si="17"/>
        <v>Pemanfaatan</v>
      </c>
      <c r="G116" s="17">
        <v>2</v>
      </c>
      <c r="H116" s="17">
        <v>1</v>
      </c>
      <c r="I116" s="10" t="s">
        <v>28</v>
      </c>
      <c r="J116" s="18" t="s">
        <v>21</v>
      </c>
      <c r="K116" s="9">
        <v>0</v>
      </c>
      <c r="L116" s="9">
        <v>0</v>
      </c>
      <c r="M116" s="13" t="str">
        <f t="shared" si="18"/>
        <v>NADA</v>
      </c>
    </row>
    <row r="117" spans="1:15" x14ac:dyDescent="0.25">
      <c r="A117" s="11"/>
      <c r="B117" s="11"/>
      <c r="C117" s="127" t="s">
        <v>94</v>
      </c>
      <c r="D117" s="13">
        <f t="shared" si="17"/>
        <v>1</v>
      </c>
      <c r="E117" s="13" t="str">
        <f t="shared" si="17"/>
        <v>PB</v>
      </c>
      <c r="F117" s="13" t="str">
        <f t="shared" si="17"/>
        <v>Pemanfaatan</v>
      </c>
      <c r="G117" s="17">
        <v>2</v>
      </c>
      <c r="H117" s="17">
        <v>1</v>
      </c>
      <c r="I117" s="10" t="s">
        <v>28</v>
      </c>
      <c r="J117" s="18" t="s">
        <v>22</v>
      </c>
      <c r="K117" s="9">
        <v>0</v>
      </c>
      <c r="L117" s="9">
        <v>0</v>
      </c>
      <c r="M117" s="13" t="str">
        <f t="shared" si="18"/>
        <v>NADA</v>
      </c>
    </row>
    <row r="118" spans="1:15" x14ac:dyDescent="0.25">
      <c r="A118" s="11"/>
      <c r="B118" s="11"/>
      <c r="C118" s="127" t="s">
        <v>94</v>
      </c>
      <c r="D118" s="13">
        <f t="shared" si="17"/>
        <v>1</v>
      </c>
      <c r="E118" s="13" t="str">
        <f t="shared" si="17"/>
        <v>PB</v>
      </c>
      <c r="F118" s="13" t="str">
        <f t="shared" si="17"/>
        <v>Pemanfaatan</v>
      </c>
      <c r="G118" s="17">
        <v>2</v>
      </c>
      <c r="H118" s="17">
        <v>1</v>
      </c>
      <c r="I118" s="10" t="s">
        <v>28</v>
      </c>
      <c r="J118" s="18" t="s">
        <v>23</v>
      </c>
      <c r="K118" s="9">
        <v>0</v>
      </c>
      <c r="L118" s="9">
        <v>0</v>
      </c>
      <c r="M118" s="13" t="str">
        <f t="shared" si="18"/>
        <v>NADA</v>
      </c>
    </row>
    <row r="119" spans="1:15" x14ac:dyDescent="0.25">
      <c r="A119" s="11"/>
      <c r="B119" s="11"/>
      <c r="C119" s="127" t="s">
        <v>94</v>
      </c>
      <c r="D119" s="13">
        <f t="shared" si="17"/>
        <v>1</v>
      </c>
      <c r="E119" s="13" t="str">
        <f t="shared" si="17"/>
        <v>PB</v>
      </c>
      <c r="F119" s="13" t="str">
        <f t="shared" si="17"/>
        <v>Pemanfaatan</v>
      </c>
      <c r="G119" s="17">
        <v>2</v>
      </c>
      <c r="H119" s="17">
        <v>1</v>
      </c>
      <c r="I119" s="10" t="s">
        <v>28</v>
      </c>
      <c r="J119" s="18" t="s">
        <v>24</v>
      </c>
      <c r="K119" s="9">
        <v>2</v>
      </c>
      <c r="L119" s="9">
        <v>0</v>
      </c>
      <c r="M119" s="13" t="str">
        <f t="shared" si="18"/>
        <v>NADA</v>
      </c>
    </row>
    <row r="120" spans="1:15" x14ac:dyDescent="0.25">
      <c r="A120" s="11"/>
      <c r="B120" s="11"/>
      <c r="C120" s="127" t="s">
        <v>94</v>
      </c>
      <c r="D120" s="13"/>
      <c r="E120" s="13"/>
      <c r="F120" s="13"/>
      <c r="G120" s="17"/>
      <c r="H120" s="17"/>
      <c r="I120" s="10" t="s">
        <v>28</v>
      </c>
      <c r="J120" s="18" t="s">
        <v>16</v>
      </c>
      <c r="K120" s="9">
        <v>5</v>
      </c>
      <c r="L120" s="9">
        <v>0</v>
      </c>
      <c r="M120" s="13" t="str">
        <f t="shared" si="18"/>
        <v>NADA</v>
      </c>
    </row>
    <row r="121" spans="1:15" x14ac:dyDescent="0.25">
      <c r="A121" s="11"/>
      <c r="B121" s="11"/>
      <c r="C121" s="127" t="s">
        <v>94</v>
      </c>
      <c r="D121" s="13">
        <f>D119</f>
        <v>1</v>
      </c>
      <c r="E121" s="13" t="str">
        <f>E119</f>
        <v>PB</v>
      </c>
      <c r="F121" s="13" t="str">
        <f>F119</f>
        <v>Pemanfaatan</v>
      </c>
      <c r="G121" s="17">
        <v>2</v>
      </c>
      <c r="H121" s="17">
        <v>1</v>
      </c>
      <c r="I121" s="10" t="s">
        <v>28</v>
      </c>
      <c r="J121" s="18" t="s">
        <v>18</v>
      </c>
      <c r="K121" s="9">
        <v>0</v>
      </c>
      <c r="L121" s="9">
        <v>0</v>
      </c>
      <c r="M121" s="13" t="str">
        <f t="shared" si="18"/>
        <v>NADA</v>
      </c>
    </row>
    <row r="122" spans="1:15" x14ac:dyDescent="0.25">
      <c r="A122" s="25"/>
      <c r="B122" s="25"/>
      <c r="C122" s="26" t="s">
        <v>94</v>
      </c>
      <c r="D122" s="27">
        <f t="shared" ref="D122:F129" si="19">D121</f>
        <v>1</v>
      </c>
      <c r="E122" s="27" t="str">
        <f t="shared" si="19"/>
        <v>PB</v>
      </c>
      <c r="F122" s="27" t="str">
        <f t="shared" si="19"/>
        <v>Pemanfaatan</v>
      </c>
      <c r="G122" s="28">
        <v>2</v>
      </c>
      <c r="H122" s="28">
        <v>2</v>
      </c>
      <c r="I122" s="10" t="s">
        <v>28</v>
      </c>
      <c r="J122" s="29" t="s">
        <v>25</v>
      </c>
      <c r="K122" s="30">
        <v>0</v>
      </c>
      <c r="L122" s="30">
        <v>0</v>
      </c>
      <c r="M122" s="13" t="str">
        <f t="shared" si="18"/>
        <v>NADA</v>
      </c>
    </row>
    <row r="123" spans="1:15" x14ac:dyDescent="0.25">
      <c r="A123" s="11"/>
      <c r="B123" s="11"/>
      <c r="C123" s="127" t="s">
        <v>94</v>
      </c>
      <c r="D123" s="13">
        <f t="shared" si="19"/>
        <v>1</v>
      </c>
      <c r="E123" s="13" t="str">
        <f t="shared" si="19"/>
        <v>PB</v>
      </c>
      <c r="F123" s="13" t="str">
        <f t="shared" si="19"/>
        <v>Pemanfaatan</v>
      </c>
      <c r="G123" s="17">
        <v>2</v>
      </c>
      <c r="H123" s="17">
        <v>2</v>
      </c>
      <c r="I123" s="10" t="s">
        <v>28</v>
      </c>
      <c r="J123" s="18" t="s">
        <v>26</v>
      </c>
      <c r="K123" s="9">
        <v>10</v>
      </c>
      <c r="L123" s="9">
        <v>0</v>
      </c>
      <c r="M123" s="13" t="str">
        <f t="shared" si="18"/>
        <v>NADA</v>
      </c>
    </row>
    <row r="124" spans="1:15" x14ac:dyDescent="0.25">
      <c r="A124" s="11"/>
      <c r="B124" s="11"/>
      <c r="C124" s="127" t="s">
        <v>94</v>
      </c>
      <c r="D124" s="13">
        <f t="shared" si="19"/>
        <v>1</v>
      </c>
      <c r="E124" s="13" t="str">
        <f t="shared" si="19"/>
        <v>PB</v>
      </c>
      <c r="F124" s="13" t="str">
        <f t="shared" si="19"/>
        <v>Pemanfaatan</v>
      </c>
      <c r="G124" s="17">
        <v>2</v>
      </c>
      <c r="H124" s="17">
        <v>2</v>
      </c>
      <c r="I124" s="10" t="s">
        <v>28</v>
      </c>
      <c r="J124" s="18" t="s">
        <v>19</v>
      </c>
      <c r="K124" s="9">
        <v>0</v>
      </c>
      <c r="L124" s="9">
        <v>0</v>
      </c>
      <c r="M124" s="13" t="str">
        <f t="shared" si="18"/>
        <v>NADA</v>
      </c>
    </row>
    <row r="125" spans="1:15" x14ac:dyDescent="0.25">
      <c r="A125" s="11"/>
      <c r="B125" s="11"/>
      <c r="C125" s="127" t="s">
        <v>94</v>
      </c>
      <c r="D125" s="13">
        <f t="shared" si="19"/>
        <v>1</v>
      </c>
      <c r="E125" s="13" t="str">
        <f t="shared" si="19"/>
        <v>PB</v>
      </c>
      <c r="F125" s="13" t="str">
        <f t="shared" si="19"/>
        <v>Pemanfaatan</v>
      </c>
      <c r="G125" s="17">
        <v>2</v>
      </c>
      <c r="H125" s="17">
        <v>2</v>
      </c>
      <c r="I125" s="10" t="s">
        <v>28</v>
      </c>
      <c r="J125" s="18" t="s">
        <v>20</v>
      </c>
      <c r="K125" s="9">
        <v>0</v>
      </c>
      <c r="L125" s="9">
        <v>0</v>
      </c>
      <c r="M125" s="13" t="str">
        <f t="shared" si="18"/>
        <v>NADA</v>
      </c>
    </row>
    <row r="126" spans="1:15" x14ac:dyDescent="0.25">
      <c r="A126" s="11"/>
      <c r="B126" s="11"/>
      <c r="C126" s="127" t="s">
        <v>94</v>
      </c>
      <c r="D126" s="13">
        <f t="shared" si="19"/>
        <v>1</v>
      </c>
      <c r="E126" s="13" t="str">
        <f t="shared" si="19"/>
        <v>PB</v>
      </c>
      <c r="F126" s="13" t="str">
        <f t="shared" si="19"/>
        <v>Pemanfaatan</v>
      </c>
      <c r="G126" s="17">
        <v>2</v>
      </c>
      <c r="H126" s="17">
        <v>2</v>
      </c>
      <c r="I126" s="10" t="s">
        <v>28</v>
      </c>
      <c r="J126" s="18" t="s">
        <v>21</v>
      </c>
      <c r="K126" s="9">
        <v>0</v>
      </c>
      <c r="L126" s="9">
        <v>0</v>
      </c>
      <c r="M126" s="13" t="str">
        <f t="shared" si="18"/>
        <v>NADA</v>
      </c>
    </row>
    <row r="127" spans="1:15" x14ac:dyDescent="0.25">
      <c r="A127" s="11"/>
      <c r="B127" s="11"/>
      <c r="C127" s="127" t="s">
        <v>94</v>
      </c>
      <c r="D127" s="13">
        <f t="shared" si="19"/>
        <v>1</v>
      </c>
      <c r="E127" s="13" t="str">
        <f t="shared" si="19"/>
        <v>PB</v>
      </c>
      <c r="F127" s="13" t="str">
        <f t="shared" si="19"/>
        <v>Pemanfaatan</v>
      </c>
      <c r="G127" s="17">
        <v>2</v>
      </c>
      <c r="H127" s="17">
        <v>2</v>
      </c>
      <c r="I127" s="10" t="s">
        <v>28</v>
      </c>
      <c r="J127" s="18" t="s">
        <v>22</v>
      </c>
      <c r="K127" s="9">
        <v>0</v>
      </c>
      <c r="L127" s="9">
        <v>0</v>
      </c>
      <c r="M127" s="13" t="str">
        <f t="shared" si="18"/>
        <v>NADA</v>
      </c>
    </row>
    <row r="128" spans="1:15" x14ac:dyDescent="0.25">
      <c r="A128" s="11"/>
      <c r="B128" s="11"/>
      <c r="C128" s="127" t="s">
        <v>94</v>
      </c>
      <c r="D128" s="13">
        <f t="shared" si="19"/>
        <v>1</v>
      </c>
      <c r="E128" s="13" t="str">
        <f t="shared" si="19"/>
        <v>PB</v>
      </c>
      <c r="F128" s="13" t="str">
        <f t="shared" si="19"/>
        <v>Pemanfaatan</v>
      </c>
      <c r="G128" s="17">
        <v>2</v>
      </c>
      <c r="H128" s="17">
        <v>2</v>
      </c>
      <c r="I128" s="10" t="s">
        <v>28</v>
      </c>
      <c r="J128" s="18" t="s">
        <v>23</v>
      </c>
      <c r="K128" s="9">
        <v>0</v>
      </c>
      <c r="L128" s="9">
        <v>0</v>
      </c>
      <c r="M128" s="13" t="str">
        <f t="shared" si="18"/>
        <v>NADA</v>
      </c>
    </row>
    <row r="129" spans="1:13" x14ac:dyDescent="0.25">
      <c r="A129" s="11"/>
      <c r="B129" s="11"/>
      <c r="C129" s="127" t="s">
        <v>94</v>
      </c>
      <c r="D129" s="13">
        <f t="shared" si="19"/>
        <v>1</v>
      </c>
      <c r="E129" s="13" t="str">
        <f t="shared" si="19"/>
        <v>PB</v>
      </c>
      <c r="F129" s="13" t="str">
        <f t="shared" si="19"/>
        <v>Pemanfaatan</v>
      </c>
      <c r="G129" s="17">
        <v>2</v>
      </c>
      <c r="H129" s="17">
        <v>2</v>
      </c>
      <c r="I129" s="10" t="s">
        <v>28</v>
      </c>
      <c r="J129" s="18" t="s">
        <v>24</v>
      </c>
      <c r="K129" s="9">
        <v>10</v>
      </c>
      <c r="L129" s="9">
        <v>0</v>
      </c>
      <c r="M129" s="13" t="str">
        <f t="shared" si="18"/>
        <v>NADA</v>
      </c>
    </row>
    <row r="130" spans="1:13" x14ac:dyDescent="0.25">
      <c r="A130" s="11"/>
      <c r="B130" s="11"/>
      <c r="C130" s="127" t="s">
        <v>94</v>
      </c>
      <c r="D130" s="13"/>
      <c r="E130" s="13"/>
      <c r="F130" s="13"/>
      <c r="G130" s="17"/>
      <c r="H130" s="17"/>
      <c r="I130" s="10" t="s">
        <v>28</v>
      </c>
      <c r="J130" s="18" t="s">
        <v>16</v>
      </c>
      <c r="K130" s="9">
        <v>5</v>
      </c>
      <c r="L130" s="9">
        <v>0</v>
      </c>
      <c r="M130" s="13" t="str">
        <f t="shared" si="18"/>
        <v>NADA</v>
      </c>
    </row>
    <row r="131" spans="1:13" x14ac:dyDescent="0.25">
      <c r="A131" s="11"/>
      <c r="B131" s="11"/>
      <c r="C131" s="127" t="s">
        <v>94</v>
      </c>
      <c r="D131" s="13">
        <f>D129</f>
        <v>1</v>
      </c>
      <c r="E131" s="13" t="str">
        <f>E129</f>
        <v>PB</v>
      </c>
      <c r="F131" s="13" t="str">
        <f>F129</f>
        <v>Pemanfaatan</v>
      </c>
      <c r="G131" s="17">
        <v>2</v>
      </c>
      <c r="H131" s="17">
        <v>2</v>
      </c>
      <c r="I131" s="10" t="s">
        <v>28</v>
      </c>
      <c r="J131" s="18" t="s">
        <v>18</v>
      </c>
      <c r="K131" s="9">
        <v>0</v>
      </c>
      <c r="L131" s="9">
        <v>0</v>
      </c>
      <c r="M131" s="13" t="str">
        <f t="shared" si="18"/>
        <v>NADA</v>
      </c>
    </row>
    <row r="132" spans="1:13" x14ac:dyDescent="0.25">
      <c r="A132" s="25"/>
      <c r="B132" s="25"/>
      <c r="C132" s="26" t="s">
        <v>94</v>
      </c>
      <c r="D132" s="27">
        <f t="shared" ref="D132:F139" si="20">D131</f>
        <v>1</v>
      </c>
      <c r="E132" s="27" t="str">
        <f t="shared" si="20"/>
        <v>PB</v>
      </c>
      <c r="F132" s="27" t="str">
        <f t="shared" si="20"/>
        <v>Pemanfaatan</v>
      </c>
      <c r="G132" s="28">
        <v>2</v>
      </c>
      <c r="H132" s="28">
        <v>3</v>
      </c>
      <c r="I132" s="10" t="s">
        <v>28</v>
      </c>
      <c r="J132" s="29" t="s">
        <v>25</v>
      </c>
      <c r="K132" s="30">
        <v>0</v>
      </c>
      <c r="L132" s="30">
        <v>0</v>
      </c>
      <c r="M132" s="13" t="str">
        <f t="shared" si="18"/>
        <v>NADA</v>
      </c>
    </row>
    <row r="133" spans="1:13" x14ac:dyDescent="0.25">
      <c r="A133" s="11"/>
      <c r="B133" s="11"/>
      <c r="C133" s="127" t="s">
        <v>94</v>
      </c>
      <c r="D133" s="13">
        <f t="shared" si="20"/>
        <v>1</v>
      </c>
      <c r="E133" s="13" t="str">
        <f t="shared" si="20"/>
        <v>PB</v>
      </c>
      <c r="F133" s="13" t="str">
        <f t="shared" si="20"/>
        <v>Pemanfaatan</v>
      </c>
      <c r="G133" s="17">
        <v>2</v>
      </c>
      <c r="H133" s="17">
        <v>3</v>
      </c>
      <c r="I133" s="10" t="s">
        <v>28</v>
      </c>
      <c r="J133" s="18" t="s">
        <v>26</v>
      </c>
      <c r="K133" s="9">
        <v>40</v>
      </c>
      <c r="L133" s="9">
        <v>0</v>
      </c>
      <c r="M133" s="13" t="str">
        <f t="shared" si="18"/>
        <v>NADA</v>
      </c>
    </row>
    <row r="134" spans="1:13" x14ac:dyDescent="0.25">
      <c r="A134" s="11"/>
      <c r="B134" s="11"/>
      <c r="C134" s="127" t="s">
        <v>94</v>
      </c>
      <c r="D134" s="13">
        <f t="shared" si="20"/>
        <v>1</v>
      </c>
      <c r="E134" s="13" t="str">
        <f t="shared" si="20"/>
        <v>PB</v>
      </c>
      <c r="F134" s="13" t="str">
        <f t="shared" si="20"/>
        <v>Pemanfaatan</v>
      </c>
      <c r="G134" s="17">
        <v>2</v>
      </c>
      <c r="H134" s="17">
        <v>3</v>
      </c>
      <c r="I134" s="10" t="s">
        <v>28</v>
      </c>
      <c r="J134" s="18" t="s">
        <v>19</v>
      </c>
      <c r="K134" s="9">
        <v>0</v>
      </c>
      <c r="L134" s="9">
        <v>0</v>
      </c>
      <c r="M134" s="13" t="str">
        <f t="shared" si="18"/>
        <v>NADA</v>
      </c>
    </row>
    <row r="135" spans="1:13" x14ac:dyDescent="0.25">
      <c r="A135" s="11"/>
      <c r="B135" s="11"/>
      <c r="C135" s="127" t="s">
        <v>94</v>
      </c>
      <c r="D135" s="13">
        <f t="shared" si="20"/>
        <v>1</v>
      </c>
      <c r="E135" s="13" t="str">
        <f t="shared" si="20"/>
        <v>PB</v>
      </c>
      <c r="F135" s="13" t="str">
        <f t="shared" si="20"/>
        <v>Pemanfaatan</v>
      </c>
      <c r="G135" s="17">
        <v>2</v>
      </c>
      <c r="H135" s="17">
        <v>3</v>
      </c>
      <c r="I135" s="10" t="s">
        <v>28</v>
      </c>
      <c r="J135" s="18" t="s">
        <v>20</v>
      </c>
      <c r="K135" s="9">
        <v>0</v>
      </c>
      <c r="L135" s="9">
        <v>0</v>
      </c>
      <c r="M135" s="13" t="str">
        <f t="shared" si="18"/>
        <v>NADA</v>
      </c>
    </row>
    <row r="136" spans="1:13" x14ac:dyDescent="0.25">
      <c r="A136" s="11"/>
      <c r="B136" s="11"/>
      <c r="C136" s="127" t="s">
        <v>94</v>
      </c>
      <c r="D136" s="13">
        <f t="shared" si="20"/>
        <v>1</v>
      </c>
      <c r="E136" s="13" t="str">
        <f t="shared" si="20"/>
        <v>PB</v>
      </c>
      <c r="F136" s="13" t="str">
        <f t="shared" si="20"/>
        <v>Pemanfaatan</v>
      </c>
      <c r="G136" s="17">
        <v>2</v>
      </c>
      <c r="H136" s="17">
        <v>3</v>
      </c>
      <c r="I136" s="10" t="s">
        <v>28</v>
      </c>
      <c r="J136" s="18" t="s">
        <v>21</v>
      </c>
      <c r="K136" s="9">
        <v>0</v>
      </c>
      <c r="L136" s="9">
        <v>0</v>
      </c>
      <c r="M136" s="13" t="str">
        <f t="shared" si="18"/>
        <v>NADA</v>
      </c>
    </row>
    <row r="137" spans="1:13" x14ac:dyDescent="0.25">
      <c r="A137" s="11"/>
      <c r="B137" s="11"/>
      <c r="C137" s="127" t="s">
        <v>94</v>
      </c>
      <c r="D137" s="13">
        <f t="shared" si="20"/>
        <v>1</v>
      </c>
      <c r="E137" s="13" t="str">
        <f t="shared" si="20"/>
        <v>PB</v>
      </c>
      <c r="F137" s="13" t="str">
        <f t="shared" si="20"/>
        <v>Pemanfaatan</v>
      </c>
      <c r="G137" s="17">
        <v>2</v>
      </c>
      <c r="H137" s="17">
        <v>3</v>
      </c>
      <c r="I137" s="10" t="s">
        <v>28</v>
      </c>
      <c r="J137" s="18" t="s">
        <v>22</v>
      </c>
      <c r="K137" s="9">
        <v>0</v>
      </c>
      <c r="L137" s="9">
        <v>0</v>
      </c>
      <c r="M137" s="13" t="str">
        <f t="shared" si="18"/>
        <v>NADA</v>
      </c>
    </row>
    <row r="138" spans="1:13" x14ac:dyDescent="0.25">
      <c r="A138" s="11"/>
      <c r="B138" s="11"/>
      <c r="C138" s="127" t="s">
        <v>94</v>
      </c>
      <c r="D138" s="13">
        <f t="shared" si="20"/>
        <v>1</v>
      </c>
      <c r="E138" s="13" t="str">
        <f t="shared" si="20"/>
        <v>PB</v>
      </c>
      <c r="F138" s="13" t="str">
        <f t="shared" si="20"/>
        <v>Pemanfaatan</v>
      </c>
      <c r="G138" s="17">
        <v>2</v>
      </c>
      <c r="H138" s="17">
        <v>3</v>
      </c>
      <c r="I138" s="10" t="s">
        <v>28</v>
      </c>
      <c r="J138" s="18" t="s">
        <v>23</v>
      </c>
      <c r="K138" s="9">
        <v>0</v>
      </c>
      <c r="L138" s="9">
        <v>0</v>
      </c>
      <c r="M138" s="13" t="str">
        <f t="shared" si="18"/>
        <v>NADA</v>
      </c>
    </row>
    <row r="139" spans="1:13" x14ac:dyDescent="0.25">
      <c r="A139" s="11"/>
      <c r="B139" s="11"/>
      <c r="C139" s="127" t="s">
        <v>94</v>
      </c>
      <c r="D139" s="13">
        <f t="shared" si="20"/>
        <v>1</v>
      </c>
      <c r="E139" s="13" t="str">
        <f t="shared" si="20"/>
        <v>PB</v>
      </c>
      <c r="F139" s="13" t="str">
        <f t="shared" si="20"/>
        <v>Pemanfaatan</v>
      </c>
      <c r="G139" s="17">
        <v>2</v>
      </c>
      <c r="H139" s="17">
        <v>3</v>
      </c>
      <c r="I139" s="10" t="s">
        <v>28</v>
      </c>
      <c r="J139" s="18" t="s">
        <v>24</v>
      </c>
      <c r="K139" s="9">
        <v>0</v>
      </c>
      <c r="L139" s="9">
        <v>0</v>
      </c>
      <c r="M139" s="13" t="str">
        <f t="shared" si="18"/>
        <v>NADA</v>
      </c>
    </row>
    <row r="140" spans="1:13" x14ac:dyDescent="0.25">
      <c r="A140" s="11"/>
      <c r="B140" s="11"/>
      <c r="C140" s="127" t="s">
        <v>94</v>
      </c>
      <c r="D140" s="13"/>
      <c r="E140" s="13"/>
      <c r="F140" s="13"/>
      <c r="G140" s="17"/>
      <c r="H140" s="17"/>
      <c r="I140" s="10" t="s">
        <v>28</v>
      </c>
      <c r="J140" s="18" t="s">
        <v>16</v>
      </c>
      <c r="K140" s="9">
        <v>10</v>
      </c>
      <c r="L140" s="9">
        <v>0</v>
      </c>
      <c r="M140" s="13" t="str">
        <f t="shared" si="18"/>
        <v>NADA</v>
      </c>
    </row>
    <row r="141" spans="1:13" x14ac:dyDescent="0.25">
      <c r="A141" s="11"/>
      <c r="B141" s="11"/>
      <c r="C141" s="127" t="s">
        <v>94</v>
      </c>
      <c r="D141" s="13">
        <f>D139</f>
        <v>1</v>
      </c>
      <c r="E141" s="13" t="str">
        <f>E139</f>
        <v>PB</v>
      </c>
      <c r="F141" s="13" t="str">
        <f>F139</f>
        <v>Pemanfaatan</v>
      </c>
      <c r="G141" s="17">
        <v>2</v>
      </c>
      <c r="H141" s="17">
        <v>3</v>
      </c>
      <c r="I141" s="10" t="s">
        <v>28</v>
      </c>
      <c r="J141" s="18" t="s">
        <v>18</v>
      </c>
      <c r="K141" s="9">
        <v>0</v>
      </c>
      <c r="L141" s="9">
        <v>0</v>
      </c>
      <c r="M141" s="13" t="str">
        <f t="shared" si="18"/>
        <v>NADA</v>
      </c>
    </row>
    <row r="142" spans="1:13" x14ac:dyDescent="0.25">
      <c r="A142" s="25"/>
      <c r="B142" s="25"/>
      <c r="C142" s="26" t="s">
        <v>94</v>
      </c>
      <c r="D142" s="27">
        <f t="shared" ref="D142:F149" si="21">D141</f>
        <v>1</v>
      </c>
      <c r="E142" s="27" t="str">
        <f t="shared" si="21"/>
        <v>PB</v>
      </c>
      <c r="F142" s="27" t="str">
        <f t="shared" si="21"/>
        <v>Pemanfaatan</v>
      </c>
      <c r="G142" s="28">
        <v>2</v>
      </c>
      <c r="H142" s="28">
        <v>4</v>
      </c>
      <c r="I142" s="10" t="s">
        <v>28</v>
      </c>
      <c r="J142" s="29" t="s">
        <v>25</v>
      </c>
      <c r="K142" s="30">
        <v>0</v>
      </c>
      <c r="L142" s="30">
        <v>0</v>
      </c>
      <c r="M142" s="13" t="str">
        <f t="shared" si="18"/>
        <v>NADA</v>
      </c>
    </row>
    <row r="143" spans="1:13" x14ac:dyDescent="0.25">
      <c r="A143" s="11"/>
      <c r="B143" s="11"/>
      <c r="C143" s="127" t="s">
        <v>94</v>
      </c>
      <c r="D143" s="13">
        <f t="shared" si="21"/>
        <v>1</v>
      </c>
      <c r="E143" s="13" t="str">
        <f t="shared" si="21"/>
        <v>PB</v>
      </c>
      <c r="F143" s="13" t="str">
        <f t="shared" si="21"/>
        <v>Pemanfaatan</v>
      </c>
      <c r="G143" s="17">
        <v>2</v>
      </c>
      <c r="H143" s="17">
        <v>4</v>
      </c>
      <c r="I143" s="10" t="s">
        <v>28</v>
      </c>
      <c r="J143" s="18" t="s">
        <v>26</v>
      </c>
      <c r="K143" s="9">
        <v>50</v>
      </c>
      <c r="L143" s="9">
        <v>0</v>
      </c>
      <c r="M143" s="13" t="str">
        <f t="shared" si="18"/>
        <v>NADA</v>
      </c>
    </row>
    <row r="144" spans="1:13" x14ac:dyDescent="0.25">
      <c r="A144" s="11"/>
      <c r="B144" s="11"/>
      <c r="C144" s="127" t="s">
        <v>94</v>
      </c>
      <c r="D144" s="13">
        <f t="shared" si="21"/>
        <v>1</v>
      </c>
      <c r="E144" s="13" t="str">
        <f t="shared" si="21"/>
        <v>PB</v>
      </c>
      <c r="F144" s="13" t="str">
        <f t="shared" si="21"/>
        <v>Pemanfaatan</v>
      </c>
      <c r="G144" s="17">
        <v>2</v>
      </c>
      <c r="H144" s="17">
        <v>4</v>
      </c>
      <c r="I144" s="10" t="s">
        <v>28</v>
      </c>
      <c r="J144" s="18" t="s">
        <v>19</v>
      </c>
      <c r="K144" s="9">
        <v>0</v>
      </c>
      <c r="L144" s="9">
        <v>0</v>
      </c>
      <c r="M144" s="13" t="str">
        <f t="shared" si="18"/>
        <v>NADA</v>
      </c>
    </row>
    <row r="145" spans="1:13" x14ac:dyDescent="0.25">
      <c r="A145" s="11"/>
      <c r="B145" s="11"/>
      <c r="C145" s="127" t="s">
        <v>94</v>
      </c>
      <c r="D145" s="13">
        <f t="shared" si="21"/>
        <v>1</v>
      </c>
      <c r="E145" s="13" t="str">
        <f t="shared" si="21"/>
        <v>PB</v>
      </c>
      <c r="F145" s="13" t="str">
        <f t="shared" si="21"/>
        <v>Pemanfaatan</v>
      </c>
      <c r="G145" s="17">
        <v>2</v>
      </c>
      <c r="H145" s="17">
        <v>4</v>
      </c>
      <c r="I145" s="10" t="s">
        <v>28</v>
      </c>
      <c r="J145" s="18" t="s">
        <v>20</v>
      </c>
      <c r="K145" s="9">
        <v>0</v>
      </c>
      <c r="L145" s="9">
        <v>0</v>
      </c>
      <c r="M145" s="13" t="str">
        <f t="shared" si="18"/>
        <v>NADA</v>
      </c>
    </row>
    <row r="146" spans="1:13" x14ac:dyDescent="0.25">
      <c r="A146" s="11"/>
      <c r="B146" s="11"/>
      <c r="C146" s="127" t="s">
        <v>94</v>
      </c>
      <c r="D146" s="13">
        <f t="shared" si="21"/>
        <v>1</v>
      </c>
      <c r="E146" s="13" t="str">
        <f t="shared" si="21"/>
        <v>PB</v>
      </c>
      <c r="F146" s="13" t="str">
        <f t="shared" si="21"/>
        <v>Pemanfaatan</v>
      </c>
      <c r="G146" s="17">
        <v>2</v>
      </c>
      <c r="H146" s="17">
        <v>4</v>
      </c>
      <c r="I146" s="10" t="s">
        <v>28</v>
      </c>
      <c r="J146" s="18" t="s">
        <v>21</v>
      </c>
      <c r="K146" s="9">
        <v>0</v>
      </c>
      <c r="L146" s="9">
        <v>0</v>
      </c>
      <c r="M146" s="13" t="str">
        <f t="shared" si="18"/>
        <v>NADA</v>
      </c>
    </row>
    <row r="147" spans="1:13" x14ac:dyDescent="0.25">
      <c r="A147" s="11"/>
      <c r="B147" s="11"/>
      <c r="C147" s="127" t="s">
        <v>94</v>
      </c>
      <c r="D147" s="13">
        <f t="shared" si="21"/>
        <v>1</v>
      </c>
      <c r="E147" s="13" t="str">
        <f t="shared" si="21"/>
        <v>PB</v>
      </c>
      <c r="F147" s="13" t="str">
        <f t="shared" si="21"/>
        <v>Pemanfaatan</v>
      </c>
      <c r="G147" s="17">
        <v>2</v>
      </c>
      <c r="H147" s="17">
        <v>4</v>
      </c>
      <c r="I147" s="10" t="s">
        <v>28</v>
      </c>
      <c r="J147" s="18" t="s">
        <v>22</v>
      </c>
      <c r="K147" s="9">
        <v>0</v>
      </c>
      <c r="L147" s="9">
        <v>0</v>
      </c>
      <c r="M147" s="13" t="str">
        <f t="shared" si="18"/>
        <v>NADA</v>
      </c>
    </row>
    <row r="148" spans="1:13" x14ac:dyDescent="0.25">
      <c r="A148" s="11"/>
      <c r="B148" s="11"/>
      <c r="C148" s="127" t="s">
        <v>94</v>
      </c>
      <c r="D148" s="13">
        <f t="shared" si="21"/>
        <v>1</v>
      </c>
      <c r="E148" s="13" t="str">
        <f t="shared" si="21"/>
        <v>PB</v>
      </c>
      <c r="F148" s="13" t="str">
        <f t="shared" si="21"/>
        <v>Pemanfaatan</v>
      </c>
      <c r="G148" s="17">
        <v>2</v>
      </c>
      <c r="H148" s="17">
        <v>4</v>
      </c>
      <c r="I148" s="10" t="s">
        <v>28</v>
      </c>
      <c r="J148" s="18" t="s">
        <v>23</v>
      </c>
      <c r="K148" s="9">
        <v>0</v>
      </c>
      <c r="L148" s="9">
        <v>0</v>
      </c>
      <c r="M148" s="13" t="str">
        <f t="shared" si="18"/>
        <v>NADA</v>
      </c>
    </row>
    <row r="149" spans="1:13" x14ac:dyDescent="0.25">
      <c r="A149" s="11"/>
      <c r="B149" s="11"/>
      <c r="C149" s="127" t="s">
        <v>94</v>
      </c>
      <c r="D149" s="13">
        <f t="shared" si="21"/>
        <v>1</v>
      </c>
      <c r="E149" s="13" t="str">
        <f t="shared" si="21"/>
        <v>PB</v>
      </c>
      <c r="F149" s="13" t="str">
        <f t="shared" si="21"/>
        <v>Pemanfaatan</v>
      </c>
      <c r="G149" s="17">
        <v>2</v>
      </c>
      <c r="H149" s="17">
        <v>4</v>
      </c>
      <c r="I149" s="10" t="s">
        <v>28</v>
      </c>
      <c r="J149" s="18" t="s">
        <v>24</v>
      </c>
      <c r="K149" s="9">
        <v>0</v>
      </c>
      <c r="L149" s="9">
        <v>0</v>
      </c>
      <c r="M149" s="13" t="str">
        <f t="shared" si="18"/>
        <v>NADA</v>
      </c>
    </row>
    <row r="150" spans="1:13" x14ac:dyDescent="0.25">
      <c r="A150" s="11"/>
      <c r="B150" s="11"/>
      <c r="C150" s="127" t="s">
        <v>94</v>
      </c>
      <c r="D150" s="13"/>
      <c r="E150" s="13"/>
      <c r="F150" s="13"/>
      <c r="G150" s="17"/>
      <c r="H150" s="17"/>
      <c r="I150" s="10" t="s">
        <v>28</v>
      </c>
      <c r="J150" s="18" t="s">
        <v>16</v>
      </c>
      <c r="K150" s="9">
        <v>15</v>
      </c>
      <c r="L150" s="9">
        <v>0</v>
      </c>
      <c r="M150" s="13" t="str">
        <f t="shared" si="18"/>
        <v>NADA</v>
      </c>
    </row>
    <row r="151" spans="1:13" x14ac:dyDescent="0.25">
      <c r="A151" s="11"/>
      <c r="B151" s="11"/>
      <c r="C151" s="127" t="s">
        <v>94</v>
      </c>
      <c r="D151" s="13">
        <f>D149</f>
        <v>1</v>
      </c>
      <c r="E151" s="13" t="str">
        <f>E149</f>
        <v>PB</v>
      </c>
      <c r="F151" s="13" t="str">
        <f>F149</f>
        <v>Pemanfaatan</v>
      </c>
      <c r="G151" s="17">
        <v>2</v>
      </c>
      <c r="H151" s="17">
        <v>4</v>
      </c>
      <c r="I151" s="10" t="s">
        <v>28</v>
      </c>
      <c r="J151" s="18" t="s">
        <v>18</v>
      </c>
      <c r="K151" s="9">
        <v>0</v>
      </c>
      <c r="L151" s="9">
        <v>0</v>
      </c>
      <c r="M151" s="13" t="str">
        <f t="shared" si="18"/>
        <v>NADA</v>
      </c>
    </row>
    <row r="152" spans="1:13" x14ac:dyDescent="0.25">
      <c r="A152" s="25"/>
      <c r="B152" s="25"/>
      <c r="C152" s="26" t="s">
        <v>94</v>
      </c>
      <c r="D152" s="27">
        <f t="shared" ref="D152:F159" si="22">D151</f>
        <v>1</v>
      </c>
      <c r="E152" s="27" t="str">
        <f t="shared" si="22"/>
        <v>PB</v>
      </c>
      <c r="F152" s="27" t="str">
        <f t="shared" si="22"/>
        <v>Pemanfaatan</v>
      </c>
      <c r="G152" s="28">
        <v>2</v>
      </c>
      <c r="H152" s="28">
        <v>5</v>
      </c>
      <c r="I152" s="10" t="s">
        <v>28</v>
      </c>
      <c r="J152" s="29" t="s">
        <v>25</v>
      </c>
      <c r="K152" s="9">
        <v>40</v>
      </c>
      <c r="L152" s="9">
        <v>0</v>
      </c>
      <c r="M152" s="13" t="str">
        <f t="shared" si="18"/>
        <v>NADA</v>
      </c>
    </row>
    <row r="153" spans="1:13" x14ac:dyDescent="0.25">
      <c r="A153" s="11"/>
      <c r="B153" s="11"/>
      <c r="C153" s="127" t="s">
        <v>94</v>
      </c>
      <c r="D153" s="13">
        <f t="shared" si="22"/>
        <v>1</v>
      </c>
      <c r="E153" s="13" t="str">
        <f t="shared" si="22"/>
        <v>PB</v>
      </c>
      <c r="F153" s="13" t="str">
        <f t="shared" si="22"/>
        <v>Pemanfaatan</v>
      </c>
      <c r="G153" s="17">
        <v>2</v>
      </c>
      <c r="H153" s="17">
        <v>5</v>
      </c>
      <c r="I153" s="10" t="s">
        <v>28</v>
      </c>
      <c r="J153" s="18" t="s">
        <v>26</v>
      </c>
      <c r="K153" s="9">
        <v>0</v>
      </c>
      <c r="L153" s="9">
        <v>0</v>
      </c>
      <c r="M153" s="13" t="str">
        <f t="shared" si="18"/>
        <v>NADA</v>
      </c>
    </row>
    <row r="154" spans="1:13" x14ac:dyDescent="0.25">
      <c r="A154" s="11"/>
      <c r="B154" s="11"/>
      <c r="C154" s="127" t="s">
        <v>94</v>
      </c>
      <c r="D154" s="13">
        <f t="shared" si="22"/>
        <v>1</v>
      </c>
      <c r="E154" s="13" t="str">
        <f t="shared" si="22"/>
        <v>PB</v>
      </c>
      <c r="F154" s="13" t="str">
        <f t="shared" si="22"/>
        <v>Pemanfaatan</v>
      </c>
      <c r="G154" s="17">
        <v>2</v>
      </c>
      <c r="H154" s="17">
        <v>5</v>
      </c>
      <c r="I154" s="10" t="s">
        <v>28</v>
      </c>
      <c r="J154" s="18" t="s">
        <v>19</v>
      </c>
      <c r="K154" s="9">
        <v>0</v>
      </c>
      <c r="L154" s="9">
        <v>0</v>
      </c>
      <c r="M154" s="13" t="str">
        <f t="shared" si="18"/>
        <v>NADA</v>
      </c>
    </row>
    <row r="155" spans="1:13" x14ac:dyDescent="0.25">
      <c r="A155" s="11"/>
      <c r="B155" s="11"/>
      <c r="C155" s="127" t="s">
        <v>94</v>
      </c>
      <c r="D155" s="13">
        <f t="shared" si="22"/>
        <v>1</v>
      </c>
      <c r="E155" s="13" t="str">
        <f t="shared" si="22"/>
        <v>PB</v>
      </c>
      <c r="F155" s="13" t="str">
        <f t="shared" si="22"/>
        <v>Pemanfaatan</v>
      </c>
      <c r="G155" s="17">
        <v>2</v>
      </c>
      <c r="H155" s="17">
        <v>5</v>
      </c>
      <c r="I155" s="10" t="s">
        <v>28</v>
      </c>
      <c r="J155" s="18" t="s">
        <v>20</v>
      </c>
      <c r="K155" s="9">
        <v>0</v>
      </c>
      <c r="L155" s="9">
        <v>0</v>
      </c>
      <c r="M155" s="13" t="str">
        <f t="shared" si="18"/>
        <v>NADA</v>
      </c>
    </row>
    <row r="156" spans="1:13" x14ac:dyDescent="0.25">
      <c r="A156" s="11"/>
      <c r="B156" s="11"/>
      <c r="C156" s="127" t="s">
        <v>94</v>
      </c>
      <c r="D156" s="13">
        <f t="shared" si="22"/>
        <v>1</v>
      </c>
      <c r="E156" s="13" t="str">
        <f t="shared" si="22"/>
        <v>PB</v>
      </c>
      <c r="F156" s="13" t="str">
        <f t="shared" si="22"/>
        <v>Pemanfaatan</v>
      </c>
      <c r="G156" s="17">
        <v>2</v>
      </c>
      <c r="H156" s="17">
        <v>5</v>
      </c>
      <c r="I156" s="10" t="s">
        <v>28</v>
      </c>
      <c r="J156" s="18" t="s">
        <v>21</v>
      </c>
      <c r="K156" s="9">
        <v>0</v>
      </c>
      <c r="L156" s="9">
        <v>0</v>
      </c>
      <c r="M156" s="13" t="str">
        <f t="shared" si="18"/>
        <v>NADA</v>
      </c>
    </row>
    <row r="157" spans="1:13" x14ac:dyDescent="0.25">
      <c r="A157" s="11"/>
      <c r="B157" s="11"/>
      <c r="C157" s="127" t="s">
        <v>94</v>
      </c>
      <c r="D157" s="13">
        <f t="shared" si="22"/>
        <v>1</v>
      </c>
      <c r="E157" s="13" t="str">
        <f t="shared" si="22"/>
        <v>PB</v>
      </c>
      <c r="F157" s="13" t="str">
        <f t="shared" si="22"/>
        <v>Pemanfaatan</v>
      </c>
      <c r="G157" s="17">
        <v>2</v>
      </c>
      <c r="H157" s="17">
        <v>5</v>
      </c>
      <c r="I157" s="10" t="s">
        <v>28</v>
      </c>
      <c r="J157" s="18" t="s">
        <v>22</v>
      </c>
      <c r="K157" s="9">
        <v>0</v>
      </c>
      <c r="L157" s="9">
        <v>0</v>
      </c>
      <c r="M157" s="13" t="str">
        <f t="shared" si="18"/>
        <v>NADA</v>
      </c>
    </row>
    <row r="158" spans="1:13" x14ac:dyDescent="0.25">
      <c r="A158" s="11"/>
      <c r="B158" s="11"/>
      <c r="C158" s="127" t="s">
        <v>94</v>
      </c>
      <c r="D158" s="13">
        <f t="shared" si="22"/>
        <v>1</v>
      </c>
      <c r="E158" s="13" t="str">
        <f t="shared" si="22"/>
        <v>PB</v>
      </c>
      <c r="F158" s="13" t="str">
        <f t="shared" si="22"/>
        <v>Pemanfaatan</v>
      </c>
      <c r="G158" s="17">
        <v>2</v>
      </c>
      <c r="H158" s="17">
        <v>5</v>
      </c>
      <c r="I158" s="10" t="s">
        <v>28</v>
      </c>
      <c r="J158" s="18" t="s">
        <v>23</v>
      </c>
      <c r="K158" s="9">
        <v>0</v>
      </c>
      <c r="L158" s="9">
        <v>0</v>
      </c>
      <c r="M158" s="13" t="str">
        <f t="shared" si="18"/>
        <v>NADA</v>
      </c>
    </row>
    <row r="159" spans="1:13" x14ac:dyDescent="0.25">
      <c r="A159" s="11"/>
      <c r="B159" s="11"/>
      <c r="C159" s="127" t="s">
        <v>94</v>
      </c>
      <c r="D159" s="13">
        <f t="shared" si="22"/>
        <v>1</v>
      </c>
      <c r="E159" s="13" t="str">
        <f t="shared" si="22"/>
        <v>PB</v>
      </c>
      <c r="F159" s="13" t="str">
        <f t="shared" si="22"/>
        <v>Pemanfaatan</v>
      </c>
      <c r="G159" s="17">
        <v>2</v>
      </c>
      <c r="H159" s="17">
        <v>5</v>
      </c>
      <c r="I159" s="10" t="s">
        <v>28</v>
      </c>
      <c r="J159" s="18" t="s">
        <v>24</v>
      </c>
      <c r="K159" s="9">
        <v>2</v>
      </c>
      <c r="L159" s="9">
        <v>0</v>
      </c>
      <c r="M159" s="13" t="str">
        <f t="shared" si="18"/>
        <v>NADA</v>
      </c>
    </row>
    <row r="160" spans="1:13" x14ac:dyDescent="0.25">
      <c r="A160" s="11"/>
      <c r="B160" s="11"/>
      <c r="C160" s="127" t="s">
        <v>94</v>
      </c>
      <c r="D160" s="13"/>
      <c r="E160" s="13"/>
      <c r="F160" s="13"/>
      <c r="G160" s="17"/>
      <c r="H160" s="17"/>
      <c r="I160" s="10" t="s">
        <v>28</v>
      </c>
      <c r="J160" s="18" t="s">
        <v>16</v>
      </c>
      <c r="K160" s="9">
        <v>20</v>
      </c>
      <c r="L160" s="9">
        <v>0</v>
      </c>
      <c r="M160" s="13" t="str">
        <f t="shared" si="18"/>
        <v>NADA</v>
      </c>
    </row>
    <row r="161" spans="1:13" x14ac:dyDescent="0.25">
      <c r="A161" s="11"/>
      <c r="B161" s="11"/>
      <c r="C161" s="127" t="s">
        <v>94</v>
      </c>
      <c r="D161" s="13">
        <f>D159</f>
        <v>1</v>
      </c>
      <c r="E161" s="13" t="str">
        <f>E159</f>
        <v>PB</v>
      </c>
      <c r="F161" s="13" t="str">
        <f>F159</f>
        <v>Pemanfaatan</v>
      </c>
      <c r="G161" s="17">
        <v>2</v>
      </c>
      <c r="H161" s="17">
        <v>5</v>
      </c>
      <c r="I161" s="10" t="s">
        <v>28</v>
      </c>
      <c r="J161" s="18" t="s">
        <v>18</v>
      </c>
      <c r="K161" s="9">
        <v>0</v>
      </c>
      <c r="L161" s="9">
        <v>0</v>
      </c>
      <c r="M161" s="13" t="str">
        <f t="shared" si="18"/>
        <v>NADA</v>
      </c>
    </row>
    <row r="162" spans="1:13" x14ac:dyDescent="0.25">
      <c r="A162" s="25"/>
      <c r="B162" s="25"/>
      <c r="C162" s="26" t="s">
        <v>94</v>
      </c>
      <c r="D162" s="27">
        <f t="shared" ref="D162:F169" si="23">D161</f>
        <v>1</v>
      </c>
      <c r="E162" s="27" t="str">
        <f t="shared" si="23"/>
        <v>PB</v>
      </c>
      <c r="F162" s="27" t="str">
        <f t="shared" si="23"/>
        <v>Pemanfaatan</v>
      </c>
      <c r="G162" s="28">
        <v>2</v>
      </c>
      <c r="H162" s="28">
        <v>6</v>
      </c>
      <c r="I162" s="10" t="s">
        <v>28</v>
      </c>
      <c r="J162" s="29" t="s">
        <v>25</v>
      </c>
      <c r="K162" s="9">
        <v>30</v>
      </c>
      <c r="L162" s="9">
        <v>0</v>
      </c>
      <c r="M162" s="13" t="str">
        <f t="shared" si="18"/>
        <v>NADA</v>
      </c>
    </row>
    <row r="163" spans="1:13" x14ac:dyDescent="0.25">
      <c r="A163" s="11"/>
      <c r="B163" s="11"/>
      <c r="C163" s="127" t="s">
        <v>94</v>
      </c>
      <c r="D163" s="13">
        <f t="shared" si="23"/>
        <v>1</v>
      </c>
      <c r="E163" s="13" t="str">
        <f t="shared" si="23"/>
        <v>PB</v>
      </c>
      <c r="F163" s="13" t="str">
        <f t="shared" si="23"/>
        <v>Pemanfaatan</v>
      </c>
      <c r="G163" s="17">
        <v>2</v>
      </c>
      <c r="H163" s="17">
        <v>6</v>
      </c>
      <c r="I163" s="10" t="s">
        <v>28</v>
      </c>
      <c r="J163" s="18" t="s">
        <v>26</v>
      </c>
      <c r="K163" s="9">
        <v>0</v>
      </c>
      <c r="L163" s="9">
        <v>0</v>
      </c>
      <c r="M163" s="13" t="str">
        <f t="shared" si="18"/>
        <v>NADA</v>
      </c>
    </row>
    <row r="164" spans="1:13" x14ac:dyDescent="0.25">
      <c r="A164" s="11"/>
      <c r="B164" s="11"/>
      <c r="C164" s="127" t="s">
        <v>94</v>
      </c>
      <c r="D164" s="13">
        <f t="shared" si="23"/>
        <v>1</v>
      </c>
      <c r="E164" s="13" t="str">
        <f t="shared" si="23"/>
        <v>PB</v>
      </c>
      <c r="F164" s="13" t="str">
        <f t="shared" si="23"/>
        <v>Pemanfaatan</v>
      </c>
      <c r="G164" s="17">
        <v>2</v>
      </c>
      <c r="H164" s="17">
        <v>6</v>
      </c>
      <c r="I164" s="10" t="s">
        <v>28</v>
      </c>
      <c r="J164" s="18" t="s">
        <v>19</v>
      </c>
      <c r="K164" s="9">
        <v>0</v>
      </c>
      <c r="L164" s="9">
        <v>0</v>
      </c>
      <c r="M164" s="13" t="str">
        <f t="shared" si="18"/>
        <v>NADA</v>
      </c>
    </row>
    <row r="165" spans="1:13" x14ac:dyDescent="0.25">
      <c r="A165" s="11"/>
      <c r="B165" s="11"/>
      <c r="C165" s="127" t="s">
        <v>94</v>
      </c>
      <c r="D165" s="13">
        <f t="shared" si="23"/>
        <v>1</v>
      </c>
      <c r="E165" s="13" t="str">
        <f t="shared" si="23"/>
        <v>PB</v>
      </c>
      <c r="F165" s="13" t="str">
        <f t="shared" si="23"/>
        <v>Pemanfaatan</v>
      </c>
      <c r="G165" s="17">
        <v>2</v>
      </c>
      <c r="H165" s="17">
        <v>6</v>
      </c>
      <c r="I165" s="10" t="s">
        <v>28</v>
      </c>
      <c r="J165" s="18" t="s">
        <v>20</v>
      </c>
      <c r="K165" s="9">
        <v>0</v>
      </c>
      <c r="L165" s="9">
        <v>0</v>
      </c>
      <c r="M165" s="13" t="str">
        <f t="shared" si="18"/>
        <v>NADA</v>
      </c>
    </row>
    <row r="166" spans="1:13" x14ac:dyDescent="0.25">
      <c r="A166" s="11"/>
      <c r="B166" s="11"/>
      <c r="C166" s="127" t="s">
        <v>94</v>
      </c>
      <c r="D166" s="13">
        <f t="shared" si="23"/>
        <v>1</v>
      </c>
      <c r="E166" s="13" t="str">
        <f t="shared" si="23"/>
        <v>PB</v>
      </c>
      <c r="F166" s="13" t="str">
        <f t="shared" si="23"/>
        <v>Pemanfaatan</v>
      </c>
      <c r="G166" s="17">
        <v>2</v>
      </c>
      <c r="H166" s="17">
        <v>6</v>
      </c>
      <c r="I166" s="10" t="s">
        <v>28</v>
      </c>
      <c r="J166" s="18" t="s">
        <v>21</v>
      </c>
      <c r="K166" s="9">
        <v>0</v>
      </c>
      <c r="L166" s="9">
        <v>0</v>
      </c>
      <c r="M166" s="13" t="str">
        <f t="shared" si="18"/>
        <v>NADA</v>
      </c>
    </row>
    <row r="167" spans="1:13" x14ac:dyDescent="0.25">
      <c r="A167" s="11"/>
      <c r="B167" s="11"/>
      <c r="C167" s="127" t="s">
        <v>94</v>
      </c>
      <c r="D167" s="13">
        <f t="shared" si="23"/>
        <v>1</v>
      </c>
      <c r="E167" s="13" t="str">
        <f t="shared" si="23"/>
        <v>PB</v>
      </c>
      <c r="F167" s="13" t="str">
        <f t="shared" si="23"/>
        <v>Pemanfaatan</v>
      </c>
      <c r="G167" s="17">
        <v>2</v>
      </c>
      <c r="H167" s="17">
        <v>6</v>
      </c>
      <c r="I167" s="10" t="s">
        <v>28</v>
      </c>
      <c r="J167" s="18" t="s">
        <v>22</v>
      </c>
      <c r="K167" s="9">
        <v>0</v>
      </c>
      <c r="L167" s="9">
        <v>0</v>
      </c>
      <c r="M167" s="13" t="str">
        <f t="shared" si="18"/>
        <v>NADA</v>
      </c>
    </row>
    <row r="168" spans="1:13" x14ac:dyDescent="0.25">
      <c r="A168" s="11"/>
      <c r="B168" s="11"/>
      <c r="C168" s="127" t="s">
        <v>94</v>
      </c>
      <c r="D168" s="13">
        <f t="shared" si="23"/>
        <v>1</v>
      </c>
      <c r="E168" s="13" t="str">
        <f t="shared" si="23"/>
        <v>PB</v>
      </c>
      <c r="F168" s="13" t="str">
        <f t="shared" si="23"/>
        <v>Pemanfaatan</v>
      </c>
      <c r="G168" s="17">
        <v>2</v>
      </c>
      <c r="H168" s="17">
        <v>6</v>
      </c>
      <c r="I168" s="10" t="s">
        <v>28</v>
      </c>
      <c r="J168" s="18" t="s">
        <v>23</v>
      </c>
      <c r="K168" s="9">
        <v>0</v>
      </c>
      <c r="L168" s="9">
        <v>0</v>
      </c>
      <c r="M168" s="13" t="str">
        <f t="shared" si="18"/>
        <v>NADA</v>
      </c>
    </row>
    <row r="169" spans="1:13" x14ac:dyDescent="0.25">
      <c r="A169" s="11"/>
      <c r="B169" s="11"/>
      <c r="C169" s="127" t="s">
        <v>94</v>
      </c>
      <c r="D169" s="13">
        <f t="shared" si="23"/>
        <v>1</v>
      </c>
      <c r="E169" s="13" t="str">
        <f t="shared" si="23"/>
        <v>PB</v>
      </c>
      <c r="F169" s="13" t="str">
        <f t="shared" si="23"/>
        <v>Pemanfaatan</v>
      </c>
      <c r="G169" s="17">
        <v>2</v>
      </c>
      <c r="H169" s="17">
        <v>6</v>
      </c>
      <c r="I169" s="10" t="s">
        <v>28</v>
      </c>
      <c r="J169" s="18" t="s">
        <v>24</v>
      </c>
      <c r="K169" s="9">
        <v>2</v>
      </c>
      <c r="L169" s="9">
        <v>0</v>
      </c>
      <c r="M169" s="13" t="str">
        <f t="shared" si="18"/>
        <v>NADA</v>
      </c>
    </row>
    <row r="170" spans="1:13" x14ac:dyDescent="0.25">
      <c r="A170" s="11"/>
      <c r="B170" s="11"/>
      <c r="C170" s="127" t="s">
        <v>94</v>
      </c>
      <c r="D170" s="13"/>
      <c r="E170" s="13"/>
      <c r="F170" s="13"/>
      <c r="G170" s="17"/>
      <c r="H170" s="17"/>
      <c r="I170" s="10" t="s">
        <v>28</v>
      </c>
      <c r="J170" s="18" t="s">
        <v>16</v>
      </c>
      <c r="K170" s="9">
        <v>15</v>
      </c>
      <c r="L170" s="9">
        <v>0</v>
      </c>
      <c r="M170" s="13" t="str">
        <f t="shared" si="18"/>
        <v>NADA</v>
      </c>
    </row>
    <row r="171" spans="1:13" x14ac:dyDescent="0.25">
      <c r="A171" s="11"/>
      <c r="B171" s="11"/>
      <c r="C171" s="127" t="s">
        <v>94</v>
      </c>
      <c r="D171" s="13">
        <f>D169</f>
        <v>1</v>
      </c>
      <c r="E171" s="13" t="str">
        <f>E169</f>
        <v>PB</v>
      </c>
      <c r="F171" s="13" t="str">
        <f>F169</f>
        <v>Pemanfaatan</v>
      </c>
      <c r="G171" s="17">
        <v>2</v>
      </c>
      <c r="H171" s="17">
        <v>6</v>
      </c>
      <c r="I171" s="10" t="s">
        <v>28</v>
      </c>
      <c r="J171" s="18" t="s">
        <v>18</v>
      </c>
      <c r="K171" s="9">
        <v>30</v>
      </c>
      <c r="L171" s="9">
        <v>0</v>
      </c>
      <c r="M171" s="13" t="str">
        <f t="shared" si="18"/>
        <v>NADA</v>
      </c>
    </row>
    <row r="172" spans="1:13" x14ac:dyDescent="0.25">
      <c r="A172" s="25"/>
      <c r="B172" s="25"/>
      <c r="C172" s="26" t="s">
        <v>94</v>
      </c>
      <c r="D172" s="27">
        <f t="shared" ref="D172:F179" si="24">D171</f>
        <v>1</v>
      </c>
      <c r="E172" s="27" t="str">
        <f t="shared" si="24"/>
        <v>PB</v>
      </c>
      <c r="F172" s="27" t="str">
        <f t="shared" si="24"/>
        <v>Pemanfaatan</v>
      </c>
      <c r="G172" s="28">
        <v>2</v>
      </c>
      <c r="H172" s="28">
        <v>7</v>
      </c>
      <c r="I172" s="10" t="s">
        <v>28</v>
      </c>
      <c r="J172" s="29" t="s">
        <v>25</v>
      </c>
      <c r="K172" s="9">
        <v>0</v>
      </c>
      <c r="L172" s="9">
        <v>0</v>
      </c>
      <c r="M172" s="13" t="str">
        <f t="shared" si="18"/>
        <v>NADA</v>
      </c>
    </row>
    <row r="173" spans="1:13" x14ac:dyDescent="0.25">
      <c r="A173" s="11"/>
      <c r="B173" s="11"/>
      <c r="C173" s="127" t="s">
        <v>94</v>
      </c>
      <c r="D173" s="13">
        <f t="shared" si="24"/>
        <v>1</v>
      </c>
      <c r="E173" s="13" t="str">
        <f t="shared" si="24"/>
        <v>PB</v>
      </c>
      <c r="F173" s="13" t="str">
        <f t="shared" si="24"/>
        <v>Pemanfaatan</v>
      </c>
      <c r="G173" s="17">
        <v>2</v>
      </c>
      <c r="H173" s="17">
        <v>7</v>
      </c>
      <c r="I173" s="10" t="s">
        <v>28</v>
      </c>
      <c r="J173" s="18" t="s">
        <v>26</v>
      </c>
      <c r="K173" s="9">
        <v>10</v>
      </c>
      <c r="L173" s="9">
        <v>0</v>
      </c>
      <c r="M173" s="13" t="str">
        <f t="shared" si="18"/>
        <v>NADA</v>
      </c>
    </row>
    <row r="174" spans="1:13" x14ac:dyDescent="0.25">
      <c r="A174" s="11"/>
      <c r="B174" s="11"/>
      <c r="C174" s="127" t="s">
        <v>94</v>
      </c>
      <c r="D174" s="13">
        <f t="shared" si="24"/>
        <v>1</v>
      </c>
      <c r="E174" s="13" t="str">
        <f t="shared" si="24"/>
        <v>PB</v>
      </c>
      <c r="F174" s="13" t="str">
        <f t="shared" si="24"/>
        <v>Pemanfaatan</v>
      </c>
      <c r="G174" s="17">
        <v>2</v>
      </c>
      <c r="H174" s="17">
        <v>7</v>
      </c>
      <c r="I174" s="10" t="s">
        <v>28</v>
      </c>
      <c r="J174" s="18" t="s">
        <v>19</v>
      </c>
      <c r="K174" s="9">
        <v>0</v>
      </c>
      <c r="L174" s="9">
        <v>0</v>
      </c>
      <c r="M174" s="13" t="str">
        <f t="shared" si="18"/>
        <v>NADA</v>
      </c>
    </row>
    <row r="175" spans="1:13" x14ac:dyDescent="0.25">
      <c r="A175" s="11"/>
      <c r="B175" s="11"/>
      <c r="C175" s="127" t="s">
        <v>94</v>
      </c>
      <c r="D175" s="13">
        <f t="shared" si="24"/>
        <v>1</v>
      </c>
      <c r="E175" s="13" t="str">
        <f t="shared" si="24"/>
        <v>PB</v>
      </c>
      <c r="F175" s="13" t="str">
        <f t="shared" si="24"/>
        <v>Pemanfaatan</v>
      </c>
      <c r="G175" s="17">
        <v>2</v>
      </c>
      <c r="H175" s="17">
        <v>7</v>
      </c>
      <c r="I175" s="10" t="s">
        <v>28</v>
      </c>
      <c r="J175" s="18" t="s">
        <v>20</v>
      </c>
      <c r="K175" s="9">
        <v>0</v>
      </c>
      <c r="L175" s="9">
        <v>0</v>
      </c>
      <c r="M175" s="13" t="str">
        <f t="shared" si="18"/>
        <v>NADA</v>
      </c>
    </row>
    <row r="176" spans="1:13" x14ac:dyDescent="0.25">
      <c r="A176" s="11"/>
      <c r="B176" s="11"/>
      <c r="C176" s="127" t="s">
        <v>94</v>
      </c>
      <c r="D176" s="13">
        <f t="shared" si="24"/>
        <v>1</v>
      </c>
      <c r="E176" s="13" t="str">
        <f t="shared" si="24"/>
        <v>PB</v>
      </c>
      <c r="F176" s="13" t="str">
        <f t="shared" si="24"/>
        <v>Pemanfaatan</v>
      </c>
      <c r="G176" s="17">
        <v>2</v>
      </c>
      <c r="H176" s="17">
        <v>7</v>
      </c>
      <c r="I176" s="10" t="s">
        <v>28</v>
      </c>
      <c r="J176" s="18" t="s">
        <v>21</v>
      </c>
      <c r="K176" s="9">
        <v>0</v>
      </c>
      <c r="L176" s="9">
        <v>0</v>
      </c>
      <c r="M176" s="13" t="str">
        <f t="shared" si="18"/>
        <v>NADA</v>
      </c>
    </row>
    <row r="177" spans="1:13" x14ac:dyDescent="0.25">
      <c r="A177" s="11"/>
      <c r="B177" s="11"/>
      <c r="C177" s="127" t="s">
        <v>94</v>
      </c>
      <c r="D177" s="13">
        <f t="shared" si="24"/>
        <v>1</v>
      </c>
      <c r="E177" s="13" t="str">
        <f t="shared" si="24"/>
        <v>PB</v>
      </c>
      <c r="F177" s="13" t="str">
        <f t="shared" si="24"/>
        <v>Pemanfaatan</v>
      </c>
      <c r="G177" s="17">
        <v>2</v>
      </c>
      <c r="H177" s="17">
        <v>7</v>
      </c>
      <c r="I177" s="10" t="s">
        <v>28</v>
      </c>
      <c r="J177" s="18" t="s">
        <v>22</v>
      </c>
      <c r="K177" s="9">
        <v>0</v>
      </c>
      <c r="L177" s="9">
        <v>0</v>
      </c>
      <c r="M177" s="13" t="str">
        <f t="shared" ref="M177:M221" si="25">M176</f>
        <v>NADA</v>
      </c>
    </row>
    <row r="178" spans="1:13" x14ac:dyDescent="0.25">
      <c r="A178" s="11"/>
      <c r="B178" s="11"/>
      <c r="C178" s="127" t="s">
        <v>94</v>
      </c>
      <c r="D178" s="13">
        <f t="shared" si="24"/>
        <v>1</v>
      </c>
      <c r="E178" s="13" t="str">
        <f t="shared" si="24"/>
        <v>PB</v>
      </c>
      <c r="F178" s="13" t="str">
        <f t="shared" si="24"/>
        <v>Pemanfaatan</v>
      </c>
      <c r="G178" s="17">
        <v>2</v>
      </c>
      <c r="H178" s="17">
        <v>7</v>
      </c>
      <c r="I178" s="10" t="s">
        <v>28</v>
      </c>
      <c r="J178" s="18" t="s">
        <v>23</v>
      </c>
      <c r="K178" s="9">
        <v>0</v>
      </c>
      <c r="L178" s="9">
        <v>0</v>
      </c>
      <c r="M178" s="13" t="str">
        <f t="shared" si="25"/>
        <v>NADA</v>
      </c>
    </row>
    <row r="179" spans="1:13" x14ac:dyDescent="0.25">
      <c r="A179" s="11"/>
      <c r="B179" s="11"/>
      <c r="C179" s="127" t="s">
        <v>94</v>
      </c>
      <c r="D179" s="13">
        <f t="shared" si="24"/>
        <v>1</v>
      </c>
      <c r="E179" s="13" t="str">
        <f t="shared" si="24"/>
        <v>PB</v>
      </c>
      <c r="F179" s="13" t="str">
        <f t="shared" si="24"/>
        <v>Pemanfaatan</v>
      </c>
      <c r="G179" s="17">
        <v>2</v>
      </c>
      <c r="H179" s="17">
        <v>7</v>
      </c>
      <c r="I179" s="10" t="s">
        <v>28</v>
      </c>
      <c r="J179" s="18" t="s">
        <v>24</v>
      </c>
      <c r="K179" s="9">
        <v>10</v>
      </c>
      <c r="L179" s="9">
        <v>0</v>
      </c>
      <c r="M179" s="13" t="str">
        <f t="shared" si="25"/>
        <v>NADA</v>
      </c>
    </row>
    <row r="180" spans="1:13" x14ac:dyDescent="0.25">
      <c r="A180" s="11"/>
      <c r="B180" s="11"/>
      <c r="C180" s="127" t="s">
        <v>94</v>
      </c>
      <c r="D180" s="13"/>
      <c r="E180" s="13"/>
      <c r="F180" s="13"/>
      <c r="G180" s="17"/>
      <c r="H180" s="17"/>
      <c r="I180" s="10" t="s">
        <v>28</v>
      </c>
      <c r="J180" s="18" t="s">
        <v>16</v>
      </c>
      <c r="K180" s="9">
        <v>5</v>
      </c>
      <c r="L180" s="9">
        <v>0</v>
      </c>
      <c r="M180" s="13" t="str">
        <f t="shared" si="25"/>
        <v>NADA</v>
      </c>
    </row>
    <row r="181" spans="1:13" x14ac:dyDescent="0.25">
      <c r="A181" s="11"/>
      <c r="B181" s="11"/>
      <c r="C181" s="127" t="s">
        <v>94</v>
      </c>
      <c r="D181" s="13">
        <f>D179</f>
        <v>1</v>
      </c>
      <c r="E181" s="13" t="str">
        <f>E179</f>
        <v>PB</v>
      </c>
      <c r="F181" s="13" t="str">
        <f>F179</f>
        <v>Pemanfaatan</v>
      </c>
      <c r="G181" s="17">
        <v>2</v>
      </c>
      <c r="H181" s="17">
        <v>7</v>
      </c>
      <c r="I181" s="10" t="s">
        <v>28</v>
      </c>
      <c r="J181" s="18" t="s">
        <v>18</v>
      </c>
      <c r="K181" s="9">
        <v>0</v>
      </c>
      <c r="L181" s="9">
        <v>0</v>
      </c>
      <c r="M181" s="13" t="str">
        <f t="shared" si="25"/>
        <v>NADA</v>
      </c>
    </row>
    <row r="182" spans="1:13" x14ac:dyDescent="0.25">
      <c r="A182" s="25"/>
      <c r="B182" s="25"/>
      <c r="C182" s="26" t="s">
        <v>94</v>
      </c>
      <c r="D182" s="27">
        <f t="shared" ref="D182:F189" si="26">D181</f>
        <v>1</v>
      </c>
      <c r="E182" s="27" t="str">
        <f t="shared" si="26"/>
        <v>PB</v>
      </c>
      <c r="F182" s="27" t="str">
        <f t="shared" si="26"/>
        <v>Pemanfaatan</v>
      </c>
      <c r="G182" s="28">
        <v>2</v>
      </c>
      <c r="H182" s="28">
        <v>8</v>
      </c>
      <c r="I182" s="10" t="s">
        <v>28</v>
      </c>
      <c r="J182" s="29" t="s">
        <v>25</v>
      </c>
      <c r="K182" s="9">
        <v>5</v>
      </c>
      <c r="L182" s="9">
        <v>0</v>
      </c>
      <c r="M182" s="13" t="str">
        <f t="shared" si="25"/>
        <v>NADA</v>
      </c>
    </row>
    <row r="183" spans="1:13" x14ac:dyDescent="0.25">
      <c r="A183" s="11"/>
      <c r="B183" s="11"/>
      <c r="C183" s="127" t="s">
        <v>94</v>
      </c>
      <c r="D183" s="13">
        <f t="shared" si="26"/>
        <v>1</v>
      </c>
      <c r="E183" s="13" t="str">
        <f t="shared" si="26"/>
        <v>PB</v>
      </c>
      <c r="F183" s="13" t="str">
        <f t="shared" si="26"/>
        <v>Pemanfaatan</v>
      </c>
      <c r="G183" s="17">
        <v>2</v>
      </c>
      <c r="H183" s="17">
        <v>8</v>
      </c>
      <c r="I183" s="10" t="s">
        <v>28</v>
      </c>
      <c r="J183" s="18" t="s">
        <v>26</v>
      </c>
      <c r="K183" s="9">
        <v>0</v>
      </c>
      <c r="L183" s="9">
        <v>0</v>
      </c>
      <c r="M183" s="13" t="str">
        <f t="shared" si="25"/>
        <v>NADA</v>
      </c>
    </row>
    <row r="184" spans="1:13" x14ac:dyDescent="0.25">
      <c r="A184" s="11"/>
      <c r="B184" s="11"/>
      <c r="C184" s="127" t="s">
        <v>94</v>
      </c>
      <c r="D184" s="13">
        <f t="shared" si="26"/>
        <v>1</v>
      </c>
      <c r="E184" s="13" t="str">
        <f t="shared" si="26"/>
        <v>PB</v>
      </c>
      <c r="F184" s="13" t="str">
        <f t="shared" si="26"/>
        <v>Pemanfaatan</v>
      </c>
      <c r="G184" s="17">
        <v>2</v>
      </c>
      <c r="H184" s="17">
        <v>8</v>
      </c>
      <c r="I184" s="10" t="s">
        <v>28</v>
      </c>
      <c r="J184" s="18" t="s">
        <v>19</v>
      </c>
      <c r="K184" s="9">
        <v>0</v>
      </c>
      <c r="L184" s="9">
        <v>0</v>
      </c>
      <c r="M184" s="13" t="str">
        <f t="shared" si="25"/>
        <v>NADA</v>
      </c>
    </row>
    <row r="185" spans="1:13" x14ac:dyDescent="0.25">
      <c r="A185" s="11"/>
      <c r="B185" s="11"/>
      <c r="C185" s="127" t="s">
        <v>94</v>
      </c>
      <c r="D185" s="13">
        <f t="shared" si="26"/>
        <v>1</v>
      </c>
      <c r="E185" s="13" t="str">
        <f t="shared" si="26"/>
        <v>PB</v>
      </c>
      <c r="F185" s="13" t="str">
        <f t="shared" si="26"/>
        <v>Pemanfaatan</v>
      </c>
      <c r="G185" s="17">
        <v>2</v>
      </c>
      <c r="H185" s="17">
        <v>8</v>
      </c>
      <c r="I185" s="10" t="s">
        <v>28</v>
      </c>
      <c r="J185" s="18" t="s">
        <v>20</v>
      </c>
      <c r="K185" s="9">
        <v>0</v>
      </c>
      <c r="L185" s="9">
        <v>0</v>
      </c>
      <c r="M185" s="13" t="str">
        <f t="shared" si="25"/>
        <v>NADA</v>
      </c>
    </row>
    <row r="186" spans="1:13" x14ac:dyDescent="0.25">
      <c r="A186" s="11"/>
      <c r="B186" s="11"/>
      <c r="C186" s="127" t="s">
        <v>94</v>
      </c>
      <c r="D186" s="13">
        <f t="shared" si="26"/>
        <v>1</v>
      </c>
      <c r="E186" s="13" t="str">
        <f t="shared" si="26"/>
        <v>PB</v>
      </c>
      <c r="F186" s="13" t="str">
        <f t="shared" si="26"/>
        <v>Pemanfaatan</v>
      </c>
      <c r="G186" s="17">
        <v>2</v>
      </c>
      <c r="H186" s="17">
        <v>8</v>
      </c>
      <c r="I186" s="10" t="s">
        <v>28</v>
      </c>
      <c r="J186" s="18" t="s">
        <v>21</v>
      </c>
      <c r="K186" s="9">
        <v>0</v>
      </c>
      <c r="L186" s="9">
        <v>0</v>
      </c>
      <c r="M186" s="13" t="str">
        <f t="shared" si="25"/>
        <v>NADA</v>
      </c>
    </row>
    <row r="187" spans="1:13" x14ac:dyDescent="0.25">
      <c r="A187" s="11"/>
      <c r="B187" s="11"/>
      <c r="C187" s="127" t="s">
        <v>94</v>
      </c>
      <c r="D187" s="13">
        <f t="shared" si="26"/>
        <v>1</v>
      </c>
      <c r="E187" s="13" t="str">
        <f t="shared" si="26"/>
        <v>PB</v>
      </c>
      <c r="F187" s="13" t="str">
        <f t="shared" si="26"/>
        <v>Pemanfaatan</v>
      </c>
      <c r="G187" s="17">
        <v>2</v>
      </c>
      <c r="H187" s="17">
        <v>8</v>
      </c>
      <c r="I187" s="10" t="s">
        <v>28</v>
      </c>
      <c r="J187" s="18" t="s">
        <v>22</v>
      </c>
      <c r="K187" s="9">
        <v>0</v>
      </c>
      <c r="L187" s="9">
        <v>0</v>
      </c>
      <c r="M187" s="13" t="str">
        <f t="shared" si="25"/>
        <v>NADA</v>
      </c>
    </row>
    <row r="188" spans="1:13" x14ac:dyDescent="0.25">
      <c r="A188" s="11"/>
      <c r="B188" s="11"/>
      <c r="C188" s="127" t="s">
        <v>94</v>
      </c>
      <c r="D188" s="13">
        <f t="shared" si="26"/>
        <v>1</v>
      </c>
      <c r="E188" s="13" t="str">
        <f t="shared" si="26"/>
        <v>PB</v>
      </c>
      <c r="F188" s="13" t="str">
        <f t="shared" si="26"/>
        <v>Pemanfaatan</v>
      </c>
      <c r="G188" s="17">
        <v>2</v>
      </c>
      <c r="H188" s="17">
        <v>8</v>
      </c>
      <c r="I188" s="10" t="s">
        <v>28</v>
      </c>
      <c r="J188" s="18" t="s">
        <v>23</v>
      </c>
      <c r="K188" s="9">
        <v>0</v>
      </c>
      <c r="L188" s="9">
        <v>0</v>
      </c>
      <c r="M188" s="13" t="str">
        <f t="shared" si="25"/>
        <v>NADA</v>
      </c>
    </row>
    <row r="189" spans="1:13" x14ac:dyDescent="0.25">
      <c r="A189" s="11"/>
      <c r="B189" s="11"/>
      <c r="C189" s="127" t="s">
        <v>94</v>
      </c>
      <c r="D189" s="13">
        <f t="shared" si="26"/>
        <v>1</v>
      </c>
      <c r="E189" s="13" t="str">
        <f t="shared" si="26"/>
        <v>PB</v>
      </c>
      <c r="F189" s="13" t="str">
        <f t="shared" si="26"/>
        <v>Pemanfaatan</v>
      </c>
      <c r="G189" s="17">
        <v>2</v>
      </c>
      <c r="H189" s="17">
        <v>8</v>
      </c>
      <c r="I189" s="10" t="s">
        <v>28</v>
      </c>
      <c r="J189" s="18" t="s">
        <v>24</v>
      </c>
      <c r="K189" s="9">
        <v>10</v>
      </c>
      <c r="L189" s="9">
        <v>0</v>
      </c>
      <c r="M189" s="13" t="str">
        <f t="shared" si="25"/>
        <v>NADA</v>
      </c>
    </row>
    <row r="190" spans="1:13" x14ac:dyDescent="0.25">
      <c r="A190" s="11"/>
      <c r="B190" s="11"/>
      <c r="C190" s="127" t="s">
        <v>94</v>
      </c>
      <c r="D190" s="13"/>
      <c r="E190" s="13"/>
      <c r="F190" s="13"/>
      <c r="G190" s="17"/>
      <c r="H190" s="17"/>
      <c r="I190" s="10" t="s">
        <v>28</v>
      </c>
      <c r="J190" s="18" t="s">
        <v>16</v>
      </c>
      <c r="K190" s="9">
        <v>2</v>
      </c>
      <c r="L190" s="9">
        <v>0</v>
      </c>
      <c r="M190" s="13" t="str">
        <f t="shared" si="25"/>
        <v>NADA</v>
      </c>
    </row>
    <row r="191" spans="1:13" x14ac:dyDescent="0.25">
      <c r="A191" s="11"/>
      <c r="B191" s="11"/>
      <c r="C191" s="127" t="s">
        <v>94</v>
      </c>
      <c r="D191" s="13">
        <f>D189</f>
        <v>1</v>
      </c>
      <c r="E191" s="13" t="str">
        <f>E189</f>
        <v>PB</v>
      </c>
      <c r="F191" s="13" t="str">
        <f>F189</f>
        <v>Pemanfaatan</v>
      </c>
      <c r="G191" s="17">
        <v>2</v>
      </c>
      <c r="H191" s="17">
        <v>8</v>
      </c>
      <c r="I191" s="10" t="s">
        <v>28</v>
      </c>
      <c r="J191" s="18" t="s">
        <v>18</v>
      </c>
      <c r="K191" s="9">
        <v>0</v>
      </c>
      <c r="L191" s="9">
        <v>0</v>
      </c>
      <c r="M191" s="13" t="str">
        <f t="shared" si="25"/>
        <v>NADA</v>
      </c>
    </row>
    <row r="192" spans="1:13" x14ac:dyDescent="0.25">
      <c r="A192" s="25"/>
      <c r="B192" s="25"/>
      <c r="C192" s="26" t="s">
        <v>94</v>
      </c>
      <c r="D192" s="27">
        <f t="shared" ref="D192:F199" si="27">D191</f>
        <v>1</v>
      </c>
      <c r="E192" s="27" t="str">
        <f t="shared" si="27"/>
        <v>PB</v>
      </c>
      <c r="F192" s="27" t="str">
        <f t="shared" si="27"/>
        <v>Pemanfaatan</v>
      </c>
      <c r="G192" s="28">
        <v>2</v>
      </c>
      <c r="H192" s="28">
        <v>9</v>
      </c>
      <c r="I192" s="10" t="s">
        <v>28</v>
      </c>
      <c r="J192" s="29" t="s">
        <v>25</v>
      </c>
      <c r="K192" s="9">
        <v>0</v>
      </c>
      <c r="L192" s="9">
        <v>0</v>
      </c>
      <c r="M192" s="13" t="str">
        <f t="shared" si="25"/>
        <v>NADA</v>
      </c>
    </row>
    <row r="193" spans="1:13" x14ac:dyDescent="0.25">
      <c r="A193" s="11"/>
      <c r="B193" s="11"/>
      <c r="C193" s="127" t="s">
        <v>94</v>
      </c>
      <c r="D193" s="13">
        <f t="shared" si="27"/>
        <v>1</v>
      </c>
      <c r="E193" s="13" t="str">
        <f t="shared" si="27"/>
        <v>PB</v>
      </c>
      <c r="F193" s="13" t="str">
        <f t="shared" si="27"/>
        <v>Pemanfaatan</v>
      </c>
      <c r="G193" s="17">
        <v>2</v>
      </c>
      <c r="H193" s="17">
        <v>9</v>
      </c>
      <c r="I193" s="10" t="s">
        <v>28</v>
      </c>
      <c r="J193" s="18" t="s">
        <v>26</v>
      </c>
      <c r="K193" s="9">
        <v>10</v>
      </c>
      <c r="L193" s="9">
        <v>0</v>
      </c>
      <c r="M193" s="13" t="str">
        <f t="shared" si="25"/>
        <v>NADA</v>
      </c>
    </row>
    <row r="194" spans="1:13" x14ac:dyDescent="0.25">
      <c r="A194" s="11"/>
      <c r="B194" s="11"/>
      <c r="C194" s="127" t="s">
        <v>94</v>
      </c>
      <c r="D194" s="13">
        <f t="shared" si="27"/>
        <v>1</v>
      </c>
      <c r="E194" s="13" t="str">
        <f t="shared" si="27"/>
        <v>PB</v>
      </c>
      <c r="F194" s="13" t="str">
        <f t="shared" si="27"/>
        <v>Pemanfaatan</v>
      </c>
      <c r="G194" s="17">
        <v>2</v>
      </c>
      <c r="H194" s="17">
        <v>9</v>
      </c>
      <c r="I194" s="10" t="s">
        <v>28</v>
      </c>
      <c r="J194" s="18" t="s">
        <v>19</v>
      </c>
      <c r="K194" s="9">
        <v>0</v>
      </c>
      <c r="L194" s="9">
        <v>0</v>
      </c>
      <c r="M194" s="13" t="str">
        <f t="shared" si="25"/>
        <v>NADA</v>
      </c>
    </row>
    <row r="195" spans="1:13" x14ac:dyDescent="0.25">
      <c r="A195" s="11"/>
      <c r="B195" s="11"/>
      <c r="C195" s="127" t="s">
        <v>94</v>
      </c>
      <c r="D195" s="13">
        <f t="shared" si="27"/>
        <v>1</v>
      </c>
      <c r="E195" s="13" t="str">
        <f t="shared" si="27"/>
        <v>PB</v>
      </c>
      <c r="F195" s="13" t="str">
        <f t="shared" si="27"/>
        <v>Pemanfaatan</v>
      </c>
      <c r="G195" s="17">
        <v>2</v>
      </c>
      <c r="H195" s="17">
        <v>9</v>
      </c>
      <c r="I195" s="10" t="s">
        <v>28</v>
      </c>
      <c r="J195" s="18" t="s">
        <v>20</v>
      </c>
      <c r="K195" s="9">
        <v>0</v>
      </c>
      <c r="L195" s="9">
        <v>0</v>
      </c>
      <c r="M195" s="13" t="str">
        <f t="shared" si="25"/>
        <v>NADA</v>
      </c>
    </row>
    <row r="196" spans="1:13" x14ac:dyDescent="0.25">
      <c r="A196" s="11"/>
      <c r="B196" s="11"/>
      <c r="C196" s="127" t="s">
        <v>94</v>
      </c>
      <c r="D196" s="13">
        <f t="shared" si="27"/>
        <v>1</v>
      </c>
      <c r="E196" s="13" t="str">
        <f t="shared" si="27"/>
        <v>PB</v>
      </c>
      <c r="F196" s="13" t="str">
        <f t="shared" si="27"/>
        <v>Pemanfaatan</v>
      </c>
      <c r="G196" s="17">
        <v>2</v>
      </c>
      <c r="H196" s="17">
        <v>9</v>
      </c>
      <c r="I196" s="10" t="s">
        <v>28</v>
      </c>
      <c r="J196" s="18" t="s">
        <v>21</v>
      </c>
      <c r="K196" s="9">
        <v>0</v>
      </c>
      <c r="L196" s="9">
        <v>0</v>
      </c>
      <c r="M196" s="13" t="str">
        <f t="shared" si="25"/>
        <v>NADA</v>
      </c>
    </row>
    <row r="197" spans="1:13" x14ac:dyDescent="0.25">
      <c r="A197" s="11"/>
      <c r="B197" s="11"/>
      <c r="C197" s="127" t="s">
        <v>94</v>
      </c>
      <c r="D197" s="13">
        <f t="shared" si="27"/>
        <v>1</v>
      </c>
      <c r="E197" s="13" t="str">
        <f t="shared" si="27"/>
        <v>PB</v>
      </c>
      <c r="F197" s="13" t="str">
        <f t="shared" si="27"/>
        <v>Pemanfaatan</v>
      </c>
      <c r="G197" s="17">
        <v>2</v>
      </c>
      <c r="H197" s="17">
        <v>9</v>
      </c>
      <c r="I197" s="10" t="s">
        <v>28</v>
      </c>
      <c r="J197" s="18" t="s">
        <v>22</v>
      </c>
      <c r="K197" s="9">
        <v>0</v>
      </c>
      <c r="L197" s="9">
        <v>0</v>
      </c>
      <c r="M197" s="13" t="str">
        <f t="shared" si="25"/>
        <v>NADA</v>
      </c>
    </row>
    <row r="198" spans="1:13" x14ac:dyDescent="0.25">
      <c r="A198" s="11"/>
      <c r="B198" s="11"/>
      <c r="C198" s="127" t="s">
        <v>94</v>
      </c>
      <c r="D198" s="13">
        <f t="shared" si="27"/>
        <v>1</v>
      </c>
      <c r="E198" s="13" t="str">
        <f t="shared" si="27"/>
        <v>PB</v>
      </c>
      <c r="F198" s="13" t="str">
        <f t="shared" si="27"/>
        <v>Pemanfaatan</v>
      </c>
      <c r="G198" s="17">
        <v>2</v>
      </c>
      <c r="H198" s="17">
        <v>9</v>
      </c>
      <c r="I198" s="10" t="s">
        <v>28</v>
      </c>
      <c r="J198" s="18" t="s">
        <v>23</v>
      </c>
      <c r="K198" s="9">
        <v>0</v>
      </c>
      <c r="L198" s="9">
        <v>0</v>
      </c>
      <c r="M198" s="13" t="str">
        <f t="shared" si="25"/>
        <v>NADA</v>
      </c>
    </row>
    <row r="199" spans="1:13" x14ac:dyDescent="0.25">
      <c r="A199" s="11"/>
      <c r="B199" s="11"/>
      <c r="C199" s="127" t="s">
        <v>94</v>
      </c>
      <c r="D199" s="13">
        <f t="shared" si="27"/>
        <v>1</v>
      </c>
      <c r="E199" s="13" t="str">
        <f t="shared" si="27"/>
        <v>PB</v>
      </c>
      <c r="F199" s="13" t="str">
        <f t="shared" si="27"/>
        <v>Pemanfaatan</v>
      </c>
      <c r="G199" s="17">
        <v>2</v>
      </c>
      <c r="H199" s="17">
        <v>9</v>
      </c>
      <c r="I199" s="10" t="s">
        <v>28</v>
      </c>
      <c r="J199" s="18" t="s">
        <v>24</v>
      </c>
      <c r="K199" s="9">
        <v>2</v>
      </c>
      <c r="L199" s="9">
        <v>0</v>
      </c>
      <c r="M199" s="13" t="str">
        <f t="shared" si="25"/>
        <v>NADA</v>
      </c>
    </row>
    <row r="200" spans="1:13" x14ac:dyDescent="0.25">
      <c r="A200" s="11"/>
      <c r="B200" s="11"/>
      <c r="C200" s="127" t="s">
        <v>94</v>
      </c>
      <c r="D200" s="13"/>
      <c r="E200" s="13"/>
      <c r="F200" s="13"/>
      <c r="G200" s="17"/>
      <c r="H200" s="17"/>
      <c r="I200" s="10" t="s">
        <v>28</v>
      </c>
      <c r="J200" s="18" t="s">
        <v>16</v>
      </c>
      <c r="K200" s="9">
        <v>2</v>
      </c>
      <c r="L200" s="9">
        <v>0</v>
      </c>
      <c r="M200" s="13" t="str">
        <f t="shared" si="25"/>
        <v>NADA</v>
      </c>
    </row>
    <row r="201" spans="1:13" x14ac:dyDescent="0.25">
      <c r="A201" s="11"/>
      <c r="B201" s="11"/>
      <c r="C201" s="127" t="s">
        <v>94</v>
      </c>
      <c r="D201" s="13">
        <f>D199</f>
        <v>1</v>
      </c>
      <c r="E201" s="13" t="str">
        <f>E199</f>
        <v>PB</v>
      </c>
      <c r="F201" s="13" t="str">
        <f>F199</f>
        <v>Pemanfaatan</v>
      </c>
      <c r="G201" s="17">
        <v>2</v>
      </c>
      <c r="H201" s="17">
        <v>9</v>
      </c>
      <c r="I201" s="10" t="s">
        <v>28</v>
      </c>
      <c r="J201" s="18" t="s">
        <v>18</v>
      </c>
      <c r="K201" s="9">
        <v>0</v>
      </c>
      <c r="L201" s="9">
        <v>0</v>
      </c>
      <c r="M201" s="13" t="str">
        <f t="shared" si="25"/>
        <v>NADA</v>
      </c>
    </row>
    <row r="202" spans="1:13" x14ac:dyDescent="0.25">
      <c r="A202" s="25"/>
      <c r="B202" s="25"/>
      <c r="C202" s="26" t="s">
        <v>94</v>
      </c>
      <c r="D202" s="27">
        <f t="shared" ref="D202:F209" si="28">D201</f>
        <v>1</v>
      </c>
      <c r="E202" s="27" t="str">
        <f t="shared" si="28"/>
        <v>PB</v>
      </c>
      <c r="F202" s="27" t="str">
        <f t="shared" si="28"/>
        <v>Pemanfaatan</v>
      </c>
      <c r="G202" s="28">
        <v>2</v>
      </c>
      <c r="H202" s="28">
        <v>10</v>
      </c>
      <c r="I202" s="10" t="s">
        <v>28</v>
      </c>
      <c r="J202" s="29" t="s">
        <v>25</v>
      </c>
      <c r="K202" s="9">
        <v>0</v>
      </c>
      <c r="L202" s="9">
        <v>0</v>
      </c>
      <c r="M202" s="13" t="str">
        <f t="shared" si="25"/>
        <v>NADA</v>
      </c>
    </row>
    <row r="203" spans="1:13" x14ac:dyDescent="0.25">
      <c r="A203" s="11"/>
      <c r="B203" s="11"/>
      <c r="C203" s="127" t="s">
        <v>94</v>
      </c>
      <c r="D203" s="13">
        <f t="shared" si="28"/>
        <v>1</v>
      </c>
      <c r="E203" s="13" t="str">
        <f t="shared" si="28"/>
        <v>PB</v>
      </c>
      <c r="F203" s="13" t="str">
        <f t="shared" si="28"/>
        <v>Pemanfaatan</v>
      </c>
      <c r="G203" s="17">
        <v>2</v>
      </c>
      <c r="H203" s="17">
        <v>10</v>
      </c>
      <c r="I203" s="10" t="s">
        <v>28</v>
      </c>
      <c r="J203" s="18" t="s">
        <v>26</v>
      </c>
      <c r="K203" s="9">
        <v>20</v>
      </c>
      <c r="L203" s="9">
        <v>0</v>
      </c>
      <c r="M203" s="13" t="str">
        <f t="shared" si="25"/>
        <v>NADA</v>
      </c>
    </row>
    <row r="204" spans="1:13" x14ac:dyDescent="0.25">
      <c r="A204" s="11"/>
      <c r="B204" s="11"/>
      <c r="C204" s="127" t="s">
        <v>94</v>
      </c>
      <c r="D204" s="13">
        <f t="shared" si="28"/>
        <v>1</v>
      </c>
      <c r="E204" s="13" t="str">
        <f t="shared" si="28"/>
        <v>PB</v>
      </c>
      <c r="F204" s="13" t="str">
        <f t="shared" si="28"/>
        <v>Pemanfaatan</v>
      </c>
      <c r="G204" s="17">
        <v>2</v>
      </c>
      <c r="H204" s="17">
        <v>10</v>
      </c>
      <c r="I204" s="10" t="s">
        <v>28</v>
      </c>
      <c r="J204" s="18" t="s">
        <v>19</v>
      </c>
      <c r="K204" s="9">
        <v>0</v>
      </c>
      <c r="L204" s="9">
        <v>0</v>
      </c>
      <c r="M204" s="13" t="str">
        <f t="shared" si="25"/>
        <v>NADA</v>
      </c>
    </row>
    <row r="205" spans="1:13" x14ac:dyDescent="0.25">
      <c r="A205" s="11"/>
      <c r="B205" s="11"/>
      <c r="C205" s="127" t="s">
        <v>94</v>
      </c>
      <c r="D205" s="13">
        <f t="shared" si="28"/>
        <v>1</v>
      </c>
      <c r="E205" s="13" t="str">
        <f t="shared" si="28"/>
        <v>PB</v>
      </c>
      <c r="F205" s="13" t="str">
        <f t="shared" si="28"/>
        <v>Pemanfaatan</v>
      </c>
      <c r="G205" s="17">
        <v>2</v>
      </c>
      <c r="H205" s="17">
        <v>10</v>
      </c>
      <c r="I205" s="10" t="s">
        <v>28</v>
      </c>
      <c r="J205" s="18" t="s">
        <v>20</v>
      </c>
      <c r="K205" s="9">
        <v>0</v>
      </c>
      <c r="L205" s="9">
        <v>0</v>
      </c>
      <c r="M205" s="13" t="str">
        <f t="shared" si="25"/>
        <v>NADA</v>
      </c>
    </row>
    <row r="206" spans="1:13" x14ac:dyDescent="0.25">
      <c r="A206" s="11"/>
      <c r="B206" s="11"/>
      <c r="C206" s="127" t="s">
        <v>94</v>
      </c>
      <c r="D206" s="13">
        <f t="shared" si="28"/>
        <v>1</v>
      </c>
      <c r="E206" s="13" t="str">
        <f t="shared" si="28"/>
        <v>PB</v>
      </c>
      <c r="F206" s="13" t="str">
        <f t="shared" si="28"/>
        <v>Pemanfaatan</v>
      </c>
      <c r="G206" s="17">
        <v>2</v>
      </c>
      <c r="H206" s="17">
        <v>10</v>
      </c>
      <c r="I206" s="10" t="s">
        <v>28</v>
      </c>
      <c r="J206" s="18" t="s">
        <v>21</v>
      </c>
      <c r="K206" s="9">
        <v>0</v>
      </c>
      <c r="L206" s="9">
        <v>0</v>
      </c>
      <c r="M206" s="13" t="str">
        <f t="shared" si="25"/>
        <v>NADA</v>
      </c>
    </row>
    <row r="207" spans="1:13" x14ac:dyDescent="0.25">
      <c r="A207" s="11"/>
      <c r="B207" s="11"/>
      <c r="C207" s="127" t="s">
        <v>94</v>
      </c>
      <c r="D207" s="13">
        <f t="shared" si="28"/>
        <v>1</v>
      </c>
      <c r="E207" s="13" t="str">
        <f t="shared" si="28"/>
        <v>PB</v>
      </c>
      <c r="F207" s="13" t="str">
        <f t="shared" si="28"/>
        <v>Pemanfaatan</v>
      </c>
      <c r="G207" s="17">
        <v>2</v>
      </c>
      <c r="H207" s="17">
        <v>10</v>
      </c>
      <c r="I207" s="10" t="s">
        <v>28</v>
      </c>
      <c r="J207" s="18" t="s">
        <v>22</v>
      </c>
      <c r="K207" s="9">
        <v>0</v>
      </c>
      <c r="L207" s="9">
        <v>0</v>
      </c>
      <c r="M207" s="13" t="str">
        <f t="shared" si="25"/>
        <v>NADA</v>
      </c>
    </row>
    <row r="208" spans="1:13" x14ac:dyDescent="0.25">
      <c r="A208" s="11"/>
      <c r="B208" s="11"/>
      <c r="C208" s="127" t="s">
        <v>94</v>
      </c>
      <c r="D208" s="13">
        <f t="shared" si="28"/>
        <v>1</v>
      </c>
      <c r="E208" s="13" t="str">
        <f t="shared" si="28"/>
        <v>PB</v>
      </c>
      <c r="F208" s="13" t="str">
        <f t="shared" si="28"/>
        <v>Pemanfaatan</v>
      </c>
      <c r="G208" s="17">
        <v>2</v>
      </c>
      <c r="H208" s="17">
        <v>10</v>
      </c>
      <c r="I208" s="10" t="s">
        <v>28</v>
      </c>
      <c r="J208" s="18" t="s">
        <v>23</v>
      </c>
      <c r="K208" s="9">
        <v>0</v>
      </c>
      <c r="L208" s="9">
        <v>0</v>
      </c>
      <c r="M208" s="13" t="str">
        <f t="shared" si="25"/>
        <v>NADA</v>
      </c>
    </row>
    <row r="209" spans="1:15" x14ac:dyDescent="0.25">
      <c r="A209" s="11"/>
      <c r="B209" s="11"/>
      <c r="C209" s="127" t="s">
        <v>94</v>
      </c>
      <c r="D209" s="13">
        <f t="shared" si="28"/>
        <v>1</v>
      </c>
      <c r="E209" s="13" t="str">
        <f t="shared" si="28"/>
        <v>PB</v>
      </c>
      <c r="F209" s="13" t="str">
        <f t="shared" si="28"/>
        <v>Pemanfaatan</v>
      </c>
      <c r="G209" s="17">
        <v>2</v>
      </c>
      <c r="H209" s="17">
        <v>10</v>
      </c>
      <c r="I209" s="10" t="s">
        <v>28</v>
      </c>
      <c r="J209" s="18" t="s">
        <v>24</v>
      </c>
      <c r="K209" s="9">
        <v>20</v>
      </c>
      <c r="L209" s="9">
        <v>0</v>
      </c>
      <c r="M209" s="13" t="str">
        <f t="shared" si="25"/>
        <v>NADA</v>
      </c>
    </row>
    <row r="210" spans="1:15" x14ac:dyDescent="0.25">
      <c r="A210" s="11"/>
      <c r="B210" s="11"/>
      <c r="C210" s="127" t="s">
        <v>94</v>
      </c>
      <c r="D210" s="13"/>
      <c r="E210" s="13"/>
      <c r="F210" s="13"/>
      <c r="G210" s="17"/>
      <c r="H210" s="17"/>
      <c r="I210" s="10" t="s">
        <v>28</v>
      </c>
      <c r="J210" s="18" t="s">
        <v>16</v>
      </c>
      <c r="K210" s="9">
        <v>10</v>
      </c>
      <c r="L210" s="9">
        <v>5</v>
      </c>
      <c r="M210" s="13" t="str">
        <f t="shared" si="25"/>
        <v>NADA</v>
      </c>
    </row>
    <row r="211" spans="1:15" x14ac:dyDescent="0.25">
      <c r="A211" s="11"/>
      <c r="B211" s="11"/>
      <c r="C211" s="127" t="s">
        <v>94</v>
      </c>
      <c r="D211" s="13">
        <f>D209</f>
        <v>1</v>
      </c>
      <c r="E211" s="13" t="str">
        <f>E209</f>
        <v>PB</v>
      </c>
      <c r="F211" s="13" t="str">
        <f>F209</f>
        <v>Pemanfaatan</v>
      </c>
      <c r="G211" s="17">
        <v>2</v>
      </c>
      <c r="H211" s="17">
        <v>10</v>
      </c>
      <c r="I211" s="10" t="s">
        <v>28</v>
      </c>
      <c r="J211" s="18" t="s">
        <v>18</v>
      </c>
      <c r="K211" s="9">
        <v>0</v>
      </c>
      <c r="L211" s="9">
        <v>0</v>
      </c>
      <c r="M211" s="13" t="str">
        <f t="shared" si="25"/>
        <v>NADA</v>
      </c>
    </row>
    <row r="212" spans="1:15" x14ac:dyDescent="0.25">
      <c r="A212" s="25"/>
      <c r="B212" s="25"/>
      <c r="C212" s="26" t="s">
        <v>94</v>
      </c>
      <c r="D212" s="27">
        <f t="shared" ref="D212:F219" si="29">D211</f>
        <v>1</v>
      </c>
      <c r="E212" s="27" t="str">
        <f t="shared" si="29"/>
        <v>PB</v>
      </c>
      <c r="F212" s="27" t="str">
        <f t="shared" si="29"/>
        <v>Pemanfaatan</v>
      </c>
      <c r="G212" s="28">
        <v>2</v>
      </c>
      <c r="H212" s="28">
        <v>11</v>
      </c>
      <c r="I212" s="10" t="s">
        <v>28</v>
      </c>
      <c r="J212" s="29" t="s">
        <v>25</v>
      </c>
      <c r="K212" s="30">
        <v>25</v>
      </c>
      <c r="L212" s="30">
        <v>0</v>
      </c>
      <c r="M212" s="13" t="str">
        <f t="shared" si="25"/>
        <v>NADA</v>
      </c>
    </row>
    <row r="213" spans="1:15" x14ac:dyDescent="0.25">
      <c r="A213" s="11"/>
      <c r="B213" s="11"/>
      <c r="C213" s="127" t="s">
        <v>94</v>
      </c>
      <c r="D213" s="13">
        <f t="shared" si="29"/>
        <v>1</v>
      </c>
      <c r="E213" s="13" t="str">
        <f t="shared" si="29"/>
        <v>PB</v>
      </c>
      <c r="F213" s="13" t="str">
        <f t="shared" si="29"/>
        <v>Pemanfaatan</v>
      </c>
      <c r="G213" s="17">
        <v>2</v>
      </c>
      <c r="H213" s="17">
        <v>11</v>
      </c>
      <c r="I213" s="10" t="s">
        <v>28</v>
      </c>
      <c r="J213" s="18" t="s">
        <v>26</v>
      </c>
      <c r="K213" s="9">
        <v>15</v>
      </c>
      <c r="L213" s="9">
        <v>0</v>
      </c>
      <c r="M213" s="13" t="str">
        <f t="shared" si="25"/>
        <v>NADA</v>
      </c>
    </row>
    <row r="214" spans="1:15" x14ac:dyDescent="0.25">
      <c r="A214" s="11"/>
      <c r="B214" s="11"/>
      <c r="C214" s="127" t="s">
        <v>94</v>
      </c>
      <c r="D214" s="13">
        <f t="shared" si="29"/>
        <v>1</v>
      </c>
      <c r="E214" s="13" t="str">
        <f t="shared" si="29"/>
        <v>PB</v>
      </c>
      <c r="F214" s="13" t="str">
        <f t="shared" si="29"/>
        <v>Pemanfaatan</v>
      </c>
      <c r="G214" s="17">
        <v>2</v>
      </c>
      <c r="H214" s="17">
        <v>11</v>
      </c>
      <c r="I214" s="10" t="s">
        <v>28</v>
      </c>
      <c r="J214" s="18" t="s">
        <v>19</v>
      </c>
      <c r="K214" s="9">
        <v>0</v>
      </c>
      <c r="L214" s="9">
        <v>0</v>
      </c>
      <c r="M214" s="13" t="str">
        <f t="shared" si="25"/>
        <v>NADA</v>
      </c>
    </row>
    <row r="215" spans="1:15" x14ac:dyDescent="0.25">
      <c r="A215" s="11"/>
      <c r="B215" s="11"/>
      <c r="C215" s="127" t="s">
        <v>94</v>
      </c>
      <c r="D215" s="13">
        <f t="shared" si="29"/>
        <v>1</v>
      </c>
      <c r="E215" s="13" t="str">
        <f t="shared" si="29"/>
        <v>PB</v>
      </c>
      <c r="F215" s="13" t="str">
        <f t="shared" si="29"/>
        <v>Pemanfaatan</v>
      </c>
      <c r="G215" s="17">
        <v>2</v>
      </c>
      <c r="H215" s="17">
        <v>11</v>
      </c>
      <c r="I215" s="10" t="s">
        <v>28</v>
      </c>
      <c r="J215" s="18" t="s">
        <v>20</v>
      </c>
      <c r="K215" s="9">
        <v>0</v>
      </c>
      <c r="L215" s="9">
        <v>0</v>
      </c>
      <c r="M215" s="13" t="str">
        <f t="shared" si="25"/>
        <v>NADA</v>
      </c>
    </row>
    <row r="216" spans="1:15" x14ac:dyDescent="0.25">
      <c r="A216" s="11"/>
      <c r="B216" s="11"/>
      <c r="C216" s="127" t="s">
        <v>94</v>
      </c>
      <c r="D216" s="13">
        <f t="shared" si="29"/>
        <v>1</v>
      </c>
      <c r="E216" s="13" t="str">
        <f t="shared" si="29"/>
        <v>PB</v>
      </c>
      <c r="F216" s="13" t="str">
        <f t="shared" si="29"/>
        <v>Pemanfaatan</v>
      </c>
      <c r="G216" s="17">
        <v>2</v>
      </c>
      <c r="H216" s="17">
        <v>11</v>
      </c>
      <c r="I216" s="10" t="s">
        <v>28</v>
      </c>
      <c r="J216" s="18" t="s">
        <v>21</v>
      </c>
      <c r="K216" s="9">
        <v>0</v>
      </c>
      <c r="L216" s="9">
        <v>0</v>
      </c>
      <c r="M216" s="13" t="str">
        <f t="shared" si="25"/>
        <v>NADA</v>
      </c>
    </row>
    <row r="217" spans="1:15" x14ac:dyDescent="0.25">
      <c r="A217" s="11"/>
      <c r="B217" s="11"/>
      <c r="C217" s="127" t="s">
        <v>94</v>
      </c>
      <c r="D217" s="13">
        <f t="shared" si="29"/>
        <v>1</v>
      </c>
      <c r="E217" s="13" t="str">
        <f t="shared" si="29"/>
        <v>PB</v>
      </c>
      <c r="F217" s="13" t="str">
        <f t="shared" si="29"/>
        <v>Pemanfaatan</v>
      </c>
      <c r="G217" s="17">
        <v>2</v>
      </c>
      <c r="H217" s="17">
        <v>11</v>
      </c>
      <c r="I217" s="10" t="s">
        <v>28</v>
      </c>
      <c r="J217" s="18" t="s">
        <v>22</v>
      </c>
      <c r="K217" s="9">
        <v>0</v>
      </c>
      <c r="L217" s="9">
        <v>0</v>
      </c>
      <c r="M217" s="13" t="str">
        <f t="shared" si="25"/>
        <v>NADA</v>
      </c>
    </row>
    <row r="218" spans="1:15" x14ac:dyDescent="0.25">
      <c r="A218" s="11"/>
      <c r="B218" s="11"/>
      <c r="C218" s="127" t="s">
        <v>94</v>
      </c>
      <c r="D218" s="13">
        <f t="shared" si="29"/>
        <v>1</v>
      </c>
      <c r="E218" s="13" t="str">
        <f t="shared" si="29"/>
        <v>PB</v>
      </c>
      <c r="F218" s="13" t="str">
        <f t="shared" si="29"/>
        <v>Pemanfaatan</v>
      </c>
      <c r="G218" s="17">
        <v>2</v>
      </c>
      <c r="H218" s="17">
        <v>11</v>
      </c>
      <c r="I218" s="10" t="s">
        <v>28</v>
      </c>
      <c r="J218" s="18" t="s">
        <v>23</v>
      </c>
      <c r="K218" s="9">
        <v>0</v>
      </c>
      <c r="L218" s="9">
        <v>0</v>
      </c>
      <c r="M218" s="13" t="str">
        <f t="shared" si="25"/>
        <v>NADA</v>
      </c>
    </row>
    <row r="219" spans="1:15" x14ac:dyDescent="0.25">
      <c r="A219" s="11"/>
      <c r="B219" s="11"/>
      <c r="C219" s="127" t="s">
        <v>94</v>
      </c>
      <c r="D219" s="13">
        <f t="shared" si="29"/>
        <v>1</v>
      </c>
      <c r="E219" s="13" t="str">
        <f t="shared" si="29"/>
        <v>PB</v>
      </c>
      <c r="F219" s="13" t="str">
        <f t="shared" si="29"/>
        <v>Pemanfaatan</v>
      </c>
      <c r="G219" s="17">
        <v>2</v>
      </c>
      <c r="H219" s="17">
        <v>11</v>
      </c>
      <c r="I219" s="10" t="s">
        <v>28</v>
      </c>
      <c r="J219" s="18" t="s">
        <v>24</v>
      </c>
      <c r="K219" s="9">
        <v>5</v>
      </c>
      <c r="L219" s="9">
        <v>0</v>
      </c>
      <c r="M219" s="13" t="str">
        <f t="shared" si="25"/>
        <v>NADA</v>
      </c>
    </row>
    <row r="220" spans="1:15" x14ac:dyDescent="0.25">
      <c r="A220" s="11"/>
      <c r="B220" s="11"/>
      <c r="C220" s="127" t="s">
        <v>94</v>
      </c>
      <c r="D220" s="13"/>
      <c r="E220" s="13"/>
      <c r="F220" s="13"/>
      <c r="G220" s="17"/>
      <c r="H220" s="17"/>
      <c r="I220" s="10" t="s">
        <v>28</v>
      </c>
      <c r="J220" s="18" t="s">
        <v>16</v>
      </c>
      <c r="K220" s="9">
        <v>15</v>
      </c>
      <c r="L220" s="9">
        <v>0</v>
      </c>
      <c r="M220" s="13" t="str">
        <f t="shared" si="25"/>
        <v>NADA</v>
      </c>
    </row>
    <row r="221" spans="1:15" x14ac:dyDescent="0.25">
      <c r="A221" s="11"/>
      <c r="B221" s="11"/>
      <c r="C221" s="127" t="s">
        <v>94</v>
      </c>
      <c r="D221" s="13">
        <f>D219</f>
        <v>1</v>
      </c>
      <c r="E221" s="13" t="str">
        <f>E219</f>
        <v>PB</v>
      </c>
      <c r="F221" s="13" t="str">
        <f>F219</f>
        <v>Pemanfaatan</v>
      </c>
      <c r="G221" s="17">
        <v>2</v>
      </c>
      <c r="H221" s="17">
        <v>11</v>
      </c>
      <c r="I221" s="10" t="s">
        <v>28</v>
      </c>
      <c r="J221" s="18" t="s">
        <v>18</v>
      </c>
      <c r="K221" s="9">
        <v>0</v>
      </c>
      <c r="L221" s="9">
        <v>0</v>
      </c>
      <c r="M221" s="13" t="str">
        <f t="shared" si="25"/>
        <v>NADA</v>
      </c>
    </row>
    <row r="222" spans="1:15" x14ac:dyDescent="0.25">
      <c r="A222" s="31"/>
      <c r="B222" s="31"/>
      <c r="C222" s="128" t="s">
        <v>95</v>
      </c>
      <c r="D222" s="33">
        <f t="shared" ref="D222:F229" si="30">D221</f>
        <v>1</v>
      </c>
      <c r="E222" s="33" t="str">
        <f t="shared" si="30"/>
        <v>PB</v>
      </c>
      <c r="F222" s="33" t="str">
        <f t="shared" si="30"/>
        <v>Pemanfaatan</v>
      </c>
      <c r="G222" s="34">
        <v>3</v>
      </c>
      <c r="H222" s="34">
        <v>1</v>
      </c>
      <c r="I222" s="10" t="s">
        <v>27</v>
      </c>
      <c r="J222" s="35" t="s">
        <v>25</v>
      </c>
      <c r="K222" s="36">
        <v>30</v>
      </c>
      <c r="L222" s="36">
        <v>0</v>
      </c>
      <c r="M222" s="33" t="s">
        <v>114</v>
      </c>
      <c r="O222" s="140"/>
    </row>
    <row r="223" spans="1:15" x14ac:dyDescent="0.25">
      <c r="A223" s="11"/>
      <c r="B223" s="11"/>
      <c r="C223" s="127" t="s">
        <v>95</v>
      </c>
      <c r="D223" s="13">
        <f t="shared" si="30"/>
        <v>1</v>
      </c>
      <c r="E223" s="13" t="str">
        <f t="shared" si="30"/>
        <v>PB</v>
      </c>
      <c r="F223" s="13" t="str">
        <f t="shared" si="30"/>
        <v>Pemanfaatan</v>
      </c>
      <c r="G223" s="17">
        <v>3</v>
      </c>
      <c r="H223" s="17">
        <v>1</v>
      </c>
      <c r="I223" s="10" t="s">
        <v>27</v>
      </c>
      <c r="J223" s="18" t="s">
        <v>26</v>
      </c>
      <c r="K223" s="9">
        <v>40</v>
      </c>
      <c r="L223" s="9">
        <v>0</v>
      </c>
      <c r="M223" s="13" t="str">
        <f>M222</f>
        <v>NADA</v>
      </c>
      <c r="O223">
        <f>AVERAGE(K230,K240,K250,K260,K270,K280,K290,K300,K310,K320,K330)</f>
        <v>16.818181818181817</v>
      </c>
    </row>
    <row r="224" spans="1:15" x14ac:dyDescent="0.25">
      <c r="A224" s="11"/>
      <c r="B224" s="11"/>
      <c r="C224" s="127" t="s">
        <v>95</v>
      </c>
      <c r="D224" s="13">
        <f t="shared" si="30"/>
        <v>1</v>
      </c>
      <c r="E224" s="13" t="str">
        <f t="shared" si="30"/>
        <v>PB</v>
      </c>
      <c r="F224" s="13" t="str">
        <f t="shared" si="30"/>
        <v>Pemanfaatan</v>
      </c>
      <c r="G224" s="17">
        <v>3</v>
      </c>
      <c r="H224" s="17">
        <v>1</v>
      </c>
      <c r="I224" s="10" t="s">
        <v>27</v>
      </c>
      <c r="J224" s="18" t="s">
        <v>19</v>
      </c>
      <c r="K224" s="9">
        <v>0</v>
      </c>
      <c r="L224" s="9">
        <v>0</v>
      </c>
      <c r="M224" s="13" t="str">
        <f>M223</f>
        <v>NADA</v>
      </c>
    </row>
    <row r="225" spans="1:13" x14ac:dyDescent="0.25">
      <c r="A225" s="11"/>
      <c r="B225" s="11"/>
      <c r="C225" s="127" t="s">
        <v>95</v>
      </c>
      <c r="D225" s="13">
        <f t="shared" si="30"/>
        <v>1</v>
      </c>
      <c r="E225" s="13" t="str">
        <f t="shared" si="30"/>
        <v>PB</v>
      </c>
      <c r="F225" s="13" t="str">
        <f t="shared" si="30"/>
        <v>Pemanfaatan</v>
      </c>
      <c r="G225" s="17">
        <v>3</v>
      </c>
      <c r="H225" s="17">
        <v>1</v>
      </c>
      <c r="I225" s="10" t="s">
        <v>27</v>
      </c>
      <c r="J225" s="18" t="s">
        <v>20</v>
      </c>
      <c r="K225" s="9">
        <v>0</v>
      </c>
      <c r="L225" s="9">
        <v>0</v>
      </c>
      <c r="M225" s="13" t="str">
        <f>M224</f>
        <v>NADA</v>
      </c>
    </row>
    <row r="226" spans="1:13" x14ac:dyDescent="0.25">
      <c r="A226" s="11"/>
      <c r="B226" s="11"/>
      <c r="C226" s="127" t="s">
        <v>95</v>
      </c>
      <c r="D226" s="13">
        <f t="shared" si="30"/>
        <v>1</v>
      </c>
      <c r="E226" s="13" t="str">
        <f t="shared" si="30"/>
        <v>PB</v>
      </c>
      <c r="F226" s="13" t="str">
        <f t="shared" si="30"/>
        <v>Pemanfaatan</v>
      </c>
      <c r="G226" s="17">
        <v>3</v>
      </c>
      <c r="H226" s="17">
        <v>1</v>
      </c>
      <c r="I226" s="10" t="s">
        <v>27</v>
      </c>
      <c r="J226" s="18" t="s">
        <v>21</v>
      </c>
      <c r="K226" s="9">
        <v>0</v>
      </c>
      <c r="L226" s="9">
        <v>0</v>
      </c>
      <c r="M226" s="13" t="str">
        <f>M225</f>
        <v>NADA</v>
      </c>
    </row>
    <row r="227" spans="1:13" x14ac:dyDescent="0.25">
      <c r="A227" s="11"/>
      <c r="B227" s="11"/>
      <c r="C227" s="127" t="s">
        <v>95</v>
      </c>
      <c r="D227" s="13">
        <f t="shared" si="30"/>
        <v>1</v>
      </c>
      <c r="E227" s="13" t="str">
        <f t="shared" si="30"/>
        <v>PB</v>
      </c>
      <c r="F227" s="13" t="str">
        <f t="shared" si="30"/>
        <v>Pemanfaatan</v>
      </c>
      <c r="G227" s="17">
        <v>3</v>
      </c>
      <c r="H227" s="17">
        <v>1</v>
      </c>
      <c r="I227" s="10" t="s">
        <v>27</v>
      </c>
      <c r="J227" s="18" t="s">
        <v>22</v>
      </c>
      <c r="K227" s="9">
        <v>0</v>
      </c>
      <c r="L227" s="9">
        <v>0</v>
      </c>
      <c r="M227" s="13" t="str">
        <f t="shared" ref="M227:M290" si="31">M226</f>
        <v>NADA</v>
      </c>
    </row>
    <row r="228" spans="1:13" x14ac:dyDescent="0.25">
      <c r="A228" s="11"/>
      <c r="B228" s="11"/>
      <c r="C228" s="127" t="s">
        <v>95</v>
      </c>
      <c r="D228" s="13">
        <f t="shared" si="30"/>
        <v>1</v>
      </c>
      <c r="E228" s="13" t="str">
        <f t="shared" si="30"/>
        <v>PB</v>
      </c>
      <c r="F228" s="13" t="str">
        <f t="shared" si="30"/>
        <v>Pemanfaatan</v>
      </c>
      <c r="G228" s="17">
        <v>3</v>
      </c>
      <c r="H228" s="17">
        <v>1</v>
      </c>
      <c r="I228" s="10" t="s">
        <v>27</v>
      </c>
      <c r="J228" s="18" t="s">
        <v>23</v>
      </c>
      <c r="K228" s="9">
        <v>0</v>
      </c>
      <c r="L228" s="9">
        <v>0</v>
      </c>
      <c r="M228" s="13" t="str">
        <f t="shared" si="31"/>
        <v>NADA</v>
      </c>
    </row>
    <row r="229" spans="1:13" x14ac:dyDescent="0.25">
      <c r="A229" s="11"/>
      <c r="B229" s="11"/>
      <c r="C229" s="127" t="s">
        <v>95</v>
      </c>
      <c r="D229" s="13">
        <f t="shared" si="30"/>
        <v>1</v>
      </c>
      <c r="E229" s="13" t="str">
        <f t="shared" si="30"/>
        <v>PB</v>
      </c>
      <c r="F229" s="13" t="str">
        <f t="shared" si="30"/>
        <v>Pemanfaatan</v>
      </c>
      <c r="G229" s="17">
        <v>3</v>
      </c>
      <c r="H229" s="17">
        <v>1</v>
      </c>
      <c r="I229" s="10" t="s">
        <v>27</v>
      </c>
      <c r="J229" s="18" t="s">
        <v>24</v>
      </c>
      <c r="K229" s="9">
        <v>0</v>
      </c>
      <c r="L229" s="9">
        <v>0</v>
      </c>
      <c r="M229" s="13" t="str">
        <f t="shared" si="31"/>
        <v>NADA</v>
      </c>
    </row>
    <row r="230" spans="1:13" x14ac:dyDescent="0.25">
      <c r="A230" s="11"/>
      <c r="B230" s="11"/>
      <c r="C230" s="127" t="s">
        <v>95</v>
      </c>
      <c r="D230" s="13"/>
      <c r="E230" s="13"/>
      <c r="F230" s="13"/>
      <c r="G230" s="17"/>
      <c r="H230" s="17"/>
      <c r="I230" s="10" t="s">
        <v>27</v>
      </c>
      <c r="J230" s="18" t="s">
        <v>16</v>
      </c>
      <c r="K230" s="9">
        <v>15</v>
      </c>
      <c r="L230" s="9">
        <v>0</v>
      </c>
      <c r="M230" s="13" t="str">
        <f t="shared" si="31"/>
        <v>NADA</v>
      </c>
    </row>
    <row r="231" spans="1:13" x14ac:dyDescent="0.25">
      <c r="A231" s="11"/>
      <c r="B231" s="11"/>
      <c r="C231" s="127" t="s">
        <v>95</v>
      </c>
      <c r="D231" s="13">
        <f>D229</f>
        <v>1</v>
      </c>
      <c r="E231" s="13" t="str">
        <f>E229</f>
        <v>PB</v>
      </c>
      <c r="F231" s="13" t="str">
        <f>F229</f>
        <v>Pemanfaatan</v>
      </c>
      <c r="G231" s="17">
        <v>3</v>
      </c>
      <c r="H231" s="17">
        <v>1</v>
      </c>
      <c r="I231" s="10" t="s">
        <v>27</v>
      </c>
      <c r="J231" s="18" t="s">
        <v>18</v>
      </c>
      <c r="K231" s="9">
        <v>0</v>
      </c>
      <c r="L231" s="9">
        <v>0</v>
      </c>
      <c r="M231" s="13" t="str">
        <f t="shared" si="31"/>
        <v>NADA</v>
      </c>
    </row>
    <row r="232" spans="1:13" x14ac:dyDescent="0.25">
      <c r="A232" s="31"/>
      <c r="B232" s="31"/>
      <c r="C232" s="128" t="s">
        <v>95</v>
      </c>
      <c r="D232" s="33">
        <f t="shared" ref="D232:F239" si="32">D231</f>
        <v>1</v>
      </c>
      <c r="E232" s="33" t="str">
        <f t="shared" si="32"/>
        <v>PB</v>
      </c>
      <c r="F232" s="33" t="str">
        <f t="shared" si="32"/>
        <v>Pemanfaatan</v>
      </c>
      <c r="G232" s="34">
        <v>3</v>
      </c>
      <c r="H232" s="34">
        <v>2</v>
      </c>
      <c r="I232" s="10" t="s">
        <v>27</v>
      </c>
      <c r="J232" s="35" t="s">
        <v>25</v>
      </c>
      <c r="K232" s="36">
        <v>5</v>
      </c>
      <c r="L232" s="36">
        <v>0</v>
      </c>
      <c r="M232" s="13" t="str">
        <f t="shared" si="31"/>
        <v>NADA</v>
      </c>
    </row>
    <row r="233" spans="1:13" x14ac:dyDescent="0.25">
      <c r="A233" s="11"/>
      <c r="B233" s="11"/>
      <c r="C233" s="127" t="s">
        <v>95</v>
      </c>
      <c r="D233" s="13">
        <f t="shared" si="32"/>
        <v>1</v>
      </c>
      <c r="E233" s="13" t="str">
        <f t="shared" si="32"/>
        <v>PB</v>
      </c>
      <c r="F233" s="13" t="str">
        <f t="shared" si="32"/>
        <v>Pemanfaatan</v>
      </c>
      <c r="G233" s="17">
        <v>3</v>
      </c>
      <c r="H233" s="17">
        <v>2</v>
      </c>
      <c r="I233" s="10" t="s">
        <v>27</v>
      </c>
      <c r="J233" s="18" t="s">
        <v>26</v>
      </c>
      <c r="K233" s="9">
        <v>40</v>
      </c>
      <c r="L233" s="9">
        <v>0</v>
      </c>
      <c r="M233" s="13" t="str">
        <f t="shared" si="31"/>
        <v>NADA</v>
      </c>
    </row>
    <row r="234" spans="1:13" x14ac:dyDescent="0.25">
      <c r="A234" s="11"/>
      <c r="B234" s="11"/>
      <c r="C234" s="127" t="s">
        <v>95</v>
      </c>
      <c r="D234" s="13">
        <f t="shared" si="32"/>
        <v>1</v>
      </c>
      <c r="E234" s="13" t="str">
        <f t="shared" si="32"/>
        <v>PB</v>
      </c>
      <c r="F234" s="13" t="str">
        <f t="shared" si="32"/>
        <v>Pemanfaatan</v>
      </c>
      <c r="G234" s="17">
        <v>3</v>
      </c>
      <c r="H234" s="17">
        <v>2</v>
      </c>
      <c r="I234" s="10" t="s">
        <v>27</v>
      </c>
      <c r="J234" s="18" t="s">
        <v>19</v>
      </c>
      <c r="K234" s="9">
        <v>0</v>
      </c>
      <c r="L234" s="9">
        <v>0</v>
      </c>
      <c r="M234" s="13" t="str">
        <f t="shared" si="31"/>
        <v>NADA</v>
      </c>
    </row>
    <row r="235" spans="1:13" x14ac:dyDescent="0.25">
      <c r="A235" s="11"/>
      <c r="B235" s="11"/>
      <c r="C235" s="127" t="s">
        <v>95</v>
      </c>
      <c r="D235" s="13">
        <f t="shared" si="32"/>
        <v>1</v>
      </c>
      <c r="E235" s="13" t="str">
        <f t="shared" si="32"/>
        <v>PB</v>
      </c>
      <c r="F235" s="13" t="str">
        <f t="shared" si="32"/>
        <v>Pemanfaatan</v>
      </c>
      <c r="G235" s="17">
        <v>3</v>
      </c>
      <c r="H235" s="17">
        <v>2</v>
      </c>
      <c r="I235" s="10" t="s">
        <v>27</v>
      </c>
      <c r="J235" s="18" t="s">
        <v>20</v>
      </c>
      <c r="K235" s="9">
        <v>0</v>
      </c>
      <c r="L235" s="9">
        <v>0</v>
      </c>
      <c r="M235" s="13" t="str">
        <f t="shared" si="31"/>
        <v>NADA</v>
      </c>
    </row>
    <row r="236" spans="1:13" x14ac:dyDescent="0.25">
      <c r="A236" s="11"/>
      <c r="B236" s="11"/>
      <c r="C236" s="127" t="s">
        <v>95</v>
      </c>
      <c r="D236" s="13">
        <f t="shared" si="32"/>
        <v>1</v>
      </c>
      <c r="E236" s="13" t="str">
        <f t="shared" si="32"/>
        <v>PB</v>
      </c>
      <c r="F236" s="13" t="str">
        <f t="shared" si="32"/>
        <v>Pemanfaatan</v>
      </c>
      <c r="G236" s="17">
        <v>3</v>
      </c>
      <c r="H236" s="17">
        <v>2</v>
      </c>
      <c r="I236" s="10" t="s">
        <v>27</v>
      </c>
      <c r="J236" s="18" t="s">
        <v>21</v>
      </c>
      <c r="K236" s="9">
        <v>0</v>
      </c>
      <c r="L236" s="9">
        <v>0</v>
      </c>
      <c r="M236" s="13" t="str">
        <f t="shared" si="31"/>
        <v>NADA</v>
      </c>
    </row>
    <row r="237" spans="1:13" x14ac:dyDescent="0.25">
      <c r="A237" s="11"/>
      <c r="B237" s="11"/>
      <c r="C237" s="127" t="s">
        <v>95</v>
      </c>
      <c r="D237" s="13">
        <f t="shared" si="32"/>
        <v>1</v>
      </c>
      <c r="E237" s="13" t="str">
        <f t="shared" si="32"/>
        <v>PB</v>
      </c>
      <c r="F237" s="13" t="str">
        <f t="shared" si="32"/>
        <v>Pemanfaatan</v>
      </c>
      <c r="G237" s="17">
        <v>3</v>
      </c>
      <c r="H237" s="17">
        <v>2</v>
      </c>
      <c r="I237" s="10" t="s">
        <v>27</v>
      </c>
      <c r="J237" s="18" t="s">
        <v>22</v>
      </c>
      <c r="K237" s="9">
        <v>0</v>
      </c>
      <c r="L237" s="9">
        <v>0</v>
      </c>
      <c r="M237" s="13" t="str">
        <f t="shared" si="31"/>
        <v>NADA</v>
      </c>
    </row>
    <row r="238" spans="1:13" x14ac:dyDescent="0.25">
      <c r="A238" s="11"/>
      <c r="B238" s="11"/>
      <c r="C238" s="127" t="s">
        <v>95</v>
      </c>
      <c r="D238" s="13">
        <f t="shared" si="32"/>
        <v>1</v>
      </c>
      <c r="E238" s="13" t="str">
        <f t="shared" si="32"/>
        <v>PB</v>
      </c>
      <c r="F238" s="13" t="str">
        <f t="shared" si="32"/>
        <v>Pemanfaatan</v>
      </c>
      <c r="G238" s="17">
        <v>3</v>
      </c>
      <c r="H238" s="17">
        <v>2</v>
      </c>
      <c r="I238" s="10" t="s">
        <v>27</v>
      </c>
      <c r="J238" s="18" t="s">
        <v>23</v>
      </c>
      <c r="K238" s="9">
        <v>0</v>
      </c>
      <c r="L238" s="9">
        <v>0</v>
      </c>
      <c r="M238" s="13" t="str">
        <f t="shared" si="31"/>
        <v>NADA</v>
      </c>
    </row>
    <row r="239" spans="1:13" x14ac:dyDescent="0.25">
      <c r="A239" s="11"/>
      <c r="B239" s="11"/>
      <c r="C239" s="127" t="s">
        <v>95</v>
      </c>
      <c r="D239" s="13">
        <f t="shared" si="32"/>
        <v>1</v>
      </c>
      <c r="E239" s="13" t="str">
        <f t="shared" si="32"/>
        <v>PB</v>
      </c>
      <c r="F239" s="13" t="str">
        <f t="shared" si="32"/>
        <v>Pemanfaatan</v>
      </c>
      <c r="G239" s="17">
        <v>3</v>
      </c>
      <c r="H239" s="17">
        <v>2</v>
      </c>
      <c r="I239" s="10" t="s">
        <v>27</v>
      </c>
      <c r="J239" s="18" t="s">
        <v>24</v>
      </c>
      <c r="K239" s="9">
        <v>0</v>
      </c>
      <c r="L239" s="9">
        <v>0</v>
      </c>
      <c r="M239" s="13" t="str">
        <f t="shared" si="31"/>
        <v>NADA</v>
      </c>
    </row>
    <row r="240" spans="1:13" x14ac:dyDescent="0.25">
      <c r="A240" s="11"/>
      <c r="B240" s="11"/>
      <c r="C240" s="127" t="s">
        <v>95</v>
      </c>
      <c r="D240" s="13"/>
      <c r="E240" s="13"/>
      <c r="F240" s="13"/>
      <c r="G240" s="17"/>
      <c r="H240" s="17"/>
      <c r="I240" s="10" t="s">
        <v>27</v>
      </c>
      <c r="J240" s="18" t="s">
        <v>16</v>
      </c>
      <c r="K240" s="9">
        <v>20</v>
      </c>
      <c r="L240" s="9">
        <v>0</v>
      </c>
      <c r="M240" s="13" t="str">
        <f t="shared" si="31"/>
        <v>NADA</v>
      </c>
    </row>
    <row r="241" spans="1:13" x14ac:dyDescent="0.25">
      <c r="A241" s="11"/>
      <c r="B241" s="11"/>
      <c r="C241" s="127" t="s">
        <v>95</v>
      </c>
      <c r="D241" s="13">
        <f>D239</f>
        <v>1</v>
      </c>
      <c r="E241" s="13" t="str">
        <f>E239</f>
        <v>PB</v>
      </c>
      <c r="F241" s="13" t="str">
        <f>F239</f>
        <v>Pemanfaatan</v>
      </c>
      <c r="G241" s="17">
        <v>3</v>
      </c>
      <c r="H241" s="17">
        <v>2</v>
      </c>
      <c r="I241" s="10" t="s">
        <v>27</v>
      </c>
      <c r="J241" s="18" t="s">
        <v>18</v>
      </c>
      <c r="K241" s="9">
        <v>0</v>
      </c>
      <c r="L241" s="9">
        <v>0</v>
      </c>
      <c r="M241" s="13" t="str">
        <f t="shared" si="31"/>
        <v>NADA</v>
      </c>
    </row>
    <row r="242" spans="1:13" x14ac:dyDescent="0.25">
      <c r="A242" s="31"/>
      <c r="B242" s="31"/>
      <c r="C242" s="128" t="s">
        <v>95</v>
      </c>
      <c r="D242" s="33">
        <f t="shared" ref="D242:F249" si="33">D241</f>
        <v>1</v>
      </c>
      <c r="E242" s="33" t="str">
        <f t="shared" si="33"/>
        <v>PB</v>
      </c>
      <c r="F242" s="33" t="str">
        <f t="shared" si="33"/>
        <v>Pemanfaatan</v>
      </c>
      <c r="G242" s="34">
        <v>3</v>
      </c>
      <c r="H242" s="34">
        <v>3</v>
      </c>
      <c r="I242" s="10" t="s">
        <v>27</v>
      </c>
      <c r="J242" s="35" t="s">
        <v>25</v>
      </c>
      <c r="K242" s="36">
        <v>40</v>
      </c>
      <c r="L242" s="36">
        <v>0</v>
      </c>
      <c r="M242" s="13" t="str">
        <f t="shared" si="31"/>
        <v>NADA</v>
      </c>
    </row>
    <row r="243" spans="1:13" x14ac:dyDescent="0.25">
      <c r="A243" s="11"/>
      <c r="B243" s="11"/>
      <c r="C243" s="127" t="s">
        <v>95</v>
      </c>
      <c r="D243" s="13">
        <f t="shared" si="33"/>
        <v>1</v>
      </c>
      <c r="E243" s="13" t="str">
        <f t="shared" si="33"/>
        <v>PB</v>
      </c>
      <c r="F243" s="13" t="str">
        <f t="shared" si="33"/>
        <v>Pemanfaatan</v>
      </c>
      <c r="G243" s="17">
        <v>3</v>
      </c>
      <c r="H243" s="17">
        <v>3</v>
      </c>
      <c r="I243" s="10" t="s">
        <v>27</v>
      </c>
      <c r="J243" s="18" t="s">
        <v>26</v>
      </c>
      <c r="K243" s="9">
        <v>0</v>
      </c>
      <c r="L243" s="9">
        <v>0</v>
      </c>
      <c r="M243" s="13" t="str">
        <f t="shared" si="31"/>
        <v>NADA</v>
      </c>
    </row>
    <row r="244" spans="1:13" x14ac:dyDescent="0.25">
      <c r="A244" s="11"/>
      <c r="B244" s="11"/>
      <c r="C244" s="127" t="s">
        <v>95</v>
      </c>
      <c r="D244" s="13">
        <f t="shared" si="33"/>
        <v>1</v>
      </c>
      <c r="E244" s="13" t="str">
        <f t="shared" si="33"/>
        <v>PB</v>
      </c>
      <c r="F244" s="13" t="str">
        <f t="shared" si="33"/>
        <v>Pemanfaatan</v>
      </c>
      <c r="G244" s="17">
        <v>3</v>
      </c>
      <c r="H244" s="17">
        <v>3</v>
      </c>
      <c r="I244" s="10" t="s">
        <v>27</v>
      </c>
      <c r="J244" s="18" t="s">
        <v>19</v>
      </c>
      <c r="K244" s="9">
        <v>2</v>
      </c>
      <c r="L244" s="9">
        <v>0</v>
      </c>
      <c r="M244" s="13" t="str">
        <f t="shared" si="31"/>
        <v>NADA</v>
      </c>
    </row>
    <row r="245" spans="1:13" x14ac:dyDescent="0.25">
      <c r="A245" s="11"/>
      <c r="B245" s="11"/>
      <c r="C245" s="127" t="s">
        <v>95</v>
      </c>
      <c r="D245" s="13">
        <f t="shared" si="33"/>
        <v>1</v>
      </c>
      <c r="E245" s="13" t="str">
        <f t="shared" si="33"/>
        <v>PB</v>
      </c>
      <c r="F245" s="13" t="str">
        <f t="shared" si="33"/>
        <v>Pemanfaatan</v>
      </c>
      <c r="G245" s="17">
        <v>3</v>
      </c>
      <c r="H245" s="17">
        <v>3</v>
      </c>
      <c r="I245" s="10" t="s">
        <v>27</v>
      </c>
      <c r="J245" s="18" t="s">
        <v>20</v>
      </c>
      <c r="K245" s="9">
        <v>0</v>
      </c>
      <c r="L245" s="9">
        <v>0</v>
      </c>
      <c r="M245" s="13" t="str">
        <f t="shared" si="31"/>
        <v>NADA</v>
      </c>
    </row>
    <row r="246" spans="1:13" x14ac:dyDescent="0.25">
      <c r="A246" s="11"/>
      <c r="B246" s="11"/>
      <c r="C246" s="127" t="s">
        <v>95</v>
      </c>
      <c r="D246" s="13">
        <f t="shared" si="33"/>
        <v>1</v>
      </c>
      <c r="E246" s="13" t="str">
        <f t="shared" si="33"/>
        <v>PB</v>
      </c>
      <c r="F246" s="13" t="str">
        <f t="shared" si="33"/>
        <v>Pemanfaatan</v>
      </c>
      <c r="G246" s="17">
        <v>3</v>
      </c>
      <c r="H246" s="17">
        <v>3</v>
      </c>
      <c r="I246" s="10" t="s">
        <v>27</v>
      </c>
      <c r="J246" s="18" t="s">
        <v>21</v>
      </c>
      <c r="K246" s="9">
        <v>0</v>
      </c>
      <c r="L246" s="9">
        <v>0</v>
      </c>
      <c r="M246" s="13" t="str">
        <f t="shared" si="31"/>
        <v>NADA</v>
      </c>
    </row>
    <row r="247" spans="1:13" x14ac:dyDescent="0.25">
      <c r="A247" s="11"/>
      <c r="B247" s="11"/>
      <c r="C247" s="127" t="s">
        <v>95</v>
      </c>
      <c r="D247" s="13">
        <f t="shared" si="33"/>
        <v>1</v>
      </c>
      <c r="E247" s="13" t="str">
        <f t="shared" si="33"/>
        <v>PB</v>
      </c>
      <c r="F247" s="13" t="str">
        <f t="shared" si="33"/>
        <v>Pemanfaatan</v>
      </c>
      <c r="G247" s="17">
        <v>3</v>
      </c>
      <c r="H247" s="17">
        <v>3</v>
      </c>
      <c r="I247" s="10" t="s">
        <v>27</v>
      </c>
      <c r="J247" s="18" t="s">
        <v>22</v>
      </c>
      <c r="K247" s="9">
        <v>0</v>
      </c>
      <c r="L247" s="9">
        <v>0</v>
      </c>
      <c r="M247" s="13" t="str">
        <f t="shared" si="31"/>
        <v>NADA</v>
      </c>
    </row>
    <row r="248" spans="1:13" x14ac:dyDescent="0.25">
      <c r="A248" s="11"/>
      <c r="B248" s="11"/>
      <c r="C248" s="127" t="s">
        <v>95</v>
      </c>
      <c r="D248" s="13">
        <f t="shared" si="33"/>
        <v>1</v>
      </c>
      <c r="E248" s="13" t="str">
        <f t="shared" si="33"/>
        <v>PB</v>
      </c>
      <c r="F248" s="13" t="str">
        <f t="shared" si="33"/>
        <v>Pemanfaatan</v>
      </c>
      <c r="G248" s="17">
        <v>3</v>
      </c>
      <c r="H248" s="17">
        <v>3</v>
      </c>
      <c r="I248" s="10" t="s">
        <v>27</v>
      </c>
      <c r="J248" s="18" t="s">
        <v>23</v>
      </c>
      <c r="K248" s="9">
        <v>0</v>
      </c>
      <c r="L248" s="9">
        <v>0</v>
      </c>
      <c r="M248" s="13" t="str">
        <f t="shared" si="31"/>
        <v>NADA</v>
      </c>
    </row>
    <row r="249" spans="1:13" x14ac:dyDescent="0.25">
      <c r="A249" s="11"/>
      <c r="B249" s="11"/>
      <c r="C249" s="127" t="s">
        <v>95</v>
      </c>
      <c r="D249" s="13">
        <f t="shared" si="33"/>
        <v>1</v>
      </c>
      <c r="E249" s="13" t="str">
        <f t="shared" si="33"/>
        <v>PB</v>
      </c>
      <c r="F249" s="13" t="str">
        <f t="shared" si="33"/>
        <v>Pemanfaatan</v>
      </c>
      <c r="G249" s="17">
        <v>3</v>
      </c>
      <c r="H249" s="17">
        <v>3</v>
      </c>
      <c r="I249" s="10" t="s">
        <v>27</v>
      </c>
      <c r="J249" s="18" t="s">
        <v>24</v>
      </c>
      <c r="K249" s="9">
        <v>0</v>
      </c>
      <c r="L249" s="9">
        <v>0</v>
      </c>
      <c r="M249" s="13" t="str">
        <f t="shared" si="31"/>
        <v>NADA</v>
      </c>
    </row>
    <row r="250" spans="1:13" x14ac:dyDescent="0.25">
      <c r="A250" s="11"/>
      <c r="B250" s="11"/>
      <c r="C250" s="127" t="s">
        <v>95</v>
      </c>
      <c r="D250" s="13"/>
      <c r="E250" s="13"/>
      <c r="F250" s="13"/>
      <c r="G250" s="17"/>
      <c r="H250" s="17"/>
      <c r="I250" s="10" t="s">
        <v>27</v>
      </c>
      <c r="J250" s="18" t="s">
        <v>16</v>
      </c>
      <c r="K250" s="9">
        <v>10</v>
      </c>
      <c r="L250" s="9">
        <v>0</v>
      </c>
      <c r="M250" s="13" t="str">
        <f t="shared" si="31"/>
        <v>NADA</v>
      </c>
    </row>
    <row r="251" spans="1:13" x14ac:dyDescent="0.25">
      <c r="A251" s="11"/>
      <c r="B251" s="11"/>
      <c r="C251" s="127" t="s">
        <v>95</v>
      </c>
      <c r="D251" s="13">
        <f>D249</f>
        <v>1</v>
      </c>
      <c r="E251" s="13" t="str">
        <f>E249</f>
        <v>PB</v>
      </c>
      <c r="F251" s="13" t="str">
        <f>F249</f>
        <v>Pemanfaatan</v>
      </c>
      <c r="G251" s="17">
        <v>3</v>
      </c>
      <c r="H251" s="17">
        <v>3</v>
      </c>
      <c r="I251" s="10" t="s">
        <v>27</v>
      </c>
      <c r="J251" s="18" t="s">
        <v>18</v>
      </c>
      <c r="K251" s="9">
        <v>0</v>
      </c>
      <c r="L251" s="9">
        <v>0</v>
      </c>
      <c r="M251" s="13" t="str">
        <f t="shared" si="31"/>
        <v>NADA</v>
      </c>
    </row>
    <row r="252" spans="1:13" x14ac:dyDescent="0.25">
      <c r="A252" s="31"/>
      <c r="B252" s="31"/>
      <c r="C252" s="128" t="s">
        <v>95</v>
      </c>
      <c r="D252" s="33">
        <f t="shared" ref="D252:F259" si="34">D251</f>
        <v>1</v>
      </c>
      <c r="E252" s="33" t="str">
        <f t="shared" si="34"/>
        <v>PB</v>
      </c>
      <c r="F252" s="33" t="str">
        <f t="shared" si="34"/>
        <v>Pemanfaatan</v>
      </c>
      <c r="G252" s="34">
        <v>3</v>
      </c>
      <c r="H252" s="34">
        <v>4</v>
      </c>
      <c r="I252" s="10" t="s">
        <v>27</v>
      </c>
      <c r="J252" s="35" t="s">
        <v>25</v>
      </c>
      <c r="K252" s="36">
        <v>40</v>
      </c>
      <c r="L252" s="36">
        <v>0</v>
      </c>
      <c r="M252" s="13" t="str">
        <f t="shared" si="31"/>
        <v>NADA</v>
      </c>
    </row>
    <row r="253" spans="1:13" x14ac:dyDescent="0.25">
      <c r="A253" s="11"/>
      <c r="B253" s="11"/>
      <c r="C253" s="127" t="s">
        <v>95</v>
      </c>
      <c r="D253" s="13">
        <f t="shared" si="34"/>
        <v>1</v>
      </c>
      <c r="E253" s="13" t="str">
        <f t="shared" si="34"/>
        <v>PB</v>
      </c>
      <c r="F253" s="13" t="str">
        <f t="shared" si="34"/>
        <v>Pemanfaatan</v>
      </c>
      <c r="G253" s="17">
        <v>3</v>
      </c>
      <c r="H253" s="17">
        <v>4</v>
      </c>
      <c r="I253" s="10" t="s">
        <v>27</v>
      </c>
      <c r="J253" s="18" t="s">
        <v>26</v>
      </c>
      <c r="K253" s="9">
        <v>10</v>
      </c>
      <c r="L253" s="9">
        <v>0</v>
      </c>
      <c r="M253" s="13" t="str">
        <f t="shared" si="31"/>
        <v>NADA</v>
      </c>
    </row>
    <row r="254" spans="1:13" x14ac:dyDescent="0.25">
      <c r="A254" s="11"/>
      <c r="B254" s="11"/>
      <c r="C254" s="127" t="s">
        <v>95</v>
      </c>
      <c r="D254" s="13">
        <f t="shared" si="34"/>
        <v>1</v>
      </c>
      <c r="E254" s="13" t="str">
        <f t="shared" si="34"/>
        <v>PB</v>
      </c>
      <c r="F254" s="13" t="str">
        <f t="shared" si="34"/>
        <v>Pemanfaatan</v>
      </c>
      <c r="G254" s="17">
        <v>3</v>
      </c>
      <c r="H254" s="17">
        <v>4</v>
      </c>
      <c r="I254" s="10" t="s">
        <v>27</v>
      </c>
      <c r="J254" s="18" t="s">
        <v>19</v>
      </c>
      <c r="K254" s="9">
        <v>0</v>
      </c>
      <c r="L254" s="9">
        <v>0</v>
      </c>
      <c r="M254" s="13" t="str">
        <f t="shared" si="31"/>
        <v>NADA</v>
      </c>
    </row>
    <row r="255" spans="1:13" x14ac:dyDescent="0.25">
      <c r="A255" s="11"/>
      <c r="B255" s="11"/>
      <c r="C255" s="127" t="s">
        <v>95</v>
      </c>
      <c r="D255" s="13">
        <f t="shared" si="34"/>
        <v>1</v>
      </c>
      <c r="E255" s="13" t="str">
        <f t="shared" si="34"/>
        <v>PB</v>
      </c>
      <c r="F255" s="13" t="str">
        <f t="shared" si="34"/>
        <v>Pemanfaatan</v>
      </c>
      <c r="G255" s="17">
        <v>3</v>
      </c>
      <c r="H255" s="17">
        <v>4</v>
      </c>
      <c r="I255" s="10" t="s">
        <v>27</v>
      </c>
      <c r="J255" s="18" t="s">
        <v>20</v>
      </c>
      <c r="K255" s="9">
        <v>0</v>
      </c>
      <c r="L255" s="9">
        <v>0</v>
      </c>
      <c r="M255" s="13" t="str">
        <f t="shared" si="31"/>
        <v>NADA</v>
      </c>
    </row>
    <row r="256" spans="1:13" x14ac:dyDescent="0.25">
      <c r="A256" s="11"/>
      <c r="B256" s="11"/>
      <c r="C256" s="127" t="s">
        <v>95</v>
      </c>
      <c r="D256" s="13">
        <f t="shared" si="34"/>
        <v>1</v>
      </c>
      <c r="E256" s="13" t="str">
        <f t="shared" si="34"/>
        <v>PB</v>
      </c>
      <c r="F256" s="13" t="str">
        <f t="shared" si="34"/>
        <v>Pemanfaatan</v>
      </c>
      <c r="G256" s="17">
        <v>3</v>
      </c>
      <c r="H256" s="17">
        <v>4</v>
      </c>
      <c r="I256" s="10" t="s">
        <v>27</v>
      </c>
      <c r="J256" s="18" t="s">
        <v>21</v>
      </c>
      <c r="K256" s="9">
        <v>0</v>
      </c>
      <c r="L256" s="9">
        <v>0</v>
      </c>
      <c r="M256" s="13" t="str">
        <f t="shared" si="31"/>
        <v>NADA</v>
      </c>
    </row>
    <row r="257" spans="1:13" x14ac:dyDescent="0.25">
      <c r="A257" s="11"/>
      <c r="B257" s="11"/>
      <c r="C257" s="127" t="s">
        <v>95</v>
      </c>
      <c r="D257" s="13">
        <f t="shared" si="34"/>
        <v>1</v>
      </c>
      <c r="E257" s="13" t="str">
        <f t="shared" si="34"/>
        <v>PB</v>
      </c>
      <c r="F257" s="13" t="str">
        <f t="shared" si="34"/>
        <v>Pemanfaatan</v>
      </c>
      <c r="G257" s="17">
        <v>3</v>
      </c>
      <c r="H257" s="17">
        <v>4</v>
      </c>
      <c r="I257" s="10" t="s">
        <v>27</v>
      </c>
      <c r="J257" s="18" t="s">
        <v>22</v>
      </c>
      <c r="K257" s="9">
        <v>0</v>
      </c>
      <c r="L257" s="9">
        <v>0</v>
      </c>
      <c r="M257" s="13" t="str">
        <f t="shared" si="31"/>
        <v>NADA</v>
      </c>
    </row>
    <row r="258" spans="1:13" x14ac:dyDescent="0.25">
      <c r="A258" s="11"/>
      <c r="B258" s="11"/>
      <c r="C258" s="127" t="s">
        <v>95</v>
      </c>
      <c r="D258" s="13">
        <f t="shared" si="34"/>
        <v>1</v>
      </c>
      <c r="E258" s="13" t="str">
        <f t="shared" si="34"/>
        <v>PB</v>
      </c>
      <c r="F258" s="13" t="str">
        <f t="shared" si="34"/>
        <v>Pemanfaatan</v>
      </c>
      <c r="G258" s="17">
        <v>3</v>
      </c>
      <c r="H258" s="17">
        <v>4</v>
      </c>
      <c r="I258" s="10" t="s">
        <v>27</v>
      </c>
      <c r="J258" s="18" t="s">
        <v>23</v>
      </c>
      <c r="K258" s="9">
        <v>0</v>
      </c>
      <c r="L258" s="9">
        <v>0</v>
      </c>
      <c r="M258" s="13" t="str">
        <f t="shared" si="31"/>
        <v>NADA</v>
      </c>
    </row>
    <row r="259" spans="1:13" x14ac:dyDescent="0.25">
      <c r="A259" s="11"/>
      <c r="B259" s="11"/>
      <c r="C259" s="127" t="s">
        <v>95</v>
      </c>
      <c r="D259" s="13">
        <f t="shared" si="34"/>
        <v>1</v>
      </c>
      <c r="E259" s="13" t="str">
        <f t="shared" si="34"/>
        <v>PB</v>
      </c>
      <c r="F259" s="13" t="str">
        <f t="shared" si="34"/>
        <v>Pemanfaatan</v>
      </c>
      <c r="G259" s="17">
        <v>3</v>
      </c>
      <c r="H259" s="17">
        <v>4</v>
      </c>
      <c r="I259" s="10" t="s">
        <v>27</v>
      </c>
      <c r="J259" s="18" t="s">
        <v>24</v>
      </c>
      <c r="K259" s="9">
        <v>0</v>
      </c>
      <c r="L259" s="9">
        <v>0</v>
      </c>
      <c r="M259" s="13" t="str">
        <f t="shared" si="31"/>
        <v>NADA</v>
      </c>
    </row>
    <row r="260" spans="1:13" x14ac:dyDescent="0.25">
      <c r="A260" s="11"/>
      <c r="B260" s="11"/>
      <c r="C260" s="127" t="s">
        <v>95</v>
      </c>
      <c r="D260" s="13"/>
      <c r="E260" s="13"/>
      <c r="F260" s="13"/>
      <c r="G260" s="17"/>
      <c r="H260" s="17"/>
      <c r="I260" s="10" t="s">
        <v>27</v>
      </c>
      <c r="J260" s="18" t="s">
        <v>16</v>
      </c>
      <c r="K260" s="9">
        <v>15</v>
      </c>
      <c r="L260" s="9">
        <v>0</v>
      </c>
      <c r="M260" s="13" t="str">
        <f t="shared" si="31"/>
        <v>NADA</v>
      </c>
    </row>
    <row r="261" spans="1:13" x14ac:dyDescent="0.25">
      <c r="A261" s="11"/>
      <c r="B261" s="11"/>
      <c r="C261" s="127" t="s">
        <v>95</v>
      </c>
      <c r="D261" s="13">
        <f>D259</f>
        <v>1</v>
      </c>
      <c r="E261" s="13" t="str">
        <f>E259</f>
        <v>PB</v>
      </c>
      <c r="F261" s="13" t="str">
        <f>F259</f>
        <v>Pemanfaatan</v>
      </c>
      <c r="G261" s="17">
        <v>3</v>
      </c>
      <c r="H261" s="17">
        <v>4</v>
      </c>
      <c r="I261" s="10" t="s">
        <v>27</v>
      </c>
      <c r="J261" s="18" t="s">
        <v>18</v>
      </c>
      <c r="K261" s="9">
        <v>0</v>
      </c>
      <c r="L261" s="9">
        <v>0</v>
      </c>
      <c r="M261" s="13" t="str">
        <f t="shared" si="31"/>
        <v>NADA</v>
      </c>
    </row>
    <row r="262" spans="1:13" x14ac:dyDescent="0.25">
      <c r="A262" s="31"/>
      <c r="B262" s="31"/>
      <c r="C262" s="128" t="s">
        <v>95</v>
      </c>
      <c r="D262" s="33">
        <f t="shared" ref="D262:F269" si="35">D261</f>
        <v>1</v>
      </c>
      <c r="E262" s="33" t="str">
        <f t="shared" si="35"/>
        <v>PB</v>
      </c>
      <c r="F262" s="33" t="str">
        <f t="shared" si="35"/>
        <v>Pemanfaatan</v>
      </c>
      <c r="G262" s="34">
        <v>3</v>
      </c>
      <c r="H262" s="34">
        <v>5</v>
      </c>
      <c r="I262" s="10" t="s">
        <v>27</v>
      </c>
      <c r="J262" s="35" t="s">
        <v>25</v>
      </c>
      <c r="K262" s="36">
        <v>40</v>
      </c>
      <c r="L262" s="36">
        <v>0</v>
      </c>
      <c r="M262" s="13" t="str">
        <f t="shared" si="31"/>
        <v>NADA</v>
      </c>
    </row>
    <row r="263" spans="1:13" x14ac:dyDescent="0.25">
      <c r="A263" s="11"/>
      <c r="B263" s="11"/>
      <c r="C263" s="127" t="s">
        <v>95</v>
      </c>
      <c r="D263" s="13">
        <f t="shared" si="35"/>
        <v>1</v>
      </c>
      <c r="E263" s="13" t="str">
        <f t="shared" si="35"/>
        <v>PB</v>
      </c>
      <c r="F263" s="13" t="str">
        <f t="shared" si="35"/>
        <v>Pemanfaatan</v>
      </c>
      <c r="G263" s="17">
        <v>3</v>
      </c>
      <c r="H263" s="17">
        <v>5</v>
      </c>
      <c r="I263" s="10" t="s">
        <v>27</v>
      </c>
      <c r="J263" s="18" t="s">
        <v>26</v>
      </c>
      <c r="K263" s="9">
        <v>20</v>
      </c>
      <c r="L263" s="9">
        <v>0</v>
      </c>
      <c r="M263" s="13" t="str">
        <f t="shared" si="31"/>
        <v>NADA</v>
      </c>
    </row>
    <row r="264" spans="1:13" x14ac:dyDescent="0.25">
      <c r="A264" s="11"/>
      <c r="B264" s="11"/>
      <c r="C264" s="127" t="s">
        <v>95</v>
      </c>
      <c r="D264" s="13">
        <f t="shared" si="35"/>
        <v>1</v>
      </c>
      <c r="E264" s="13" t="str">
        <f t="shared" si="35"/>
        <v>PB</v>
      </c>
      <c r="F264" s="13" t="str">
        <f t="shared" si="35"/>
        <v>Pemanfaatan</v>
      </c>
      <c r="G264" s="17">
        <v>3</v>
      </c>
      <c r="H264" s="17">
        <v>5</v>
      </c>
      <c r="I264" s="10" t="s">
        <v>27</v>
      </c>
      <c r="J264" s="18" t="s">
        <v>19</v>
      </c>
      <c r="K264" s="9">
        <v>0</v>
      </c>
      <c r="L264" s="9">
        <v>0</v>
      </c>
      <c r="M264" s="13" t="str">
        <f t="shared" si="31"/>
        <v>NADA</v>
      </c>
    </row>
    <row r="265" spans="1:13" x14ac:dyDescent="0.25">
      <c r="A265" s="11"/>
      <c r="B265" s="11"/>
      <c r="C265" s="127" t="s">
        <v>95</v>
      </c>
      <c r="D265" s="13">
        <f t="shared" si="35"/>
        <v>1</v>
      </c>
      <c r="E265" s="13" t="str">
        <f t="shared" si="35"/>
        <v>PB</v>
      </c>
      <c r="F265" s="13" t="str">
        <f t="shared" si="35"/>
        <v>Pemanfaatan</v>
      </c>
      <c r="G265" s="17">
        <v>3</v>
      </c>
      <c r="H265" s="17">
        <v>5</v>
      </c>
      <c r="I265" s="10" t="s">
        <v>27</v>
      </c>
      <c r="J265" s="18" t="s">
        <v>20</v>
      </c>
      <c r="K265" s="9">
        <v>0</v>
      </c>
      <c r="L265" s="9">
        <v>0</v>
      </c>
      <c r="M265" s="13" t="str">
        <f t="shared" si="31"/>
        <v>NADA</v>
      </c>
    </row>
    <row r="266" spans="1:13" x14ac:dyDescent="0.25">
      <c r="A266" s="11"/>
      <c r="B266" s="11"/>
      <c r="C266" s="127" t="s">
        <v>95</v>
      </c>
      <c r="D266" s="13">
        <f t="shared" si="35"/>
        <v>1</v>
      </c>
      <c r="E266" s="13" t="str">
        <f t="shared" si="35"/>
        <v>PB</v>
      </c>
      <c r="F266" s="13" t="str">
        <f t="shared" si="35"/>
        <v>Pemanfaatan</v>
      </c>
      <c r="G266" s="17">
        <v>3</v>
      </c>
      <c r="H266" s="17">
        <v>5</v>
      </c>
      <c r="I266" s="10" t="s">
        <v>27</v>
      </c>
      <c r="J266" s="18" t="s">
        <v>21</v>
      </c>
      <c r="K266" s="9">
        <v>0</v>
      </c>
      <c r="L266" s="9">
        <v>0</v>
      </c>
      <c r="M266" s="13" t="str">
        <f t="shared" si="31"/>
        <v>NADA</v>
      </c>
    </row>
    <row r="267" spans="1:13" x14ac:dyDescent="0.25">
      <c r="A267" s="11"/>
      <c r="B267" s="11"/>
      <c r="C267" s="127" t="s">
        <v>95</v>
      </c>
      <c r="D267" s="13">
        <f t="shared" si="35"/>
        <v>1</v>
      </c>
      <c r="E267" s="13" t="str">
        <f t="shared" si="35"/>
        <v>PB</v>
      </c>
      <c r="F267" s="13" t="str">
        <f t="shared" si="35"/>
        <v>Pemanfaatan</v>
      </c>
      <c r="G267" s="17">
        <v>3</v>
      </c>
      <c r="H267" s="17">
        <v>5</v>
      </c>
      <c r="I267" s="10" t="s">
        <v>27</v>
      </c>
      <c r="J267" s="18" t="s">
        <v>22</v>
      </c>
      <c r="K267" s="9">
        <v>0</v>
      </c>
      <c r="L267" s="9">
        <v>0</v>
      </c>
      <c r="M267" s="13" t="str">
        <f t="shared" si="31"/>
        <v>NADA</v>
      </c>
    </row>
    <row r="268" spans="1:13" x14ac:dyDescent="0.25">
      <c r="A268" s="11"/>
      <c r="B268" s="11"/>
      <c r="C268" s="127" t="s">
        <v>95</v>
      </c>
      <c r="D268" s="13">
        <f t="shared" si="35"/>
        <v>1</v>
      </c>
      <c r="E268" s="13" t="str">
        <f t="shared" si="35"/>
        <v>PB</v>
      </c>
      <c r="F268" s="13" t="str">
        <f t="shared" si="35"/>
        <v>Pemanfaatan</v>
      </c>
      <c r="G268" s="17">
        <v>3</v>
      </c>
      <c r="H268" s="17">
        <v>5</v>
      </c>
      <c r="I268" s="10" t="s">
        <v>27</v>
      </c>
      <c r="J268" s="18" t="s">
        <v>23</v>
      </c>
      <c r="K268" s="9">
        <v>0</v>
      </c>
      <c r="L268" s="9">
        <v>0</v>
      </c>
      <c r="M268" s="13" t="str">
        <f t="shared" si="31"/>
        <v>NADA</v>
      </c>
    </row>
    <row r="269" spans="1:13" x14ac:dyDescent="0.25">
      <c r="A269" s="11"/>
      <c r="B269" s="11"/>
      <c r="C269" s="127" t="s">
        <v>95</v>
      </c>
      <c r="D269" s="13">
        <f t="shared" si="35"/>
        <v>1</v>
      </c>
      <c r="E269" s="13" t="str">
        <f t="shared" si="35"/>
        <v>PB</v>
      </c>
      <c r="F269" s="13" t="str">
        <f t="shared" si="35"/>
        <v>Pemanfaatan</v>
      </c>
      <c r="G269" s="17">
        <v>3</v>
      </c>
      <c r="H269" s="17">
        <v>5</v>
      </c>
      <c r="I269" s="10" t="s">
        <v>27</v>
      </c>
      <c r="J269" s="18" t="s">
        <v>24</v>
      </c>
      <c r="K269" s="9">
        <v>0</v>
      </c>
      <c r="L269" s="9">
        <v>0</v>
      </c>
      <c r="M269" s="13" t="str">
        <f t="shared" si="31"/>
        <v>NADA</v>
      </c>
    </row>
    <row r="270" spans="1:13" x14ac:dyDescent="0.25">
      <c r="A270" s="11"/>
      <c r="B270" s="11"/>
      <c r="C270" s="127" t="s">
        <v>95</v>
      </c>
      <c r="D270" s="13"/>
      <c r="E270" s="13"/>
      <c r="F270" s="13"/>
      <c r="G270" s="17"/>
      <c r="H270" s="17"/>
      <c r="I270" s="10" t="s">
        <v>27</v>
      </c>
      <c r="J270" s="18" t="s">
        <v>16</v>
      </c>
      <c r="K270" s="9">
        <v>25</v>
      </c>
      <c r="L270" s="9">
        <v>0</v>
      </c>
      <c r="M270" s="13" t="str">
        <f t="shared" si="31"/>
        <v>NADA</v>
      </c>
    </row>
    <row r="271" spans="1:13" x14ac:dyDescent="0.25">
      <c r="A271" s="11"/>
      <c r="B271" s="11"/>
      <c r="C271" s="127" t="s">
        <v>95</v>
      </c>
      <c r="D271" s="13">
        <f>D269</f>
        <v>1</v>
      </c>
      <c r="E271" s="13" t="str">
        <f>E269</f>
        <v>PB</v>
      </c>
      <c r="F271" s="13" t="str">
        <f>F269</f>
        <v>Pemanfaatan</v>
      </c>
      <c r="G271" s="17">
        <v>3</v>
      </c>
      <c r="H271" s="17">
        <v>5</v>
      </c>
      <c r="I271" s="10" t="s">
        <v>27</v>
      </c>
      <c r="J271" s="18" t="s">
        <v>18</v>
      </c>
      <c r="K271" s="9">
        <v>0</v>
      </c>
      <c r="L271" s="9">
        <v>0</v>
      </c>
      <c r="M271" s="13" t="str">
        <f t="shared" si="31"/>
        <v>NADA</v>
      </c>
    </row>
    <row r="272" spans="1:13" x14ac:dyDescent="0.25">
      <c r="A272" s="31"/>
      <c r="B272" s="31"/>
      <c r="C272" s="128" t="s">
        <v>95</v>
      </c>
      <c r="D272" s="33">
        <f t="shared" ref="D272:F279" si="36">D271</f>
        <v>1</v>
      </c>
      <c r="E272" s="33" t="str">
        <f t="shared" si="36"/>
        <v>PB</v>
      </c>
      <c r="F272" s="33" t="str">
        <f t="shared" si="36"/>
        <v>Pemanfaatan</v>
      </c>
      <c r="G272" s="34">
        <v>3</v>
      </c>
      <c r="H272" s="34">
        <v>6</v>
      </c>
      <c r="I272" s="10" t="s">
        <v>27</v>
      </c>
      <c r="J272" s="35" t="s">
        <v>25</v>
      </c>
      <c r="K272" s="36">
        <v>50</v>
      </c>
      <c r="L272" s="36">
        <v>0</v>
      </c>
      <c r="M272" s="13" t="str">
        <f t="shared" si="31"/>
        <v>NADA</v>
      </c>
    </row>
    <row r="273" spans="1:13" x14ac:dyDescent="0.25">
      <c r="A273" s="11"/>
      <c r="B273" s="11"/>
      <c r="C273" s="127" t="s">
        <v>95</v>
      </c>
      <c r="D273" s="13">
        <f t="shared" si="36"/>
        <v>1</v>
      </c>
      <c r="E273" s="13" t="str">
        <f t="shared" si="36"/>
        <v>PB</v>
      </c>
      <c r="F273" s="13" t="str">
        <f t="shared" si="36"/>
        <v>Pemanfaatan</v>
      </c>
      <c r="G273" s="17">
        <v>3</v>
      </c>
      <c r="H273" s="17">
        <v>6</v>
      </c>
      <c r="I273" s="10" t="s">
        <v>27</v>
      </c>
      <c r="J273" s="18" t="s">
        <v>26</v>
      </c>
      <c r="K273" s="9">
        <v>5</v>
      </c>
      <c r="L273" s="9">
        <v>0</v>
      </c>
      <c r="M273" s="13" t="str">
        <f t="shared" si="31"/>
        <v>NADA</v>
      </c>
    </row>
    <row r="274" spans="1:13" x14ac:dyDescent="0.25">
      <c r="A274" s="11"/>
      <c r="B274" s="11"/>
      <c r="C274" s="127" t="s">
        <v>95</v>
      </c>
      <c r="D274" s="13">
        <f t="shared" si="36"/>
        <v>1</v>
      </c>
      <c r="E274" s="13" t="str">
        <f t="shared" si="36"/>
        <v>PB</v>
      </c>
      <c r="F274" s="13" t="str">
        <f t="shared" si="36"/>
        <v>Pemanfaatan</v>
      </c>
      <c r="G274" s="17">
        <v>3</v>
      </c>
      <c r="H274" s="17">
        <v>6</v>
      </c>
      <c r="I274" s="10" t="s">
        <v>27</v>
      </c>
      <c r="J274" s="18" t="s">
        <v>19</v>
      </c>
      <c r="K274" s="9">
        <v>0</v>
      </c>
      <c r="L274" s="9">
        <v>0</v>
      </c>
      <c r="M274" s="13" t="str">
        <f t="shared" si="31"/>
        <v>NADA</v>
      </c>
    </row>
    <row r="275" spans="1:13" x14ac:dyDescent="0.25">
      <c r="A275" s="11"/>
      <c r="B275" s="11"/>
      <c r="C275" s="127" t="s">
        <v>95</v>
      </c>
      <c r="D275" s="13">
        <f t="shared" si="36"/>
        <v>1</v>
      </c>
      <c r="E275" s="13" t="str">
        <f t="shared" si="36"/>
        <v>PB</v>
      </c>
      <c r="F275" s="13" t="str">
        <f t="shared" si="36"/>
        <v>Pemanfaatan</v>
      </c>
      <c r="G275" s="17">
        <v>3</v>
      </c>
      <c r="H275" s="17">
        <v>6</v>
      </c>
      <c r="I275" s="10" t="s">
        <v>27</v>
      </c>
      <c r="J275" s="18" t="s">
        <v>20</v>
      </c>
      <c r="K275" s="9">
        <v>0</v>
      </c>
      <c r="L275" s="9">
        <v>0</v>
      </c>
      <c r="M275" s="13" t="str">
        <f t="shared" si="31"/>
        <v>NADA</v>
      </c>
    </row>
    <row r="276" spans="1:13" x14ac:dyDescent="0.25">
      <c r="A276" s="11"/>
      <c r="B276" s="11"/>
      <c r="C276" s="127" t="s">
        <v>95</v>
      </c>
      <c r="D276" s="13">
        <f t="shared" si="36"/>
        <v>1</v>
      </c>
      <c r="E276" s="13" t="str">
        <f t="shared" si="36"/>
        <v>PB</v>
      </c>
      <c r="F276" s="13" t="str">
        <f t="shared" si="36"/>
        <v>Pemanfaatan</v>
      </c>
      <c r="G276" s="17">
        <v>3</v>
      </c>
      <c r="H276" s="17">
        <v>6</v>
      </c>
      <c r="I276" s="10" t="s">
        <v>27</v>
      </c>
      <c r="J276" s="18" t="s">
        <v>21</v>
      </c>
      <c r="K276" s="9">
        <v>0</v>
      </c>
      <c r="L276" s="9">
        <v>0</v>
      </c>
      <c r="M276" s="13" t="str">
        <f t="shared" si="31"/>
        <v>NADA</v>
      </c>
    </row>
    <row r="277" spans="1:13" x14ac:dyDescent="0.25">
      <c r="A277" s="11"/>
      <c r="B277" s="11"/>
      <c r="C277" s="127" t="s">
        <v>95</v>
      </c>
      <c r="D277" s="13">
        <f t="shared" si="36"/>
        <v>1</v>
      </c>
      <c r="E277" s="13" t="str">
        <f t="shared" si="36"/>
        <v>PB</v>
      </c>
      <c r="F277" s="13" t="str">
        <f t="shared" si="36"/>
        <v>Pemanfaatan</v>
      </c>
      <c r="G277" s="17">
        <v>3</v>
      </c>
      <c r="H277" s="17">
        <v>6</v>
      </c>
      <c r="I277" s="10" t="s">
        <v>27</v>
      </c>
      <c r="J277" s="18" t="s">
        <v>22</v>
      </c>
      <c r="K277" s="9">
        <v>0</v>
      </c>
      <c r="L277" s="9">
        <v>0</v>
      </c>
      <c r="M277" s="13" t="str">
        <f t="shared" si="31"/>
        <v>NADA</v>
      </c>
    </row>
    <row r="278" spans="1:13" x14ac:dyDescent="0.25">
      <c r="A278" s="11"/>
      <c r="B278" s="11"/>
      <c r="C278" s="127" t="s">
        <v>95</v>
      </c>
      <c r="D278" s="13">
        <f t="shared" si="36"/>
        <v>1</v>
      </c>
      <c r="E278" s="13" t="str">
        <f t="shared" si="36"/>
        <v>PB</v>
      </c>
      <c r="F278" s="13" t="str">
        <f t="shared" si="36"/>
        <v>Pemanfaatan</v>
      </c>
      <c r="G278" s="17">
        <v>3</v>
      </c>
      <c r="H278" s="17">
        <v>6</v>
      </c>
      <c r="I278" s="10" t="s">
        <v>27</v>
      </c>
      <c r="J278" s="18" t="s">
        <v>23</v>
      </c>
      <c r="K278" s="9">
        <v>0</v>
      </c>
      <c r="L278" s="9">
        <v>0</v>
      </c>
      <c r="M278" s="13" t="str">
        <f t="shared" si="31"/>
        <v>NADA</v>
      </c>
    </row>
    <row r="279" spans="1:13" x14ac:dyDescent="0.25">
      <c r="A279" s="11"/>
      <c r="B279" s="11"/>
      <c r="C279" s="127" t="s">
        <v>95</v>
      </c>
      <c r="D279" s="13">
        <f t="shared" si="36"/>
        <v>1</v>
      </c>
      <c r="E279" s="13" t="str">
        <f t="shared" si="36"/>
        <v>PB</v>
      </c>
      <c r="F279" s="13" t="str">
        <f t="shared" si="36"/>
        <v>Pemanfaatan</v>
      </c>
      <c r="G279" s="17">
        <v>3</v>
      </c>
      <c r="H279" s="17">
        <v>6</v>
      </c>
      <c r="I279" s="10" t="s">
        <v>27</v>
      </c>
      <c r="J279" s="18" t="s">
        <v>24</v>
      </c>
      <c r="K279" s="9">
        <v>0</v>
      </c>
      <c r="L279" s="9">
        <v>0</v>
      </c>
      <c r="M279" s="13" t="str">
        <f t="shared" si="31"/>
        <v>NADA</v>
      </c>
    </row>
    <row r="280" spans="1:13" x14ac:dyDescent="0.25">
      <c r="A280" s="11"/>
      <c r="B280" s="11"/>
      <c r="C280" s="127" t="s">
        <v>95</v>
      </c>
      <c r="D280" s="13"/>
      <c r="E280" s="13"/>
      <c r="F280" s="13"/>
      <c r="G280" s="17"/>
      <c r="H280" s="17"/>
      <c r="I280" s="10" t="s">
        <v>27</v>
      </c>
      <c r="J280" s="10" t="str">
        <f>J270</f>
        <v>% seagrass</v>
      </c>
      <c r="K280" s="9">
        <v>25</v>
      </c>
      <c r="L280" s="9">
        <v>0</v>
      </c>
      <c r="M280" s="13" t="str">
        <f t="shared" si="31"/>
        <v>NADA</v>
      </c>
    </row>
    <row r="281" spans="1:13" x14ac:dyDescent="0.25">
      <c r="A281" s="11"/>
      <c r="B281" s="11"/>
      <c r="C281" s="127" t="s">
        <v>95</v>
      </c>
      <c r="D281" s="13">
        <f>D279</f>
        <v>1</v>
      </c>
      <c r="E281" s="13" t="str">
        <f>E279</f>
        <v>PB</v>
      </c>
      <c r="F281" s="13" t="str">
        <f>F279</f>
        <v>Pemanfaatan</v>
      </c>
      <c r="G281" s="17">
        <v>3</v>
      </c>
      <c r="H281" s="17">
        <v>6</v>
      </c>
      <c r="I281" s="10" t="s">
        <v>27</v>
      </c>
      <c r="J281" s="18" t="s">
        <v>18</v>
      </c>
      <c r="K281" s="9">
        <v>0</v>
      </c>
      <c r="L281" s="9">
        <v>0</v>
      </c>
      <c r="M281" s="13" t="str">
        <f t="shared" si="31"/>
        <v>NADA</v>
      </c>
    </row>
    <row r="282" spans="1:13" x14ac:dyDescent="0.25">
      <c r="A282" s="31"/>
      <c r="B282" s="31"/>
      <c r="C282" s="128" t="s">
        <v>95</v>
      </c>
      <c r="D282" s="33">
        <f t="shared" ref="D282:F289" si="37">D281</f>
        <v>1</v>
      </c>
      <c r="E282" s="33" t="str">
        <f t="shared" si="37"/>
        <v>PB</v>
      </c>
      <c r="F282" s="33" t="str">
        <f t="shared" si="37"/>
        <v>Pemanfaatan</v>
      </c>
      <c r="G282" s="34">
        <v>3</v>
      </c>
      <c r="H282" s="34">
        <v>7</v>
      </c>
      <c r="I282" s="10" t="s">
        <v>27</v>
      </c>
      <c r="J282" s="35" t="s">
        <v>25</v>
      </c>
      <c r="K282" s="36">
        <v>20</v>
      </c>
      <c r="L282" s="36">
        <v>0</v>
      </c>
      <c r="M282" s="13" t="str">
        <f t="shared" si="31"/>
        <v>NADA</v>
      </c>
    </row>
    <row r="283" spans="1:13" x14ac:dyDescent="0.25">
      <c r="A283" s="11"/>
      <c r="B283" s="11"/>
      <c r="C283" s="127" t="s">
        <v>95</v>
      </c>
      <c r="D283" s="13">
        <f t="shared" si="37"/>
        <v>1</v>
      </c>
      <c r="E283" s="13" t="str">
        <f t="shared" si="37"/>
        <v>PB</v>
      </c>
      <c r="F283" s="13" t="str">
        <f t="shared" si="37"/>
        <v>Pemanfaatan</v>
      </c>
      <c r="G283" s="17">
        <v>3</v>
      </c>
      <c r="H283" s="17">
        <v>7</v>
      </c>
      <c r="I283" s="10" t="s">
        <v>27</v>
      </c>
      <c r="J283" s="18" t="s">
        <v>26</v>
      </c>
      <c r="K283" s="9">
        <v>5</v>
      </c>
      <c r="L283" s="9">
        <v>0</v>
      </c>
      <c r="M283" s="13" t="str">
        <f t="shared" si="31"/>
        <v>NADA</v>
      </c>
    </row>
    <row r="284" spans="1:13" x14ac:dyDescent="0.25">
      <c r="A284" s="11"/>
      <c r="B284" s="11"/>
      <c r="C284" s="127" t="s">
        <v>95</v>
      </c>
      <c r="D284" s="13">
        <f t="shared" si="37"/>
        <v>1</v>
      </c>
      <c r="E284" s="13" t="str">
        <f t="shared" si="37"/>
        <v>PB</v>
      </c>
      <c r="F284" s="13" t="str">
        <f t="shared" si="37"/>
        <v>Pemanfaatan</v>
      </c>
      <c r="G284" s="17">
        <v>3</v>
      </c>
      <c r="H284" s="17">
        <v>7</v>
      </c>
      <c r="I284" s="10" t="s">
        <v>27</v>
      </c>
      <c r="J284" s="18" t="s">
        <v>19</v>
      </c>
      <c r="K284" s="9">
        <v>0</v>
      </c>
      <c r="L284" s="9">
        <v>0</v>
      </c>
      <c r="M284" s="13" t="str">
        <f t="shared" si="31"/>
        <v>NADA</v>
      </c>
    </row>
    <row r="285" spans="1:13" x14ac:dyDescent="0.25">
      <c r="A285" s="11"/>
      <c r="B285" s="11"/>
      <c r="C285" s="127" t="s">
        <v>95</v>
      </c>
      <c r="D285" s="13">
        <f t="shared" si="37"/>
        <v>1</v>
      </c>
      <c r="E285" s="13" t="str">
        <f t="shared" si="37"/>
        <v>PB</v>
      </c>
      <c r="F285" s="13" t="str">
        <f t="shared" si="37"/>
        <v>Pemanfaatan</v>
      </c>
      <c r="G285" s="17">
        <v>3</v>
      </c>
      <c r="H285" s="17">
        <v>7</v>
      </c>
      <c r="I285" s="10" t="s">
        <v>27</v>
      </c>
      <c r="J285" s="18" t="s">
        <v>20</v>
      </c>
      <c r="K285" s="9">
        <v>0</v>
      </c>
      <c r="L285" s="9">
        <v>0</v>
      </c>
      <c r="M285" s="13" t="str">
        <f t="shared" si="31"/>
        <v>NADA</v>
      </c>
    </row>
    <row r="286" spans="1:13" x14ac:dyDescent="0.25">
      <c r="A286" s="11"/>
      <c r="B286" s="11"/>
      <c r="C286" s="127" t="s">
        <v>95</v>
      </c>
      <c r="D286" s="13">
        <f t="shared" si="37"/>
        <v>1</v>
      </c>
      <c r="E286" s="13" t="str">
        <f t="shared" si="37"/>
        <v>PB</v>
      </c>
      <c r="F286" s="13" t="str">
        <f t="shared" si="37"/>
        <v>Pemanfaatan</v>
      </c>
      <c r="G286" s="17">
        <v>3</v>
      </c>
      <c r="H286" s="17">
        <v>7</v>
      </c>
      <c r="I286" s="10" t="s">
        <v>27</v>
      </c>
      <c r="J286" s="18" t="s">
        <v>21</v>
      </c>
      <c r="K286" s="9">
        <v>0</v>
      </c>
      <c r="L286" s="9">
        <v>0</v>
      </c>
      <c r="M286" s="13" t="str">
        <f t="shared" si="31"/>
        <v>NADA</v>
      </c>
    </row>
    <row r="287" spans="1:13" x14ac:dyDescent="0.25">
      <c r="A287" s="11"/>
      <c r="B287" s="11"/>
      <c r="C287" s="127" t="s">
        <v>95</v>
      </c>
      <c r="D287" s="13">
        <f t="shared" si="37"/>
        <v>1</v>
      </c>
      <c r="E287" s="13" t="str">
        <f t="shared" si="37"/>
        <v>PB</v>
      </c>
      <c r="F287" s="13" t="str">
        <f t="shared" si="37"/>
        <v>Pemanfaatan</v>
      </c>
      <c r="G287" s="17">
        <v>3</v>
      </c>
      <c r="H287" s="17">
        <v>7</v>
      </c>
      <c r="I287" s="10" t="s">
        <v>27</v>
      </c>
      <c r="J287" s="18" t="s">
        <v>22</v>
      </c>
      <c r="K287" s="9">
        <v>0</v>
      </c>
      <c r="L287" s="9">
        <v>0</v>
      </c>
      <c r="M287" s="13" t="str">
        <f t="shared" si="31"/>
        <v>NADA</v>
      </c>
    </row>
    <row r="288" spans="1:13" x14ac:dyDescent="0.25">
      <c r="A288" s="11"/>
      <c r="B288" s="11"/>
      <c r="C288" s="127" t="s">
        <v>95</v>
      </c>
      <c r="D288" s="13">
        <f t="shared" si="37"/>
        <v>1</v>
      </c>
      <c r="E288" s="13" t="str">
        <f t="shared" si="37"/>
        <v>PB</v>
      </c>
      <c r="F288" s="13" t="str">
        <f t="shared" si="37"/>
        <v>Pemanfaatan</v>
      </c>
      <c r="G288" s="17">
        <v>3</v>
      </c>
      <c r="H288" s="17">
        <v>7</v>
      </c>
      <c r="I288" s="10" t="s">
        <v>27</v>
      </c>
      <c r="J288" s="18" t="s">
        <v>23</v>
      </c>
      <c r="K288" s="9">
        <v>0</v>
      </c>
      <c r="L288" s="9">
        <v>0</v>
      </c>
      <c r="M288" s="13" t="str">
        <f t="shared" si="31"/>
        <v>NADA</v>
      </c>
    </row>
    <row r="289" spans="1:13" x14ac:dyDescent="0.25">
      <c r="A289" s="11"/>
      <c r="B289" s="11"/>
      <c r="C289" s="127" t="s">
        <v>95</v>
      </c>
      <c r="D289" s="13">
        <f t="shared" si="37"/>
        <v>1</v>
      </c>
      <c r="E289" s="13" t="str">
        <f t="shared" si="37"/>
        <v>PB</v>
      </c>
      <c r="F289" s="13" t="str">
        <f t="shared" si="37"/>
        <v>Pemanfaatan</v>
      </c>
      <c r="G289" s="17">
        <v>3</v>
      </c>
      <c r="H289" s="17">
        <v>7</v>
      </c>
      <c r="I289" s="10" t="s">
        <v>27</v>
      </c>
      <c r="J289" s="18" t="s">
        <v>24</v>
      </c>
      <c r="K289" s="9">
        <v>2</v>
      </c>
      <c r="L289" s="9">
        <v>0</v>
      </c>
      <c r="M289" s="13" t="str">
        <f t="shared" si="31"/>
        <v>NADA</v>
      </c>
    </row>
    <row r="290" spans="1:13" x14ac:dyDescent="0.25">
      <c r="A290" s="11"/>
      <c r="B290" s="11"/>
      <c r="C290" s="127" t="s">
        <v>95</v>
      </c>
      <c r="D290" s="13"/>
      <c r="E290" s="13"/>
      <c r="F290" s="13"/>
      <c r="G290" s="17"/>
      <c r="H290" s="17"/>
      <c r="I290" s="10" t="s">
        <v>27</v>
      </c>
      <c r="J290" s="18" t="s">
        <v>16</v>
      </c>
      <c r="K290" s="9">
        <v>10</v>
      </c>
      <c r="L290" s="9">
        <v>0</v>
      </c>
      <c r="M290" s="13" t="str">
        <f t="shared" si="31"/>
        <v>NADA</v>
      </c>
    </row>
    <row r="291" spans="1:13" x14ac:dyDescent="0.25">
      <c r="A291" s="11"/>
      <c r="B291" s="11"/>
      <c r="C291" s="127" t="s">
        <v>95</v>
      </c>
      <c r="D291" s="13">
        <f>D289</f>
        <v>1</v>
      </c>
      <c r="E291" s="13" t="str">
        <f>E289</f>
        <v>PB</v>
      </c>
      <c r="F291" s="13" t="str">
        <f>F289</f>
        <v>Pemanfaatan</v>
      </c>
      <c r="G291" s="17">
        <v>3</v>
      </c>
      <c r="H291" s="17">
        <v>7</v>
      </c>
      <c r="I291" s="10" t="s">
        <v>27</v>
      </c>
      <c r="J291" s="18" t="s">
        <v>18</v>
      </c>
      <c r="K291" s="9">
        <v>0</v>
      </c>
      <c r="L291" s="9">
        <v>0</v>
      </c>
      <c r="M291" s="13" t="str">
        <f t="shared" ref="M291:M331" si="38">M290</f>
        <v>NADA</v>
      </c>
    </row>
    <row r="292" spans="1:13" x14ac:dyDescent="0.25">
      <c r="A292" s="31"/>
      <c r="B292" s="31"/>
      <c r="C292" s="128" t="s">
        <v>95</v>
      </c>
      <c r="D292" s="33">
        <f t="shared" ref="D292:F299" si="39">D291</f>
        <v>1</v>
      </c>
      <c r="E292" s="33" t="str">
        <f t="shared" si="39"/>
        <v>PB</v>
      </c>
      <c r="F292" s="33" t="str">
        <f t="shared" si="39"/>
        <v>Pemanfaatan</v>
      </c>
      <c r="G292" s="34">
        <v>3</v>
      </c>
      <c r="H292" s="34">
        <v>8</v>
      </c>
      <c r="I292" s="10" t="s">
        <v>27</v>
      </c>
      <c r="J292" s="35" t="s">
        <v>25</v>
      </c>
      <c r="K292" s="36">
        <v>40</v>
      </c>
      <c r="L292" s="36">
        <v>0</v>
      </c>
      <c r="M292" s="13" t="str">
        <f t="shared" si="38"/>
        <v>NADA</v>
      </c>
    </row>
    <row r="293" spans="1:13" x14ac:dyDescent="0.25">
      <c r="A293" s="11"/>
      <c r="B293" s="11"/>
      <c r="C293" s="127" t="s">
        <v>95</v>
      </c>
      <c r="D293" s="13">
        <f t="shared" si="39"/>
        <v>1</v>
      </c>
      <c r="E293" s="13" t="str">
        <f t="shared" si="39"/>
        <v>PB</v>
      </c>
      <c r="F293" s="13" t="str">
        <f t="shared" si="39"/>
        <v>Pemanfaatan</v>
      </c>
      <c r="G293" s="17">
        <v>3</v>
      </c>
      <c r="H293" s="17">
        <v>8</v>
      </c>
      <c r="I293" s="10" t="s">
        <v>27</v>
      </c>
      <c r="J293" s="18" t="s">
        <v>26</v>
      </c>
      <c r="K293" s="9">
        <v>30</v>
      </c>
      <c r="L293" s="9">
        <v>0</v>
      </c>
      <c r="M293" s="13" t="str">
        <f t="shared" si="38"/>
        <v>NADA</v>
      </c>
    </row>
    <row r="294" spans="1:13" x14ac:dyDescent="0.25">
      <c r="A294" s="11"/>
      <c r="B294" s="11"/>
      <c r="C294" s="127" t="s">
        <v>95</v>
      </c>
      <c r="D294" s="13">
        <f t="shared" si="39"/>
        <v>1</v>
      </c>
      <c r="E294" s="13" t="str">
        <f t="shared" si="39"/>
        <v>PB</v>
      </c>
      <c r="F294" s="13" t="str">
        <f t="shared" si="39"/>
        <v>Pemanfaatan</v>
      </c>
      <c r="G294" s="17">
        <v>3</v>
      </c>
      <c r="H294" s="17">
        <v>8</v>
      </c>
      <c r="I294" s="10" t="s">
        <v>27</v>
      </c>
      <c r="J294" s="18" t="s">
        <v>19</v>
      </c>
      <c r="K294" s="9">
        <v>0</v>
      </c>
      <c r="L294" s="9">
        <v>0</v>
      </c>
      <c r="M294" s="13" t="str">
        <f t="shared" si="38"/>
        <v>NADA</v>
      </c>
    </row>
    <row r="295" spans="1:13" x14ac:dyDescent="0.25">
      <c r="A295" s="11"/>
      <c r="B295" s="11"/>
      <c r="C295" s="127" t="s">
        <v>95</v>
      </c>
      <c r="D295" s="13">
        <f t="shared" si="39"/>
        <v>1</v>
      </c>
      <c r="E295" s="13" t="str">
        <f t="shared" si="39"/>
        <v>PB</v>
      </c>
      <c r="F295" s="13" t="str">
        <f t="shared" si="39"/>
        <v>Pemanfaatan</v>
      </c>
      <c r="G295" s="17">
        <v>3</v>
      </c>
      <c r="H295" s="17">
        <v>8</v>
      </c>
      <c r="I295" s="10" t="s">
        <v>27</v>
      </c>
      <c r="J295" s="18" t="s">
        <v>20</v>
      </c>
      <c r="K295" s="9">
        <v>0</v>
      </c>
      <c r="L295" s="9">
        <v>0</v>
      </c>
      <c r="M295" s="13" t="str">
        <f t="shared" si="38"/>
        <v>NADA</v>
      </c>
    </row>
    <row r="296" spans="1:13" x14ac:dyDescent="0.25">
      <c r="A296" s="11"/>
      <c r="B296" s="11"/>
      <c r="C296" s="127" t="s">
        <v>95</v>
      </c>
      <c r="D296" s="13">
        <f t="shared" si="39"/>
        <v>1</v>
      </c>
      <c r="E296" s="13" t="str">
        <f t="shared" si="39"/>
        <v>PB</v>
      </c>
      <c r="F296" s="13" t="str">
        <f t="shared" si="39"/>
        <v>Pemanfaatan</v>
      </c>
      <c r="G296" s="17">
        <v>3</v>
      </c>
      <c r="H296" s="17">
        <v>8</v>
      </c>
      <c r="I296" s="10" t="s">
        <v>27</v>
      </c>
      <c r="J296" s="18" t="s">
        <v>21</v>
      </c>
      <c r="K296" s="9">
        <v>0</v>
      </c>
      <c r="L296" s="9">
        <v>0</v>
      </c>
      <c r="M296" s="13" t="str">
        <f t="shared" si="38"/>
        <v>NADA</v>
      </c>
    </row>
    <row r="297" spans="1:13" x14ac:dyDescent="0.25">
      <c r="A297" s="11"/>
      <c r="B297" s="11"/>
      <c r="C297" s="127" t="s">
        <v>95</v>
      </c>
      <c r="D297" s="13">
        <f t="shared" si="39"/>
        <v>1</v>
      </c>
      <c r="E297" s="13" t="str">
        <f t="shared" si="39"/>
        <v>PB</v>
      </c>
      <c r="F297" s="13" t="str">
        <f t="shared" si="39"/>
        <v>Pemanfaatan</v>
      </c>
      <c r="G297" s="17">
        <v>3</v>
      </c>
      <c r="H297" s="17">
        <v>8</v>
      </c>
      <c r="I297" s="10" t="s">
        <v>27</v>
      </c>
      <c r="J297" s="18" t="s">
        <v>22</v>
      </c>
      <c r="K297" s="9">
        <v>0</v>
      </c>
      <c r="L297" s="9">
        <v>0</v>
      </c>
      <c r="M297" s="13" t="str">
        <f t="shared" si="38"/>
        <v>NADA</v>
      </c>
    </row>
    <row r="298" spans="1:13" x14ac:dyDescent="0.25">
      <c r="A298" s="11"/>
      <c r="B298" s="11"/>
      <c r="C298" s="127" t="s">
        <v>95</v>
      </c>
      <c r="D298" s="13">
        <f t="shared" si="39"/>
        <v>1</v>
      </c>
      <c r="E298" s="13" t="str">
        <f t="shared" si="39"/>
        <v>PB</v>
      </c>
      <c r="F298" s="13" t="str">
        <f t="shared" si="39"/>
        <v>Pemanfaatan</v>
      </c>
      <c r="G298" s="17">
        <v>3</v>
      </c>
      <c r="H298" s="17">
        <v>8</v>
      </c>
      <c r="I298" s="10" t="s">
        <v>27</v>
      </c>
      <c r="J298" s="18" t="s">
        <v>23</v>
      </c>
      <c r="K298" s="9">
        <v>0</v>
      </c>
      <c r="L298" s="9">
        <v>0</v>
      </c>
      <c r="M298" s="13" t="str">
        <f t="shared" si="38"/>
        <v>NADA</v>
      </c>
    </row>
    <row r="299" spans="1:13" x14ac:dyDescent="0.25">
      <c r="A299" s="11"/>
      <c r="B299" s="11"/>
      <c r="C299" s="127" t="s">
        <v>95</v>
      </c>
      <c r="D299" s="13">
        <f t="shared" si="39"/>
        <v>1</v>
      </c>
      <c r="E299" s="13" t="str">
        <f t="shared" si="39"/>
        <v>PB</v>
      </c>
      <c r="F299" s="13" t="str">
        <f t="shared" si="39"/>
        <v>Pemanfaatan</v>
      </c>
      <c r="G299" s="17">
        <v>3</v>
      </c>
      <c r="H299" s="17">
        <v>8</v>
      </c>
      <c r="I299" s="10" t="s">
        <v>27</v>
      </c>
      <c r="J299" s="18" t="s">
        <v>24</v>
      </c>
      <c r="K299" s="9">
        <v>0</v>
      </c>
      <c r="L299" s="9">
        <v>0</v>
      </c>
      <c r="M299" s="13" t="str">
        <f t="shared" si="38"/>
        <v>NADA</v>
      </c>
    </row>
    <row r="300" spans="1:13" x14ac:dyDescent="0.25">
      <c r="A300" s="11"/>
      <c r="B300" s="11"/>
      <c r="C300" s="127" t="s">
        <v>95</v>
      </c>
      <c r="D300" s="13"/>
      <c r="E300" s="13"/>
      <c r="F300" s="13"/>
      <c r="G300" s="17"/>
      <c r="H300" s="17"/>
      <c r="I300" s="10" t="s">
        <v>27</v>
      </c>
      <c r="J300" s="10" t="str">
        <f>J290</f>
        <v>% seagrass</v>
      </c>
      <c r="K300" s="9">
        <v>25</v>
      </c>
      <c r="L300" s="9">
        <v>0</v>
      </c>
      <c r="M300" s="13" t="str">
        <f t="shared" si="38"/>
        <v>NADA</v>
      </c>
    </row>
    <row r="301" spans="1:13" x14ac:dyDescent="0.25">
      <c r="A301" s="11"/>
      <c r="B301" s="11"/>
      <c r="C301" s="127" t="s">
        <v>95</v>
      </c>
      <c r="D301" s="13">
        <f>D299</f>
        <v>1</v>
      </c>
      <c r="E301" s="13" t="str">
        <f>E299</f>
        <v>PB</v>
      </c>
      <c r="F301" s="13" t="str">
        <f>F299</f>
        <v>Pemanfaatan</v>
      </c>
      <c r="G301" s="17">
        <v>3</v>
      </c>
      <c r="H301" s="17">
        <v>8</v>
      </c>
      <c r="I301" s="10" t="s">
        <v>27</v>
      </c>
      <c r="J301" s="18" t="s">
        <v>18</v>
      </c>
      <c r="K301" s="9">
        <v>0</v>
      </c>
      <c r="L301" s="9">
        <v>0</v>
      </c>
      <c r="M301" s="13" t="str">
        <f t="shared" si="38"/>
        <v>NADA</v>
      </c>
    </row>
    <row r="302" spans="1:13" x14ac:dyDescent="0.25">
      <c r="A302" s="31"/>
      <c r="B302" s="31"/>
      <c r="C302" s="128" t="s">
        <v>95</v>
      </c>
      <c r="D302" s="33">
        <f t="shared" ref="D302:F309" si="40">D301</f>
        <v>1</v>
      </c>
      <c r="E302" s="33" t="str">
        <f t="shared" si="40"/>
        <v>PB</v>
      </c>
      <c r="F302" s="33" t="str">
        <f t="shared" si="40"/>
        <v>Pemanfaatan</v>
      </c>
      <c r="G302" s="34">
        <v>3</v>
      </c>
      <c r="H302" s="34">
        <v>9</v>
      </c>
      <c r="I302" s="10" t="s">
        <v>27</v>
      </c>
      <c r="J302" s="35" t="s">
        <v>25</v>
      </c>
      <c r="K302" s="36">
        <v>30</v>
      </c>
      <c r="L302" s="36">
        <v>0</v>
      </c>
      <c r="M302" s="13" t="str">
        <f t="shared" si="38"/>
        <v>NADA</v>
      </c>
    </row>
    <row r="303" spans="1:13" x14ac:dyDescent="0.25">
      <c r="A303" s="11"/>
      <c r="B303" s="11"/>
      <c r="C303" s="127" t="s">
        <v>95</v>
      </c>
      <c r="D303" s="13">
        <f t="shared" si="40"/>
        <v>1</v>
      </c>
      <c r="E303" s="13" t="str">
        <f t="shared" si="40"/>
        <v>PB</v>
      </c>
      <c r="F303" s="13" t="str">
        <f t="shared" si="40"/>
        <v>Pemanfaatan</v>
      </c>
      <c r="G303" s="17">
        <v>3</v>
      </c>
      <c r="H303" s="17">
        <v>9</v>
      </c>
      <c r="I303" s="10" t="s">
        <v>27</v>
      </c>
      <c r="J303" s="18" t="s">
        <v>26</v>
      </c>
      <c r="K303" s="9">
        <v>30</v>
      </c>
      <c r="L303" s="9">
        <v>0</v>
      </c>
      <c r="M303" s="13" t="str">
        <f t="shared" si="38"/>
        <v>NADA</v>
      </c>
    </row>
    <row r="304" spans="1:13" x14ac:dyDescent="0.25">
      <c r="A304" s="11"/>
      <c r="B304" s="11"/>
      <c r="C304" s="127" t="s">
        <v>95</v>
      </c>
      <c r="D304" s="13">
        <f t="shared" si="40"/>
        <v>1</v>
      </c>
      <c r="E304" s="13" t="str">
        <f t="shared" si="40"/>
        <v>PB</v>
      </c>
      <c r="F304" s="13" t="str">
        <f t="shared" si="40"/>
        <v>Pemanfaatan</v>
      </c>
      <c r="G304" s="17">
        <v>3</v>
      </c>
      <c r="H304" s="17">
        <v>9</v>
      </c>
      <c r="I304" s="10" t="s">
        <v>27</v>
      </c>
      <c r="J304" s="18" t="s">
        <v>19</v>
      </c>
      <c r="K304" s="9">
        <v>0</v>
      </c>
      <c r="L304" s="9">
        <v>0</v>
      </c>
      <c r="M304" s="13" t="str">
        <f t="shared" si="38"/>
        <v>NADA</v>
      </c>
    </row>
    <row r="305" spans="1:13" x14ac:dyDescent="0.25">
      <c r="A305" s="11"/>
      <c r="B305" s="11"/>
      <c r="C305" s="127" t="s">
        <v>95</v>
      </c>
      <c r="D305" s="13">
        <f t="shared" si="40"/>
        <v>1</v>
      </c>
      <c r="E305" s="13" t="str">
        <f t="shared" si="40"/>
        <v>PB</v>
      </c>
      <c r="F305" s="13" t="str">
        <f t="shared" si="40"/>
        <v>Pemanfaatan</v>
      </c>
      <c r="G305" s="17">
        <v>3</v>
      </c>
      <c r="H305" s="17">
        <v>9</v>
      </c>
      <c r="I305" s="10" t="s">
        <v>27</v>
      </c>
      <c r="J305" s="18" t="s">
        <v>20</v>
      </c>
      <c r="K305" s="9">
        <v>0</v>
      </c>
      <c r="L305" s="9">
        <v>0</v>
      </c>
      <c r="M305" s="13" t="str">
        <f t="shared" si="38"/>
        <v>NADA</v>
      </c>
    </row>
    <row r="306" spans="1:13" x14ac:dyDescent="0.25">
      <c r="A306" s="11"/>
      <c r="B306" s="11"/>
      <c r="C306" s="127" t="s">
        <v>95</v>
      </c>
      <c r="D306" s="13">
        <f t="shared" si="40"/>
        <v>1</v>
      </c>
      <c r="E306" s="13" t="str">
        <f t="shared" si="40"/>
        <v>PB</v>
      </c>
      <c r="F306" s="13" t="str">
        <f t="shared" si="40"/>
        <v>Pemanfaatan</v>
      </c>
      <c r="G306" s="17">
        <v>3</v>
      </c>
      <c r="H306" s="17">
        <v>9</v>
      </c>
      <c r="I306" s="10" t="s">
        <v>27</v>
      </c>
      <c r="J306" s="18" t="s">
        <v>21</v>
      </c>
      <c r="K306" s="9">
        <v>0</v>
      </c>
      <c r="L306" s="9">
        <v>0</v>
      </c>
      <c r="M306" s="13" t="str">
        <f t="shared" si="38"/>
        <v>NADA</v>
      </c>
    </row>
    <row r="307" spans="1:13" x14ac:dyDescent="0.25">
      <c r="A307" s="11"/>
      <c r="B307" s="11"/>
      <c r="C307" s="127" t="s">
        <v>95</v>
      </c>
      <c r="D307" s="13">
        <f t="shared" si="40"/>
        <v>1</v>
      </c>
      <c r="E307" s="13" t="str">
        <f t="shared" si="40"/>
        <v>PB</v>
      </c>
      <c r="F307" s="13" t="str">
        <f t="shared" si="40"/>
        <v>Pemanfaatan</v>
      </c>
      <c r="G307" s="17">
        <v>3</v>
      </c>
      <c r="H307" s="17">
        <v>9</v>
      </c>
      <c r="I307" s="10" t="s">
        <v>27</v>
      </c>
      <c r="J307" s="18" t="s">
        <v>22</v>
      </c>
      <c r="K307" s="9">
        <v>0</v>
      </c>
      <c r="L307" s="9">
        <v>0</v>
      </c>
      <c r="M307" s="13" t="str">
        <f t="shared" si="38"/>
        <v>NADA</v>
      </c>
    </row>
    <row r="308" spans="1:13" x14ac:dyDescent="0.25">
      <c r="A308" s="11"/>
      <c r="B308" s="11"/>
      <c r="C308" s="127" t="s">
        <v>95</v>
      </c>
      <c r="D308" s="13">
        <f t="shared" si="40"/>
        <v>1</v>
      </c>
      <c r="E308" s="13" t="str">
        <f t="shared" si="40"/>
        <v>PB</v>
      </c>
      <c r="F308" s="13" t="str">
        <f t="shared" si="40"/>
        <v>Pemanfaatan</v>
      </c>
      <c r="G308" s="17">
        <v>3</v>
      </c>
      <c r="H308" s="17">
        <v>9</v>
      </c>
      <c r="I308" s="10" t="s">
        <v>27</v>
      </c>
      <c r="J308" s="18" t="s">
        <v>23</v>
      </c>
      <c r="K308" s="9">
        <v>0</v>
      </c>
      <c r="L308" s="9">
        <v>0</v>
      </c>
      <c r="M308" s="13" t="str">
        <f t="shared" si="38"/>
        <v>NADA</v>
      </c>
    </row>
    <row r="309" spans="1:13" x14ac:dyDescent="0.25">
      <c r="A309" s="11"/>
      <c r="B309" s="11"/>
      <c r="C309" s="127" t="s">
        <v>95</v>
      </c>
      <c r="D309" s="13">
        <f t="shared" si="40"/>
        <v>1</v>
      </c>
      <c r="E309" s="13" t="str">
        <f t="shared" si="40"/>
        <v>PB</v>
      </c>
      <c r="F309" s="13" t="str">
        <f t="shared" si="40"/>
        <v>Pemanfaatan</v>
      </c>
      <c r="G309" s="17">
        <v>3</v>
      </c>
      <c r="H309" s="17">
        <v>9</v>
      </c>
      <c r="I309" s="10" t="s">
        <v>27</v>
      </c>
      <c r="J309" s="18" t="s">
        <v>24</v>
      </c>
      <c r="K309" s="9">
        <v>0</v>
      </c>
      <c r="L309" s="9">
        <v>0</v>
      </c>
      <c r="M309" s="13" t="str">
        <f t="shared" si="38"/>
        <v>NADA</v>
      </c>
    </row>
    <row r="310" spans="1:13" x14ac:dyDescent="0.25">
      <c r="A310" s="11"/>
      <c r="B310" s="11"/>
      <c r="C310" s="127" t="s">
        <v>95</v>
      </c>
      <c r="D310" s="13"/>
      <c r="E310" s="13"/>
      <c r="F310" s="13"/>
      <c r="G310" s="17"/>
      <c r="H310" s="17"/>
      <c r="I310" s="10" t="s">
        <v>27</v>
      </c>
      <c r="J310" s="18" t="s">
        <v>16</v>
      </c>
      <c r="K310" s="9">
        <v>20</v>
      </c>
      <c r="L310" s="9">
        <v>0</v>
      </c>
      <c r="M310" s="13" t="str">
        <f t="shared" si="38"/>
        <v>NADA</v>
      </c>
    </row>
    <row r="311" spans="1:13" x14ac:dyDescent="0.25">
      <c r="A311" s="11"/>
      <c r="B311" s="11"/>
      <c r="C311" s="127" t="s">
        <v>95</v>
      </c>
      <c r="D311" s="13">
        <f>D309</f>
        <v>1</v>
      </c>
      <c r="E311" s="13" t="str">
        <f>E309</f>
        <v>PB</v>
      </c>
      <c r="F311" s="13" t="str">
        <f>F309</f>
        <v>Pemanfaatan</v>
      </c>
      <c r="G311" s="17">
        <v>3</v>
      </c>
      <c r="H311" s="17">
        <v>9</v>
      </c>
      <c r="I311" s="10" t="s">
        <v>27</v>
      </c>
      <c r="J311" s="18" t="s">
        <v>18</v>
      </c>
      <c r="K311" s="9">
        <v>0</v>
      </c>
      <c r="L311" s="9">
        <v>0</v>
      </c>
      <c r="M311" s="13" t="str">
        <f t="shared" si="38"/>
        <v>NADA</v>
      </c>
    </row>
    <row r="312" spans="1:13" x14ac:dyDescent="0.25">
      <c r="A312" s="31"/>
      <c r="B312" s="31"/>
      <c r="C312" s="128" t="s">
        <v>95</v>
      </c>
      <c r="D312" s="33">
        <f t="shared" ref="D312:F319" si="41">D311</f>
        <v>1</v>
      </c>
      <c r="E312" s="33" t="str">
        <f t="shared" si="41"/>
        <v>PB</v>
      </c>
      <c r="F312" s="33" t="str">
        <f t="shared" si="41"/>
        <v>Pemanfaatan</v>
      </c>
      <c r="G312" s="34">
        <v>3</v>
      </c>
      <c r="H312" s="34">
        <v>10</v>
      </c>
      <c r="I312" s="10" t="s">
        <v>27</v>
      </c>
      <c r="J312" s="35" t="s">
        <v>25</v>
      </c>
      <c r="K312" s="36">
        <v>0</v>
      </c>
      <c r="L312" s="36">
        <v>0</v>
      </c>
      <c r="M312" s="13" t="str">
        <f t="shared" si="38"/>
        <v>NADA</v>
      </c>
    </row>
    <row r="313" spans="1:13" x14ac:dyDescent="0.25">
      <c r="A313" s="11"/>
      <c r="B313" s="11"/>
      <c r="C313" s="127" t="s">
        <v>95</v>
      </c>
      <c r="D313" s="13">
        <f t="shared" si="41"/>
        <v>1</v>
      </c>
      <c r="E313" s="13" t="str">
        <f t="shared" si="41"/>
        <v>PB</v>
      </c>
      <c r="F313" s="13" t="str">
        <f t="shared" si="41"/>
        <v>Pemanfaatan</v>
      </c>
      <c r="G313" s="17">
        <v>3</v>
      </c>
      <c r="H313" s="17">
        <v>10</v>
      </c>
      <c r="I313" s="10" t="s">
        <v>27</v>
      </c>
      <c r="J313" s="18" t="s">
        <v>26</v>
      </c>
      <c r="K313" s="9">
        <v>35</v>
      </c>
      <c r="L313" s="9">
        <v>0</v>
      </c>
      <c r="M313" s="13" t="str">
        <f t="shared" si="38"/>
        <v>NADA</v>
      </c>
    </row>
    <row r="314" spans="1:13" x14ac:dyDescent="0.25">
      <c r="A314" s="11"/>
      <c r="B314" s="11"/>
      <c r="C314" s="127" t="s">
        <v>95</v>
      </c>
      <c r="D314" s="13">
        <f t="shared" si="41"/>
        <v>1</v>
      </c>
      <c r="E314" s="13" t="str">
        <f t="shared" si="41"/>
        <v>PB</v>
      </c>
      <c r="F314" s="13" t="str">
        <f t="shared" si="41"/>
        <v>Pemanfaatan</v>
      </c>
      <c r="G314" s="17">
        <v>3</v>
      </c>
      <c r="H314" s="17">
        <v>10</v>
      </c>
      <c r="I314" s="10" t="s">
        <v>27</v>
      </c>
      <c r="J314" s="18" t="s">
        <v>19</v>
      </c>
      <c r="K314" s="9">
        <v>0</v>
      </c>
      <c r="L314" s="9">
        <v>0</v>
      </c>
      <c r="M314" s="13" t="str">
        <f t="shared" si="38"/>
        <v>NADA</v>
      </c>
    </row>
    <row r="315" spans="1:13" x14ac:dyDescent="0.25">
      <c r="A315" s="11"/>
      <c r="B315" s="11"/>
      <c r="C315" s="127" t="s">
        <v>95</v>
      </c>
      <c r="D315" s="13">
        <f t="shared" si="41"/>
        <v>1</v>
      </c>
      <c r="E315" s="13" t="str">
        <f t="shared" si="41"/>
        <v>PB</v>
      </c>
      <c r="F315" s="13" t="str">
        <f t="shared" si="41"/>
        <v>Pemanfaatan</v>
      </c>
      <c r="G315" s="17">
        <v>3</v>
      </c>
      <c r="H315" s="17">
        <v>10</v>
      </c>
      <c r="I315" s="10" t="s">
        <v>27</v>
      </c>
      <c r="J315" s="18" t="s">
        <v>20</v>
      </c>
      <c r="K315" s="9">
        <v>0</v>
      </c>
      <c r="L315" s="9">
        <v>0</v>
      </c>
      <c r="M315" s="13" t="str">
        <f t="shared" si="38"/>
        <v>NADA</v>
      </c>
    </row>
    <row r="316" spans="1:13" x14ac:dyDescent="0.25">
      <c r="A316" s="11"/>
      <c r="B316" s="11"/>
      <c r="C316" s="127" t="s">
        <v>95</v>
      </c>
      <c r="D316" s="13">
        <f t="shared" si="41"/>
        <v>1</v>
      </c>
      <c r="E316" s="13" t="str">
        <f t="shared" si="41"/>
        <v>PB</v>
      </c>
      <c r="F316" s="13" t="str">
        <f t="shared" si="41"/>
        <v>Pemanfaatan</v>
      </c>
      <c r="G316" s="17">
        <v>3</v>
      </c>
      <c r="H316" s="17">
        <v>10</v>
      </c>
      <c r="I316" s="10" t="s">
        <v>27</v>
      </c>
      <c r="J316" s="18" t="s">
        <v>21</v>
      </c>
      <c r="K316" s="9">
        <v>0</v>
      </c>
      <c r="L316" s="9">
        <v>0</v>
      </c>
      <c r="M316" s="13" t="str">
        <f t="shared" si="38"/>
        <v>NADA</v>
      </c>
    </row>
    <row r="317" spans="1:13" x14ac:dyDescent="0.25">
      <c r="A317" s="11"/>
      <c r="B317" s="11"/>
      <c r="C317" s="127" t="s">
        <v>95</v>
      </c>
      <c r="D317" s="13">
        <f t="shared" si="41"/>
        <v>1</v>
      </c>
      <c r="E317" s="13" t="str">
        <f t="shared" si="41"/>
        <v>PB</v>
      </c>
      <c r="F317" s="13" t="str">
        <f t="shared" si="41"/>
        <v>Pemanfaatan</v>
      </c>
      <c r="G317" s="17">
        <v>3</v>
      </c>
      <c r="H317" s="17">
        <v>10</v>
      </c>
      <c r="I317" s="10" t="s">
        <v>27</v>
      </c>
      <c r="J317" s="18" t="s">
        <v>22</v>
      </c>
      <c r="K317" s="9">
        <v>0</v>
      </c>
      <c r="L317" s="9">
        <v>0</v>
      </c>
      <c r="M317" s="13" t="str">
        <f t="shared" si="38"/>
        <v>NADA</v>
      </c>
    </row>
    <row r="318" spans="1:13" x14ac:dyDescent="0.25">
      <c r="A318" s="11"/>
      <c r="B318" s="11"/>
      <c r="C318" s="127" t="s">
        <v>95</v>
      </c>
      <c r="D318" s="13">
        <f t="shared" si="41"/>
        <v>1</v>
      </c>
      <c r="E318" s="13" t="str">
        <f t="shared" si="41"/>
        <v>PB</v>
      </c>
      <c r="F318" s="13" t="str">
        <f t="shared" si="41"/>
        <v>Pemanfaatan</v>
      </c>
      <c r="G318" s="17">
        <v>3</v>
      </c>
      <c r="H318" s="17">
        <v>10</v>
      </c>
      <c r="I318" s="10" t="s">
        <v>27</v>
      </c>
      <c r="J318" s="18" t="s">
        <v>23</v>
      </c>
      <c r="K318" s="9">
        <v>0</v>
      </c>
      <c r="L318" s="9">
        <v>0</v>
      </c>
      <c r="M318" s="13" t="str">
        <f t="shared" si="38"/>
        <v>NADA</v>
      </c>
    </row>
    <row r="319" spans="1:13" x14ac:dyDescent="0.25">
      <c r="A319" s="11"/>
      <c r="B319" s="11"/>
      <c r="C319" s="127" t="s">
        <v>95</v>
      </c>
      <c r="D319" s="13">
        <f t="shared" si="41"/>
        <v>1</v>
      </c>
      <c r="E319" s="13" t="str">
        <f t="shared" si="41"/>
        <v>PB</v>
      </c>
      <c r="F319" s="13" t="str">
        <f t="shared" si="41"/>
        <v>Pemanfaatan</v>
      </c>
      <c r="G319" s="17">
        <v>3</v>
      </c>
      <c r="H319" s="17">
        <v>10</v>
      </c>
      <c r="I319" s="10" t="s">
        <v>27</v>
      </c>
      <c r="J319" s="18" t="s">
        <v>24</v>
      </c>
      <c r="K319" s="9">
        <v>0</v>
      </c>
      <c r="L319" s="9">
        <v>0</v>
      </c>
      <c r="M319" s="13" t="str">
        <f t="shared" si="38"/>
        <v>NADA</v>
      </c>
    </row>
    <row r="320" spans="1:13" x14ac:dyDescent="0.25">
      <c r="A320" s="11"/>
      <c r="B320" s="11"/>
      <c r="C320" s="127" t="s">
        <v>95</v>
      </c>
      <c r="D320" s="13"/>
      <c r="E320" s="13"/>
      <c r="F320" s="13"/>
      <c r="G320" s="17"/>
      <c r="H320" s="17"/>
      <c r="I320" s="10" t="s">
        <v>27</v>
      </c>
      <c r="J320" s="18" t="s">
        <v>16</v>
      </c>
      <c r="K320" s="9">
        <v>10</v>
      </c>
      <c r="L320" s="9">
        <v>0</v>
      </c>
      <c r="M320" s="13" t="str">
        <f t="shared" si="38"/>
        <v>NADA</v>
      </c>
    </row>
    <row r="321" spans="1:13" x14ac:dyDescent="0.25">
      <c r="A321" s="11"/>
      <c r="B321" s="11"/>
      <c r="C321" s="127" t="s">
        <v>95</v>
      </c>
      <c r="D321" s="13">
        <f>D319</f>
        <v>1</v>
      </c>
      <c r="E321" s="13" t="str">
        <f>E319</f>
        <v>PB</v>
      </c>
      <c r="F321" s="13" t="str">
        <f>F319</f>
        <v>Pemanfaatan</v>
      </c>
      <c r="G321" s="17">
        <v>3</v>
      </c>
      <c r="H321" s="17">
        <v>10</v>
      </c>
      <c r="I321" s="10" t="s">
        <v>27</v>
      </c>
      <c r="J321" s="18" t="s">
        <v>18</v>
      </c>
      <c r="K321" s="9">
        <v>0</v>
      </c>
      <c r="L321" s="9">
        <v>0</v>
      </c>
      <c r="M321" s="13" t="str">
        <f t="shared" si="38"/>
        <v>NADA</v>
      </c>
    </row>
    <row r="322" spans="1:13" x14ac:dyDescent="0.25">
      <c r="A322" s="31"/>
      <c r="B322" s="31"/>
      <c r="C322" s="128" t="s">
        <v>95</v>
      </c>
      <c r="D322" s="33">
        <f t="shared" ref="D322:F329" si="42">D321</f>
        <v>1</v>
      </c>
      <c r="E322" s="33" t="str">
        <f t="shared" si="42"/>
        <v>PB</v>
      </c>
      <c r="F322" s="33" t="str">
        <f t="shared" si="42"/>
        <v>Pemanfaatan</v>
      </c>
      <c r="G322" s="34">
        <v>3</v>
      </c>
      <c r="H322" s="34">
        <v>11</v>
      </c>
      <c r="I322" s="10" t="s">
        <v>27</v>
      </c>
      <c r="J322" s="35" t="s">
        <v>25</v>
      </c>
      <c r="K322" s="36">
        <v>30</v>
      </c>
      <c r="L322" s="36">
        <v>0</v>
      </c>
      <c r="M322" s="13" t="str">
        <f t="shared" si="38"/>
        <v>NADA</v>
      </c>
    </row>
    <row r="323" spans="1:13" x14ac:dyDescent="0.25">
      <c r="A323" s="11"/>
      <c r="B323" s="11"/>
      <c r="C323" s="127" t="s">
        <v>95</v>
      </c>
      <c r="D323" s="13">
        <f t="shared" si="42"/>
        <v>1</v>
      </c>
      <c r="E323" s="13" t="str">
        <f t="shared" si="42"/>
        <v>PB</v>
      </c>
      <c r="F323" s="13" t="str">
        <f t="shared" si="42"/>
        <v>Pemanfaatan</v>
      </c>
      <c r="G323" s="17">
        <v>3</v>
      </c>
      <c r="H323" s="17">
        <v>11</v>
      </c>
      <c r="I323" s="10" t="s">
        <v>27</v>
      </c>
      <c r="J323" s="18" t="s">
        <v>26</v>
      </c>
      <c r="K323" s="9">
        <v>10</v>
      </c>
      <c r="L323" s="9">
        <v>0</v>
      </c>
      <c r="M323" s="13" t="str">
        <f t="shared" si="38"/>
        <v>NADA</v>
      </c>
    </row>
    <row r="324" spans="1:13" x14ac:dyDescent="0.25">
      <c r="A324" s="11"/>
      <c r="B324" s="11"/>
      <c r="C324" s="127" t="s">
        <v>95</v>
      </c>
      <c r="D324" s="13">
        <f t="shared" si="42"/>
        <v>1</v>
      </c>
      <c r="E324" s="13" t="str">
        <f t="shared" si="42"/>
        <v>PB</v>
      </c>
      <c r="F324" s="13" t="str">
        <f t="shared" si="42"/>
        <v>Pemanfaatan</v>
      </c>
      <c r="G324" s="17">
        <v>3</v>
      </c>
      <c r="H324" s="17">
        <v>11</v>
      </c>
      <c r="I324" s="10" t="s">
        <v>27</v>
      </c>
      <c r="J324" s="18" t="s">
        <v>19</v>
      </c>
      <c r="K324" s="9">
        <v>0</v>
      </c>
      <c r="L324" s="9">
        <v>0</v>
      </c>
      <c r="M324" s="13" t="str">
        <f t="shared" si="38"/>
        <v>NADA</v>
      </c>
    </row>
    <row r="325" spans="1:13" x14ac:dyDescent="0.25">
      <c r="A325" s="11"/>
      <c r="B325" s="11"/>
      <c r="C325" s="127" t="s">
        <v>95</v>
      </c>
      <c r="D325" s="13">
        <f t="shared" si="42"/>
        <v>1</v>
      </c>
      <c r="E325" s="13" t="str">
        <f t="shared" si="42"/>
        <v>PB</v>
      </c>
      <c r="F325" s="13" t="str">
        <f t="shared" si="42"/>
        <v>Pemanfaatan</v>
      </c>
      <c r="G325" s="17">
        <v>3</v>
      </c>
      <c r="H325" s="17">
        <v>11</v>
      </c>
      <c r="I325" s="10" t="s">
        <v>27</v>
      </c>
      <c r="J325" s="18" t="s">
        <v>20</v>
      </c>
      <c r="K325" s="9">
        <v>0</v>
      </c>
      <c r="L325" s="9">
        <v>0</v>
      </c>
      <c r="M325" s="13" t="str">
        <f t="shared" si="38"/>
        <v>NADA</v>
      </c>
    </row>
    <row r="326" spans="1:13" x14ac:dyDescent="0.25">
      <c r="A326" s="11"/>
      <c r="B326" s="11"/>
      <c r="C326" s="127" t="s">
        <v>95</v>
      </c>
      <c r="D326" s="13">
        <f t="shared" si="42"/>
        <v>1</v>
      </c>
      <c r="E326" s="13" t="str">
        <f t="shared" si="42"/>
        <v>PB</v>
      </c>
      <c r="F326" s="13" t="str">
        <f t="shared" si="42"/>
        <v>Pemanfaatan</v>
      </c>
      <c r="G326" s="17">
        <v>3</v>
      </c>
      <c r="H326" s="17">
        <v>11</v>
      </c>
      <c r="I326" s="10" t="s">
        <v>27</v>
      </c>
      <c r="J326" s="18" t="s">
        <v>21</v>
      </c>
      <c r="K326" s="9">
        <v>0</v>
      </c>
      <c r="L326" s="9">
        <v>0</v>
      </c>
      <c r="M326" s="13" t="str">
        <f t="shared" si="38"/>
        <v>NADA</v>
      </c>
    </row>
    <row r="327" spans="1:13" x14ac:dyDescent="0.25">
      <c r="A327" s="11"/>
      <c r="B327" s="11"/>
      <c r="C327" s="127" t="s">
        <v>95</v>
      </c>
      <c r="D327" s="13">
        <f t="shared" si="42"/>
        <v>1</v>
      </c>
      <c r="E327" s="13" t="str">
        <f t="shared" si="42"/>
        <v>PB</v>
      </c>
      <c r="F327" s="13" t="str">
        <f t="shared" si="42"/>
        <v>Pemanfaatan</v>
      </c>
      <c r="G327" s="17">
        <v>3</v>
      </c>
      <c r="H327" s="17">
        <v>11</v>
      </c>
      <c r="I327" s="10" t="s">
        <v>27</v>
      </c>
      <c r="J327" s="18" t="s">
        <v>22</v>
      </c>
      <c r="K327" s="9">
        <v>0</v>
      </c>
      <c r="L327" s="9">
        <v>0</v>
      </c>
      <c r="M327" s="13" t="str">
        <f t="shared" si="38"/>
        <v>NADA</v>
      </c>
    </row>
    <row r="328" spans="1:13" x14ac:dyDescent="0.25">
      <c r="A328" s="11"/>
      <c r="B328" s="11"/>
      <c r="C328" s="127" t="s">
        <v>95</v>
      </c>
      <c r="D328" s="13">
        <f t="shared" si="42"/>
        <v>1</v>
      </c>
      <c r="E328" s="13" t="str">
        <f t="shared" si="42"/>
        <v>PB</v>
      </c>
      <c r="F328" s="13" t="str">
        <f t="shared" si="42"/>
        <v>Pemanfaatan</v>
      </c>
      <c r="G328" s="17">
        <v>3</v>
      </c>
      <c r="H328" s="17">
        <v>11</v>
      </c>
      <c r="I328" s="10" t="s">
        <v>27</v>
      </c>
      <c r="J328" s="18" t="s">
        <v>23</v>
      </c>
      <c r="K328" s="9">
        <v>0</v>
      </c>
      <c r="L328" s="9">
        <v>0</v>
      </c>
      <c r="M328" s="13" t="str">
        <f t="shared" si="38"/>
        <v>NADA</v>
      </c>
    </row>
    <row r="329" spans="1:13" x14ac:dyDescent="0.25">
      <c r="A329" s="11"/>
      <c r="B329" s="11"/>
      <c r="C329" s="127" t="s">
        <v>95</v>
      </c>
      <c r="D329" s="13">
        <f t="shared" si="42"/>
        <v>1</v>
      </c>
      <c r="E329" s="13" t="str">
        <f t="shared" si="42"/>
        <v>PB</v>
      </c>
      <c r="F329" s="13" t="str">
        <f t="shared" si="42"/>
        <v>Pemanfaatan</v>
      </c>
      <c r="G329" s="17">
        <v>3</v>
      </c>
      <c r="H329" s="17">
        <v>11</v>
      </c>
      <c r="I329" s="10" t="s">
        <v>27</v>
      </c>
      <c r="J329" s="62" t="s">
        <v>24</v>
      </c>
      <c r="K329" s="9">
        <v>0</v>
      </c>
      <c r="L329" s="9">
        <v>0</v>
      </c>
      <c r="M329" s="13" t="str">
        <f t="shared" si="38"/>
        <v>NADA</v>
      </c>
    </row>
    <row r="330" spans="1:13" x14ac:dyDescent="0.25">
      <c r="A330" s="11"/>
      <c r="B330" s="11"/>
      <c r="C330" s="127" t="s">
        <v>95</v>
      </c>
      <c r="D330" s="13"/>
      <c r="E330" s="13"/>
      <c r="F330" s="13"/>
      <c r="G330" s="17"/>
      <c r="H330" s="17"/>
      <c r="I330" s="10" t="s">
        <v>27</v>
      </c>
      <c r="J330" s="18" t="s">
        <v>16</v>
      </c>
      <c r="K330" s="61">
        <v>10</v>
      </c>
      <c r="L330" s="9">
        <v>0</v>
      </c>
      <c r="M330" s="13" t="str">
        <f t="shared" si="38"/>
        <v>NADA</v>
      </c>
    </row>
    <row r="331" spans="1:13" x14ac:dyDescent="0.25">
      <c r="A331" s="11"/>
      <c r="B331" s="11"/>
      <c r="C331" s="127" t="s">
        <v>95</v>
      </c>
      <c r="D331" s="13">
        <f>D329</f>
        <v>1</v>
      </c>
      <c r="E331" s="13" t="str">
        <f>E329</f>
        <v>PB</v>
      </c>
      <c r="F331" s="13" t="str">
        <f>F329</f>
        <v>Pemanfaatan</v>
      </c>
      <c r="G331" s="17">
        <v>3</v>
      </c>
      <c r="H331" s="17">
        <v>11</v>
      </c>
      <c r="I331" s="10" t="s">
        <v>27</v>
      </c>
      <c r="J331" s="63" t="s">
        <v>18</v>
      </c>
      <c r="K331" s="9">
        <v>0</v>
      </c>
      <c r="L331" s="9">
        <v>0</v>
      </c>
      <c r="M331" s="13" t="str">
        <f t="shared" si="38"/>
        <v>NADA</v>
      </c>
    </row>
    <row r="332" spans="1:13" x14ac:dyDescent="0.25">
      <c r="I332" s="126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activeCell="N7" sqref="N7"/>
    </sheetView>
  </sheetViews>
  <sheetFormatPr defaultRowHeight="15" x14ac:dyDescent="0.25"/>
  <cols>
    <col min="1" max="1" width="9.85546875" customWidth="1"/>
    <col min="4" max="4" width="9.42578125" customWidth="1"/>
    <col min="5" max="5" width="14.140625" customWidth="1"/>
    <col min="6" max="6" width="12.7109375" customWidth="1"/>
    <col min="7" max="7" width="10" customWidth="1"/>
    <col min="8" max="8" width="10.28515625" customWidth="1"/>
    <col min="9" max="9" width="11.7109375" customWidth="1"/>
    <col min="10" max="10" width="9.85546875" customWidth="1"/>
    <col min="11" max="11" width="11.85546875" customWidth="1"/>
    <col min="12" max="12" width="21.5703125" customWidth="1"/>
    <col min="13" max="13" width="12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J2" t="s">
        <v>16</v>
      </c>
      <c r="K2">
        <v>20</v>
      </c>
      <c r="L2">
        <v>40</v>
      </c>
      <c r="M2" t="s">
        <v>43</v>
      </c>
    </row>
    <row r="3" spans="1:13" x14ac:dyDescent="0.25">
      <c r="J3" t="s">
        <v>16</v>
      </c>
      <c r="K3">
        <v>10</v>
      </c>
      <c r="L3">
        <v>40</v>
      </c>
      <c r="M3" t="s">
        <v>43</v>
      </c>
    </row>
    <row r="4" spans="1:13" x14ac:dyDescent="0.25">
      <c r="J4" t="s">
        <v>16</v>
      </c>
      <c r="K4">
        <v>30</v>
      </c>
      <c r="L4">
        <v>50</v>
      </c>
      <c r="M4" t="s">
        <v>43</v>
      </c>
    </row>
    <row r="5" spans="1:13" x14ac:dyDescent="0.25">
      <c r="J5" t="s">
        <v>16</v>
      </c>
      <c r="K5">
        <v>5</v>
      </c>
      <c r="L5">
        <v>5</v>
      </c>
      <c r="M5" t="s">
        <v>43</v>
      </c>
    </row>
    <row r="6" spans="1:13" x14ac:dyDescent="0.25">
      <c r="J6" t="s">
        <v>16</v>
      </c>
      <c r="K6">
        <v>15</v>
      </c>
      <c r="L6">
        <v>8</v>
      </c>
      <c r="M6" t="s">
        <v>43</v>
      </c>
    </row>
    <row r="7" spans="1:13" x14ac:dyDescent="0.25">
      <c r="J7" t="s">
        <v>16</v>
      </c>
      <c r="K7">
        <v>0</v>
      </c>
      <c r="L7">
        <v>0</v>
      </c>
      <c r="M7" t="s">
        <v>43</v>
      </c>
    </row>
    <row r="8" spans="1:13" x14ac:dyDescent="0.25">
      <c r="J8" t="s">
        <v>16</v>
      </c>
      <c r="K8">
        <v>1</v>
      </c>
      <c r="L8">
        <v>6</v>
      </c>
      <c r="M8" t="s">
        <v>43</v>
      </c>
    </row>
    <row r="9" spans="1:13" x14ac:dyDescent="0.25">
      <c r="J9" t="s">
        <v>16</v>
      </c>
      <c r="K9">
        <v>0</v>
      </c>
      <c r="L9">
        <v>0</v>
      </c>
      <c r="M9" t="s">
        <v>43</v>
      </c>
    </row>
    <row r="10" spans="1:13" x14ac:dyDescent="0.25">
      <c r="C10" t="s">
        <v>115</v>
      </c>
      <c r="D10">
        <v>1</v>
      </c>
      <c r="E10" t="s">
        <v>14</v>
      </c>
      <c r="F10" t="s">
        <v>15</v>
      </c>
      <c r="G10">
        <v>1</v>
      </c>
      <c r="H10">
        <v>1</v>
      </c>
      <c r="I10" t="s">
        <v>116</v>
      </c>
      <c r="J10" t="s">
        <v>16</v>
      </c>
      <c r="K10">
        <v>0</v>
      </c>
      <c r="L10">
        <v>0</v>
      </c>
      <c r="M10" t="s">
        <v>44</v>
      </c>
    </row>
    <row r="11" spans="1:13" x14ac:dyDescent="0.25">
      <c r="J11" t="s">
        <v>16</v>
      </c>
      <c r="K11">
        <v>0</v>
      </c>
      <c r="L11">
        <v>0</v>
      </c>
      <c r="M11" t="s">
        <v>43</v>
      </c>
    </row>
    <row r="12" spans="1:13" x14ac:dyDescent="0.25">
      <c r="J12" t="s">
        <v>16</v>
      </c>
      <c r="K12">
        <v>0</v>
      </c>
      <c r="L12">
        <v>0</v>
      </c>
      <c r="M12" t="s">
        <v>43</v>
      </c>
    </row>
    <row r="13" spans="1:13" x14ac:dyDescent="0.25">
      <c r="J13" t="s">
        <v>16</v>
      </c>
      <c r="K13">
        <v>0</v>
      </c>
      <c r="L13">
        <v>0</v>
      </c>
      <c r="M13" t="s">
        <v>43</v>
      </c>
    </row>
    <row r="14" spans="1:13" x14ac:dyDescent="0.25">
      <c r="J14" t="s">
        <v>16</v>
      </c>
      <c r="K14">
        <v>10</v>
      </c>
      <c r="L14">
        <v>5</v>
      </c>
      <c r="M14" t="s">
        <v>44</v>
      </c>
    </row>
    <row r="15" spans="1:13" x14ac:dyDescent="0.25">
      <c r="J15" t="s">
        <v>16</v>
      </c>
      <c r="K15">
        <v>15</v>
      </c>
      <c r="L15">
        <v>5</v>
      </c>
      <c r="M15" t="s">
        <v>44</v>
      </c>
    </row>
    <row r="16" spans="1:13" x14ac:dyDescent="0.25">
      <c r="J16" t="s">
        <v>16</v>
      </c>
      <c r="K16">
        <v>60</v>
      </c>
      <c r="L16">
        <v>5</v>
      </c>
      <c r="M16" t="s">
        <v>44</v>
      </c>
    </row>
    <row r="17" spans="3:13" x14ac:dyDescent="0.25">
      <c r="J17" t="s">
        <v>16</v>
      </c>
      <c r="K17">
        <v>15</v>
      </c>
      <c r="L17">
        <v>7</v>
      </c>
      <c r="M17" t="s">
        <v>44</v>
      </c>
    </row>
    <row r="18" spans="3:13" x14ac:dyDescent="0.25">
      <c r="I18" t="s">
        <v>28</v>
      </c>
      <c r="J18" t="s">
        <v>16</v>
      </c>
      <c r="K18">
        <v>40</v>
      </c>
      <c r="L18">
        <v>17</v>
      </c>
      <c r="M18" t="s">
        <v>44</v>
      </c>
    </row>
    <row r="19" spans="3:13" x14ac:dyDescent="0.25">
      <c r="J19" t="s">
        <v>16</v>
      </c>
      <c r="K19">
        <v>20</v>
      </c>
      <c r="L19">
        <v>7</v>
      </c>
      <c r="M19" t="s">
        <v>44</v>
      </c>
    </row>
    <row r="20" spans="3:13" x14ac:dyDescent="0.25">
      <c r="J20" t="s">
        <v>16</v>
      </c>
      <c r="K20">
        <v>0</v>
      </c>
      <c r="L20">
        <v>0</v>
      </c>
      <c r="M20" t="s">
        <v>44</v>
      </c>
    </row>
    <row r="21" spans="3:13" x14ac:dyDescent="0.25">
      <c r="J21" t="s">
        <v>16</v>
      </c>
      <c r="K21">
        <v>0</v>
      </c>
      <c r="L21">
        <v>0</v>
      </c>
      <c r="M21" t="s">
        <v>44</v>
      </c>
    </row>
    <row r="22" spans="3:13" x14ac:dyDescent="0.25">
      <c r="J22" t="s">
        <v>16</v>
      </c>
      <c r="K22">
        <v>0</v>
      </c>
      <c r="L22">
        <v>0</v>
      </c>
      <c r="M22" t="s">
        <v>44</v>
      </c>
    </row>
    <row r="23" spans="3:13" x14ac:dyDescent="0.25">
      <c r="J23" t="s">
        <v>16</v>
      </c>
      <c r="K23">
        <v>0</v>
      </c>
      <c r="L23">
        <v>0</v>
      </c>
      <c r="M23" t="s">
        <v>44</v>
      </c>
    </row>
    <row r="24" spans="3:13" x14ac:dyDescent="0.25">
      <c r="J24" t="s">
        <v>16</v>
      </c>
      <c r="K24">
        <v>0</v>
      </c>
      <c r="L24">
        <v>0</v>
      </c>
      <c r="M24" t="s">
        <v>44</v>
      </c>
    </row>
    <row r="25" spans="3:13" x14ac:dyDescent="0.25">
      <c r="J25" t="s">
        <v>16</v>
      </c>
      <c r="K25">
        <v>0</v>
      </c>
      <c r="L25">
        <v>0</v>
      </c>
      <c r="M25" t="s">
        <v>44</v>
      </c>
    </row>
    <row r="26" spans="3:13" x14ac:dyDescent="0.25">
      <c r="J26" t="s">
        <v>16</v>
      </c>
      <c r="K26">
        <v>15</v>
      </c>
      <c r="L26">
        <v>40</v>
      </c>
      <c r="M26" t="s">
        <v>44</v>
      </c>
    </row>
    <row r="27" spans="3:13" x14ac:dyDescent="0.25">
      <c r="J27" t="s">
        <v>16</v>
      </c>
      <c r="K27">
        <v>30</v>
      </c>
      <c r="L27">
        <v>35</v>
      </c>
      <c r="M27" t="s">
        <v>44</v>
      </c>
    </row>
    <row r="28" spans="3:13" x14ac:dyDescent="0.25">
      <c r="J28" t="s">
        <v>16</v>
      </c>
      <c r="K28">
        <v>15</v>
      </c>
      <c r="L28">
        <v>10</v>
      </c>
      <c r="M28" t="s">
        <v>44</v>
      </c>
    </row>
    <row r="29" spans="3:13" x14ac:dyDescent="0.25">
      <c r="J29" t="s">
        <v>16</v>
      </c>
      <c r="K29">
        <v>15</v>
      </c>
      <c r="L29">
        <v>30</v>
      </c>
      <c r="M29" t="s">
        <v>44</v>
      </c>
    </row>
    <row r="30" spans="3:13" x14ac:dyDescent="0.25">
      <c r="C30" t="s">
        <v>115</v>
      </c>
      <c r="D30">
        <v>1</v>
      </c>
      <c r="E30" t="s">
        <v>14</v>
      </c>
      <c r="F30" t="s">
        <v>15</v>
      </c>
      <c r="G30">
        <v>1</v>
      </c>
      <c r="H30">
        <v>3</v>
      </c>
      <c r="I30" t="s">
        <v>116</v>
      </c>
      <c r="J30" t="s">
        <v>16</v>
      </c>
      <c r="K30">
        <v>0</v>
      </c>
      <c r="L30">
        <v>0</v>
      </c>
      <c r="M30" t="s">
        <v>44</v>
      </c>
    </row>
    <row r="31" spans="3:13" x14ac:dyDescent="0.25">
      <c r="J31" t="s">
        <v>16</v>
      </c>
      <c r="K31">
        <v>0</v>
      </c>
      <c r="L31">
        <v>0</v>
      </c>
      <c r="M31" t="s">
        <v>44</v>
      </c>
    </row>
    <row r="32" spans="3:13" x14ac:dyDescent="0.25">
      <c r="J32" t="s">
        <v>16</v>
      </c>
      <c r="K32">
        <v>0</v>
      </c>
      <c r="L32">
        <v>0</v>
      </c>
      <c r="M32" t="s">
        <v>44</v>
      </c>
    </row>
    <row r="33" spans="9:13" x14ac:dyDescent="0.25">
      <c r="I33" t="s">
        <v>27</v>
      </c>
      <c r="J33" t="s">
        <v>16</v>
      </c>
      <c r="K33">
        <v>0</v>
      </c>
      <c r="L33">
        <v>0</v>
      </c>
      <c r="M33" t="s">
        <v>44</v>
      </c>
    </row>
    <row r="34" spans="9:13" x14ac:dyDescent="0.25">
      <c r="J34" t="s">
        <v>16</v>
      </c>
      <c r="K34">
        <v>0</v>
      </c>
      <c r="L34">
        <v>0</v>
      </c>
      <c r="M34" t="s">
        <v>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topLeftCell="A4" workbookViewId="0">
      <selection activeCell="L13" sqref="L13"/>
    </sheetView>
  </sheetViews>
  <sheetFormatPr defaultRowHeight="15" x14ac:dyDescent="0.25"/>
  <cols>
    <col min="1" max="1" width="12.42578125" customWidth="1"/>
    <col min="2" max="2" width="18.42578125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9.5757575757575761</v>
      </c>
    </row>
    <row r="5" spans="1:2" x14ac:dyDescent="0.25">
      <c r="A5" s="59" t="s">
        <v>18</v>
      </c>
      <c r="B5" s="57">
        <v>2.7272727272727271</v>
      </c>
    </row>
    <row r="6" spans="1:2" x14ac:dyDescent="0.25">
      <c r="A6" s="59" t="s">
        <v>26</v>
      </c>
      <c r="B6" s="57">
        <v>0</v>
      </c>
    </row>
    <row r="7" spans="1:2" x14ac:dyDescent="0.25">
      <c r="A7" s="59" t="s">
        <v>23</v>
      </c>
      <c r="B7" s="57">
        <v>15.757575757575758</v>
      </c>
    </row>
    <row r="8" spans="1:2" x14ac:dyDescent="0.25">
      <c r="A8" s="59" t="s">
        <v>22</v>
      </c>
      <c r="B8" s="57">
        <v>16.666666666666668</v>
      </c>
    </row>
    <row r="9" spans="1:2" x14ac:dyDescent="0.25">
      <c r="A9" s="59" t="s">
        <v>19</v>
      </c>
      <c r="B9" s="57">
        <v>0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16.060606060606062</v>
      </c>
    </row>
    <row r="14" spans="1:2" x14ac:dyDescent="0.25">
      <c r="A14" s="59" t="s">
        <v>47</v>
      </c>
      <c r="B14" s="57">
        <v>6.0787878787878791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"/>
  <sheetViews>
    <sheetView workbookViewId="0">
      <selection activeCell="B4" sqref="B4"/>
    </sheetView>
  </sheetViews>
  <sheetFormatPr defaultRowHeight="15" x14ac:dyDescent="0.25"/>
  <cols>
    <col min="1" max="1" width="12.42578125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9.5757575757575761</v>
      </c>
    </row>
    <row r="5" spans="1:2" x14ac:dyDescent="0.25">
      <c r="A5" s="59" t="s">
        <v>47</v>
      </c>
      <c r="B5" s="57">
        <v>9.5757575757575761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334"/>
  <sheetViews>
    <sheetView topLeftCell="G1" zoomScale="80" zoomScaleNormal="80" workbookViewId="0">
      <pane ySplit="4" topLeftCell="A25" activePane="bottomLeft" state="frozen"/>
      <selection activeCell="M18" sqref="M18"/>
      <selection pane="bottomLeft" activeCell="P26" sqref="P26:Q35"/>
    </sheetView>
  </sheetViews>
  <sheetFormatPr defaultRowHeight="15" x14ac:dyDescent="0.25"/>
  <cols>
    <col min="1" max="1" width="7.7109375" customWidth="1"/>
    <col min="2" max="2" width="6.85546875" customWidth="1"/>
    <col min="3" max="3" width="26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5" width="8.5703125" customWidth="1"/>
    <col min="16" max="16" width="15.5703125" customWidth="1"/>
    <col min="17" max="1023" width="8.5703125" customWidth="1"/>
    <col min="1024" max="1025" width="9.140625" customWidth="1"/>
  </cols>
  <sheetData>
    <row r="4" spans="1:17" x14ac:dyDescent="0.25">
      <c r="A4" s="38" t="s">
        <v>0</v>
      </c>
      <c r="B4" s="39" t="s">
        <v>1</v>
      </c>
      <c r="C4" s="39" t="s">
        <v>2</v>
      </c>
      <c r="D4" s="40" t="s">
        <v>3</v>
      </c>
      <c r="E4" s="41" t="s">
        <v>4</v>
      </c>
      <c r="F4" s="41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42" t="s">
        <v>12</v>
      </c>
      <c r="N4" s="37" t="s">
        <v>13</v>
      </c>
      <c r="O4" s="139" t="s">
        <v>105</v>
      </c>
    </row>
    <row r="5" spans="1:17" ht="18.75" customHeight="1" x14ac:dyDescent="0.25">
      <c r="A5" s="43"/>
      <c r="B5" s="44">
        <v>0.45833333333333331</v>
      </c>
      <c r="C5" s="137" t="s">
        <v>106</v>
      </c>
      <c r="D5" s="8">
        <v>3</v>
      </c>
      <c r="E5" s="8" t="s">
        <v>96</v>
      </c>
      <c r="F5" s="8" t="s">
        <v>15</v>
      </c>
      <c r="G5" s="9">
        <v>1</v>
      </c>
      <c r="H5" s="9">
        <v>1</v>
      </c>
      <c r="I5" s="63" t="s">
        <v>28</v>
      </c>
      <c r="J5" s="10" t="s">
        <v>25</v>
      </c>
      <c r="K5" s="9">
        <v>0</v>
      </c>
      <c r="L5" s="9">
        <v>0</v>
      </c>
      <c r="M5" s="43" t="s">
        <v>99</v>
      </c>
      <c r="O5">
        <f>AVERAGE(K5:K114)</f>
        <v>8.418181818181818</v>
      </c>
    </row>
    <row r="6" spans="1:17" x14ac:dyDescent="0.25">
      <c r="A6" s="45"/>
      <c r="B6" s="45"/>
      <c r="C6" s="12" t="str">
        <f t="shared" ref="C6:F13" si="0">C5</f>
        <v>5'52'28"S 110'26'46"E</v>
      </c>
      <c r="D6" s="13">
        <f t="shared" si="0"/>
        <v>3</v>
      </c>
      <c r="E6" s="8" t="s">
        <v>96</v>
      </c>
      <c r="F6" s="13" t="str">
        <f t="shared" si="0"/>
        <v>Pemanfaatan</v>
      </c>
      <c r="G6" s="14">
        <v>1</v>
      </c>
      <c r="H6" s="14">
        <v>1</v>
      </c>
      <c r="I6" s="63" t="s">
        <v>28</v>
      </c>
      <c r="J6" s="15" t="s">
        <v>26</v>
      </c>
      <c r="K6" s="9">
        <v>90</v>
      </c>
      <c r="L6" s="9">
        <v>0</v>
      </c>
      <c r="M6" s="43" t="s">
        <v>99</v>
      </c>
      <c r="O6">
        <f>AVERAGE(K13,K23,K33,K43,K53,K63,K73,K83,K93,K103,K113)</f>
        <v>18.636363636363637</v>
      </c>
    </row>
    <row r="7" spans="1:17" x14ac:dyDescent="0.25">
      <c r="A7" s="45"/>
      <c r="B7" s="45"/>
      <c r="C7" s="12" t="str">
        <f t="shared" si="0"/>
        <v>5'52'28"S 110'26'46"E</v>
      </c>
      <c r="D7" s="13">
        <f t="shared" si="0"/>
        <v>3</v>
      </c>
      <c r="E7" s="8" t="s">
        <v>96</v>
      </c>
      <c r="F7" s="13" t="str">
        <f t="shared" si="0"/>
        <v>Pemanfaatan</v>
      </c>
      <c r="G7" s="14">
        <v>1</v>
      </c>
      <c r="H7" s="14">
        <v>1</v>
      </c>
      <c r="I7" s="63" t="s">
        <v>28</v>
      </c>
      <c r="J7" s="15" t="s">
        <v>19</v>
      </c>
      <c r="K7" s="9">
        <v>0</v>
      </c>
      <c r="L7" s="9">
        <v>0</v>
      </c>
      <c r="M7" s="43" t="s">
        <v>99</v>
      </c>
      <c r="P7" t="s">
        <v>109</v>
      </c>
      <c r="Q7">
        <v>18.636363636363637</v>
      </c>
    </row>
    <row r="8" spans="1:17" x14ac:dyDescent="0.25">
      <c r="A8" s="45"/>
      <c r="B8" s="45"/>
      <c r="C8" s="12" t="str">
        <f t="shared" si="0"/>
        <v>5'52'28"S 110'26'46"E</v>
      </c>
      <c r="D8" s="13">
        <f t="shared" si="0"/>
        <v>3</v>
      </c>
      <c r="E8" s="8" t="s">
        <v>96</v>
      </c>
      <c r="F8" s="13" t="str">
        <f t="shared" si="0"/>
        <v>Pemanfaatan</v>
      </c>
      <c r="G8" s="14">
        <v>1</v>
      </c>
      <c r="H8" s="14">
        <v>1</v>
      </c>
      <c r="I8" s="63" t="s">
        <v>28</v>
      </c>
      <c r="J8" s="15" t="s">
        <v>20</v>
      </c>
      <c r="K8" s="9">
        <v>0</v>
      </c>
      <c r="L8" s="9">
        <v>0</v>
      </c>
      <c r="M8" s="43" t="s">
        <v>99</v>
      </c>
      <c r="P8" t="s">
        <v>110</v>
      </c>
      <c r="Q8">
        <v>8.6363636363636367</v>
      </c>
    </row>
    <row r="9" spans="1:17" x14ac:dyDescent="0.25">
      <c r="A9" s="45"/>
      <c r="B9" s="45"/>
      <c r="C9" s="12" t="str">
        <f t="shared" si="0"/>
        <v>5'52'28"S 110'26'46"E</v>
      </c>
      <c r="D9" s="13">
        <f t="shared" si="0"/>
        <v>3</v>
      </c>
      <c r="E9" s="8" t="s">
        <v>96</v>
      </c>
      <c r="F9" s="13" t="str">
        <f t="shared" si="0"/>
        <v>Pemanfaatan</v>
      </c>
      <c r="G9" s="14">
        <v>1</v>
      </c>
      <c r="H9" s="14">
        <v>1</v>
      </c>
      <c r="I9" s="63" t="s">
        <v>28</v>
      </c>
      <c r="J9" s="15" t="s">
        <v>21</v>
      </c>
      <c r="K9" s="9">
        <v>0</v>
      </c>
      <c r="L9" s="9">
        <v>0</v>
      </c>
      <c r="M9" s="43" t="s">
        <v>99</v>
      </c>
      <c r="P9" t="s">
        <v>111</v>
      </c>
      <c r="Q9">
        <v>5.3636363636363633</v>
      </c>
    </row>
    <row r="10" spans="1:17" x14ac:dyDescent="0.25">
      <c r="A10" s="45"/>
      <c r="B10" s="45"/>
      <c r="C10" s="16" t="str">
        <f t="shared" si="0"/>
        <v>5'52'28"S 110'26'46"E</v>
      </c>
      <c r="D10" s="13">
        <f t="shared" si="0"/>
        <v>3</v>
      </c>
      <c r="E10" s="8" t="s">
        <v>96</v>
      </c>
      <c r="F10" s="13" t="str">
        <f t="shared" si="0"/>
        <v>Pemanfaatan</v>
      </c>
      <c r="G10" s="17">
        <v>1</v>
      </c>
      <c r="H10" s="17">
        <v>1</v>
      </c>
      <c r="I10" s="63" t="s">
        <v>28</v>
      </c>
      <c r="J10" s="18" t="s">
        <v>22</v>
      </c>
      <c r="K10" s="9">
        <v>0</v>
      </c>
      <c r="L10" s="9">
        <v>0</v>
      </c>
      <c r="M10" s="43" t="s">
        <v>99</v>
      </c>
      <c r="P10" s="143" t="s">
        <v>113</v>
      </c>
      <c r="Q10" s="143">
        <f>AVERAGE(Q7:Q9)</f>
        <v>10.878787878787881</v>
      </c>
    </row>
    <row r="11" spans="1:17" x14ac:dyDescent="0.25">
      <c r="A11" s="45"/>
      <c r="B11" s="45"/>
      <c r="C11" s="16" t="str">
        <f t="shared" si="0"/>
        <v>5'52'28"S 110'26'46"E</v>
      </c>
      <c r="D11" s="13">
        <f t="shared" si="0"/>
        <v>3</v>
      </c>
      <c r="E11" s="8" t="s">
        <v>96</v>
      </c>
      <c r="F11" s="13" t="str">
        <f t="shared" si="0"/>
        <v>Pemanfaatan</v>
      </c>
      <c r="G11" s="17">
        <v>1</v>
      </c>
      <c r="H11" s="17">
        <v>1</v>
      </c>
      <c r="I11" s="63" t="s">
        <v>28</v>
      </c>
      <c r="J11" s="18" t="s">
        <v>23</v>
      </c>
      <c r="K11" s="9">
        <v>0</v>
      </c>
      <c r="L11" s="9">
        <v>0</v>
      </c>
      <c r="M11" s="43" t="s">
        <v>99</v>
      </c>
    </row>
    <row r="12" spans="1:17" x14ac:dyDescent="0.25">
      <c r="A12" s="45"/>
      <c r="B12" s="45"/>
      <c r="C12" s="16" t="str">
        <f t="shared" si="0"/>
        <v>5'52'28"S 110'26'46"E</v>
      </c>
      <c r="D12" s="13">
        <f t="shared" si="0"/>
        <v>3</v>
      </c>
      <c r="E12" s="8" t="s">
        <v>96</v>
      </c>
      <c r="F12" s="13" t="str">
        <f t="shared" si="0"/>
        <v>Pemanfaatan</v>
      </c>
      <c r="G12" s="17">
        <v>1</v>
      </c>
      <c r="H12" s="17">
        <v>1</v>
      </c>
      <c r="I12" s="63" t="s">
        <v>28</v>
      </c>
      <c r="J12" s="18" t="s">
        <v>24</v>
      </c>
      <c r="K12" s="9">
        <v>0</v>
      </c>
      <c r="L12" s="9">
        <v>0</v>
      </c>
      <c r="M12" s="43" t="s">
        <v>99</v>
      </c>
    </row>
    <row r="13" spans="1:17" x14ac:dyDescent="0.25">
      <c r="A13" s="45"/>
      <c r="B13" s="45"/>
      <c r="C13" s="16" t="str">
        <f t="shared" si="0"/>
        <v>5'52'28"S 110'26'46"E</v>
      </c>
      <c r="D13" s="13">
        <f t="shared" si="0"/>
        <v>3</v>
      </c>
      <c r="E13" s="8" t="s">
        <v>96</v>
      </c>
      <c r="F13" s="13" t="str">
        <f t="shared" si="0"/>
        <v>Pemanfaatan</v>
      </c>
      <c r="G13" s="17">
        <v>1</v>
      </c>
      <c r="H13" s="17">
        <v>1</v>
      </c>
      <c r="I13" s="63" t="s">
        <v>28</v>
      </c>
      <c r="J13" s="18" t="s">
        <v>16</v>
      </c>
      <c r="K13" s="9">
        <v>20</v>
      </c>
      <c r="L13" s="9">
        <v>0</v>
      </c>
      <c r="M13" s="43" t="s">
        <v>99</v>
      </c>
    </row>
    <row r="14" spans="1:17" x14ac:dyDescent="0.25">
      <c r="A14" s="45"/>
      <c r="B14" s="45"/>
      <c r="C14" s="16" t="str">
        <f>C12</f>
        <v>5'52'28"S 110'26'46"E</v>
      </c>
      <c r="D14" s="13">
        <f>D12</f>
        <v>3</v>
      </c>
      <c r="E14" s="8" t="s">
        <v>96</v>
      </c>
      <c r="F14" s="13" t="str">
        <f>F12</f>
        <v>Pemanfaatan</v>
      </c>
      <c r="G14" s="17">
        <v>1</v>
      </c>
      <c r="H14" s="17">
        <v>1</v>
      </c>
      <c r="I14" s="63" t="s">
        <v>28</v>
      </c>
      <c r="J14" s="18" t="s">
        <v>18</v>
      </c>
      <c r="K14" s="9">
        <v>0</v>
      </c>
      <c r="L14" s="9">
        <v>0</v>
      </c>
      <c r="M14" s="43" t="s">
        <v>99</v>
      </c>
    </row>
    <row r="15" spans="1:17" x14ac:dyDescent="0.25">
      <c r="A15" s="46"/>
      <c r="B15" s="46"/>
      <c r="C15" s="20" t="str">
        <f t="shared" ref="C15:F22" si="1">C14</f>
        <v>5'52'28"S 110'26'46"E</v>
      </c>
      <c r="D15" s="21">
        <f t="shared" si="1"/>
        <v>3</v>
      </c>
      <c r="E15" s="8" t="s">
        <v>96</v>
      </c>
      <c r="F15" s="21" t="str">
        <f t="shared" si="1"/>
        <v>Pemanfaatan</v>
      </c>
      <c r="G15" s="22">
        <v>1</v>
      </c>
      <c r="H15" s="22">
        <v>2</v>
      </c>
      <c r="I15" s="63" t="s">
        <v>28</v>
      </c>
      <c r="J15" s="23" t="s">
        <v>25</v>
      </c>
      <c r="K15" s="24">
        <v>0</v>
      </c>
      <c r="L15" s="24">
        <v>0</v>
      </c>
      <c r="M15" s="43" t="s">
        <v>99</v>
      </c>
    </row>
    <row r="16" spans="1:17" x14ac:dyDescent="0.25">
      <c r="A16" s="45"/>
      <c r="B16" s="45"/>
      <c r="C16" s="16" t="str">
        <f t="shared" si="1"/>
        <v>5'52'28"S 110'26'46"E</v>
      </c>
      <c r="D16" s="13">
        <f t="shared" si="1"/>
        <v>3</v>
      </c>
      <c r="E16" s="8" t="s">
        <v>96</v>
      </c>
      <c r="F16" s="13" t="str">
        <f t="shared" si="1"/>
        <v>Pemanfaatan</v>
      </c>
      <c r="G16" s="17">
        <v>1</v>
      </c>
      <c r="H16" s="17">
        <v>2</v>
      </c>
      <c r="I16" s="63" t="s">
        <v>28</v>
      </c>
      <c r="J16" s="18" t="s">
        <v>26</v>
      </c>
      <c r="K16" s="9">
        <v>80</v>
      </c>
      <c r="L16" s="9">
        <v>0</v>
      </c>
      <c r="M16" s="43" t="s">
        <v>99</v>
      </c>
    </row>
    <row r="17" spans="1:17" x14ac:dyDescent="0.25">
      <c r="A17" s="45"/>
      <c r="B17" s="45"/>
      <c r="C17" s="16" t="str">
        <f t="shared" si="1"/>
        <v>5'52'28"S 110'26'46"E</v>
      </c>
      <c r="D17" s="13">
        <f t="shared" si="1"/>
        <v>3</v>
      </c>
      <c r="E17" s="8" t="s">
        <v>96</v>
      </c>
      <c r="F17" s="13" t="str">
        <f t="shared" si="1"/>
        <v>Pemanfaatan</v>
      </c>
      <c r="G17" s="17">
        <v>1</v>
      </c>
      <c r="H17" s="17">
        <v>2</v>
      </c>
      <c r="I17" s="63" t="s">
        <v>28</v>
      </c>
      <c r="J17" s="18" t="s">
        <v>19</v>
      </c>
      <c r="K17" s="9">
        <v>5</v>
      </c>
      <c r="L17" s="9">
        <v>0</v>
      </c>
      <c r="M17" s="43" t="s">
        <v>99</v>
      </c>
    </row>
    <row r="18" spans="1:17" x14ac:dyDescent="0.25">
      <c r="A18" s="45"/>
      <c r="B18" s="45"/>
      <c r="C18" s="16" t="str">
        <f t="shared" si="1"/>
        <v>5'52'28"S 110'26'46"E</v>
      </c>
      <c r="D18" s="13">
        <f t="shared" si="1"/>
        <v>3</v>
      </c>
      <c r="E18" s="8" t="s">
        <v>96</v>
      </c>
      <c r="F18" s="13" t="str">
        <f t="shared" si="1"/>
        <v>Pemanfaatan</v>
      </c>
      <c r="G18" s="17">
        <v>1</v>
      </c>
      <c r="H18" s="17">
        <v>2</v>
      </c>
      <c r="I18" s="63" t="s">
        <v>28</v>
      </c>
      <c r="J18" s="18" t="s">
        <v>20</v>
      </c>
      <c r="K18" s="9">
        <v>0</v>
      </c>
      <c r="L18" s="9">
        <v>0</v>
      </c>
      <c r="M18" s="43" t="s">
        <v>99</v>
      </c>
    </row>
    <row r="19" spans="1:17" x14ac:dyDescent="0.25">
      <c r="A19" s="45"/>
      <c r="B19" s="45"/>
      <c r="C19" s="16" t="str">
        <f t="shared" si="1"/>
        <v>5'52'28"S 110'26'46"E</v>
      </c>
      <c r="D19" s="13">
        <f t="shared" si="1"/>
        <v>3</v>
      </c>
      <c r="E19" s="8" t="s">
        <v>96</v>
      </c>
      <c r="F19" s="13" t="str">
        <f t="shared" si="1"/>
        <v>Pemanfaatan</v>
      </c>
      <c r="G19" s="17">
        <v>1</v>
      </c>
      <c r="H19" s="17">
        <v>2</v>
      </c>
      <c r="I19" s="63" t="s">
        <v>28</v>
      </c>
      <c r="J19" s="18" t="s">
        <v>21</v>
      </c>
      <c r="K19" s="9">
        <v>0</v>
      </c>
      <c r="L19" s="9">
        <v>0</v>
      </c>
      <c r="M19" s="43" t="s">
        <v>99</v>
      </c>
    </row>
    <row r="20" spans="1:17" x14ac:dyDescent="0.25">
      <c r="A20" s="45"/>
      <c r="B20" s="45"/>
      <c r="C20" s="16" t="str">
        <f t="shared" si="1"/>
        <v>5'52'28"S 110'26'46"E</v>
      </c>
      <c r="D20" s="13">
        <f t="shared" si="1"/>
        <v>3</v>
      </c>
      <c r="E20" s="8" t="s">
        <v>96</v>
      </c>
      <c r="F20" s="13" t="str">
        <f t="shared" si="1"/>
        <v>Pemanfaatan</v>
      </c>
      <c r="G20" s="17">
        <v>1</v>
      </c>
      <c r="H20" s="17">
        <v>2</v>
      </c>
      <c r="I20" s="63" t="s">
        <v>28</v>
      </c>
      <c r="J20" s="18" t="s">
        <v>22</v>
      </c>
      <c r="K20" s="9">
        <v>0</v>
      </c>
      <c r="L20" s="9">
        <v>0</v>
      </c>
      <c r="M20" s="45" t="str">
        <f t="shared" ref="M20:M52" si="2">M19</f>
        <v>Nailin</v>
      </c>
    </row>
    <row r="21" spans="1:17" x14ac:dyDescent="0.25">
      <c r="A21" s="45"/>
      <c r="B21" s="45"/>
      <c r="C21" s="16" t="str">
        <f t="shared" si="1"/>
        <v>5'52'28"S 110'26'46"E</v>
      </c>
      <c r="D21" s="13">
        <f t="shared" si="1"/>
        <v>3</v>
      </c>
      <c r="E21" s="8" t="s">
        <v>96</v>
      </c>
      <c r="F21" s="13" t="str">
        <f t="shared" si="1"/>
        <v>Pemanfaatan</v>
      </c>
      <c r="G21" s="17">
        <v>1</v>
      </c>
      <c r="H21" s="17">
        <v>2</v>
      </c>
      <c r="I21" s="63" t="s">
        <v>28</v>
      </c>
      <c r="J21" s="18" t="s">
        <v>23</v>
      </c>
      <c r="K21" s="9">
        <v>0</v>
      </c>
      <c r="L21" s="9">
        <v>0</v>
      </c>
      <c r="M21" s="45" t="str">
        <f t="shared" si="2"/>
        <v>Nailin</v>
      </c>
    </row>
    <row r="22" spans="1:17" x14ac:dyDescent="0.25">
      <c r="A22" s="45"/>
      <c r="B22" s="45"/>
      <c r="C22" s="16" t="str">
        <f t="shared" si="1"/>
        <v>5'52'28"S 110'26'46"E</v>
      </c>
      <c r="D22" s="13">
        <f t="shared" si="1"/>
        <v>3</v>
      </c>
      <c r="E22" s="8" t="s">
        <v>96</v>
      </c>
      <c r="F22" s="13" t="str">
        <f t="shared" si="1"/>
        <v>Pemanfaatan</v>
      </c>
      <c r="G22" s="17">
        <v>1</v>
      </c>
      <c r="H22" s="17">
        <v>2</v>
      </c>
      <c r="I22" s="63" t="s">
        <v>28</v>
      </c>
      <c r="J22" s="18" t="s">
        <v>24</v>
      </c>
      <c r="K22" s="9">
        <v>0</v>
      </c>
      <c r="L22" s="9">
        <v>0</v>
      </c>
      <c r="M22" s="45" t="str">
        <f t="shared" si="2"/>
        <v>Nailin</v>
      </c>
    </row>
    <row r="23" spans="1:17" x14ac:dyDescent="0.25">
      <c r="A23" s="45"/>
      <c r="B23" s="45"/>
      <c r="C23" s="16"/>
      <c r="D23" s="13"/>
      <c r="E23" s="8" t="s">
        <v>96</v>
      </c>
      <c r="F23" s="13"/>
      <c r="G23" s="17"/>
      <c r="H23" s="17"/>
      <c r="I23" s="63" t="s">
        <v>28</v>
      </c>
      <c r="J23" s="18" t="s">
        <v>16</v>
      </c>
      <c r="K23" s="9">
        <v>15</v>
      </c>
      <c r="L23" s="9">
        <v>0</v>
      </c>
      <c r="M23" s="45" t="str">
        <f t="shared" si="2"/>
        <v>Nailin</v>
      </c>
    </row>
    <row r="24" spans="1:17" x14ac:dyDescent="0.25">
      <c r="A24" s="45"/>
      <c r="B24" s="45"/>
      <c r="C24" s="16" t="str">
        <f>C22</f>
        <v>5'52'28"S 110'26'46"E</v>
      </c>
      <c r="D24" s="13">
        <f>D22</f>
        <v>3</v>
      </c>
      <c r="E24" s="8" t="s">
        <v>96</v>
      </c>
      <c r="F24" s="13" t="str">
        <f>F22</f>
        <v>Pemanfaatan</v>
      </c>
      <c r="G24" s="17">
        <v>1</v>
      </c>
      <c r="H24" s="17">
        <v>2</v>
      </c>
      <c r="I24" s="63" t="s">
        <v>28</v>
      </c>
      <c r="J24" s="18" t="s">
        <v>18</v>
      </c>
      <c r="K24" s="9">
        <v>0</v>
      </c>
      <c r="L24" s="9">
        <v>0</v>
      </c>
      <c r="M24" s="45" t="str">
        <f t="shared" si="2"/>
        <v>Nailin</v>
      </c>
    </row>
    <row r="25" spans="1:17" x14ac:dyDescent="0.25">
      <c r="A25" s="46"/>
      <c r="B25" s="46"/>
      <c r="C25" s="20" t="str">
        <f t="shared" ref="C25:C33" si="3">C24</f>
        <v>5'52'28"S 110'26'46"E</v>
      </c>
      <c r="D25" s="21">
        <f t="shared" ref="D25:D33" si="4">D24</f>
        <v>3</v>
      </c>
      <c r="E25" s="8" t="s">
        <v>96</v>
      </c>
      <c r="F25" s="21" t="str">
        <f t="shared" ref="F25:F33" si="5">F24</f>
        <v>Pemanfaatan</v>
      </c>
      <c r="G25" s="22">
        <v>1</v>
      </c>
      <c r="H25" s="22">
        <v>3</v>
      </c>
      <c r="I25" s="63" t="s">
        <v>28</v>
      </c>
      <c r="J25" s="23" t="s">
        <v>25</v>
      </c>
      <c r="K25" s="24">
        <v>50</v>
      </c>
      <c r="L25" s="24">
        <v>0</v>
      </c>
      <c r="M25" s="45" t="str">
        <f t="shared" si="2"/>
        <v>Nailin</v>
      </c>
    </row>
    <row r="26" spans="1:17" x14ac:dyDescent="0.25">
      <c r="A26" s="45"/>
      <c r="B26" s="45"/>
      <c r="C26" s="16" t="str">
        <f t="shared" si="3"/>
        <v>5'52'28"S 110'26'46"E</v>
      </c>
      <c r="D26" s="13">
        <f t="shared" si="4"/>
        <v>3</v>
      </c>
      <c r="E26" s="8" t="s">
        <v>96</v>
      </c>
      <c r="F26" s="13" t="str">
        <f t="shared" si="5"/>
        <v>Pemanfaatan</v>
      </c>
      <c r="G26" s="17">
        <v>1</v>
      </c>
      <c r="H26" s="17">
        <v>3</v>
      </c>
      <c r="I26" s="63" t="s">
        <v>28</v>
      </c>
      <c r="J26" s="18" t="s">
        <v>26</v>
      </c>
      <c r="K26" s="9">
        <v>50</v>
      </c>
      <c r="L26" s="9">
        <v>0</v>
      </c>
      <c r="M26" s="45" t="str">
        <f t="shared" si="2"/>
        <v>Nailin</v>
      </c>
      <c r="P26" s="45" t="s">
        <v>25</v>
      </c>
      <c r="Q26" s="45">
        <f>AVERAGE(K5,K15,K25,K35,K45,K55,K65,K75,K85,K95,K105,K115,K125,K135,K145,K155,K165,K175,K185,K195,K205,K215,K225,K235,K245,K255,K265,K275,K285,K295,K305,K315,K325,)</f>
        <v>6.0294117647058822</v>
      </c>
    </row>
    <row r="27" spans="1:17" x14ac:dyDescent="0.25">
      <c r="A27" s="45"/>
      <c r="B27" s="45"/>
      <c r="C27" s="16" t="str">
        <f t="shared" si="3"/>
        <v>5'52'28"S 110'26'46"E</v>
      </c>
      <c r="D27" s="47">
        <f t="shared" si="4"/>
        <v>3</v>
      </c>
      <c r="E27" s="8" t="s">
        <v>96</v>
      </c>
      <c r="F27" s="47" t="str">
        <f t="shared" si="5"/>
        <v>Pemanfaatan</v>
      </c>
      <c r="G27" s="17">
        <v>1</v>
      </c>
      <c r="H27" s="17">
        <v>3</v>
      </c>
      <c r="I27" s="63" t="s">
        <v>28</v>
      </c>
      <c r="J27" s="18" t="s">
        <v>19</v>
      </c>
      <c r="K27" s="9">
        <v>0</v>
      </c>
      <c r="L27" s="9">
        <v>0</v>
      </c>
      <c r="M27" s="45" t="str">
        <f t="shared" si="2"/>
        <v>Nailin</v>
      </c>
      <c r="P27" s="45" t="s">
        <v>26</v>
      </c>
      <c r="Q27" s="45">
        <f>AVERAGE(K6,K16,K26,K36,K46,K56,K66,K76,K86,K96,K106,K116,K126,K136,K146,K156,K166,K176,K186,K196,K206,K216,K226,K236,K246,K256,K266,K286,K296,K306,K316,K326)</f>
        <v>25.9375</v>
      </c>
    </row>
    <row r="28" spans="1:17" x14ac:dyDescent="0.25">
      <c r="A28" s="45"/>
      <c r="B28" s="45"/>
      <c r="C28" s="16" t="str">
        <f t="shared" si="3"/>
        <v>5'52'28"S 110'26'46"E</v>
      </c>
      <c r="D28" s="47">
        <f t="shared" si="4"/>
        <v>3</v>
      </c>
      <c r="E28" s="8" t="s">
        <v>96</v>
      </c>
      <c r="F28" s="47" t="str">
        <f t="shared" si="5"/>
        <v>Pemanfaatan</v>
      </c>
      <c r="G28" s="17">
        <v>1</v>
      </c>
      <c r="H28" s="17">
        <v>3</v>
      </c>
      <c r="I28" s="63" t="s">
        <v>28</v>
      </c>
      <c r="J28" s="18" t="s">
        <v>20</v>
      </c>
      <c r="K28" s="9">
        <v>0</v>
      </c>
      <c r="L28" s="9">
        <v>0</v>
      </c>
      <c r="M28" s="45" t="str">
        <f t="shared" si="2"/>
        <v>Nailin</v>
      </c>
      <c r="P28" s="45" t="s">
        <v>19</v>
      </c>
      <c r="Q28" s="45">
        <f>AVERAGE(K7,K17,K27,K37,K47,K57,K67,K77,K87,K97,K107,K117,K127,K137,K147,K157,K167,K177,K187,K197,K207,K217,K227,K237,,K247,K257,K267,K277,K287,K297,K307,K317,K327)</f>
        <v>0.94117647058823528</v>
      </c>
    </row>
    <row r="29" spans="1:17" x14ac:dyDescent="0.25">
      <c r="A29" s="45"/>
      <c r="B29" s="45"/>
      <c r="C29" s="16" t="str">
        <f t="shared" si="3"/>
        <v>5'52'28"S 110'26'46"E</v>
      </c>
      <c r="D29" s="47">
        <f t="shared" si="4"/>
        <v>3</v>
      </c>
      <c r="E29" s="8" t="s">
        <v>96</v>
      </c>
      <c r="F29" s="47" t="str">
        <f t="shared" si="5"/>
        <v>Pemanfaatan</v>
      </c>
      <c r="G29" s="17">
        <v>1</v>
      </c>
      <c r="H29" s="17">
        <v>3</v>
      </c>
      <c r="I29" s="63" t="s">
        <v>28</v>
      </c>
      <c r="J29" s="18" t="s">
        <v>21</v>
      </c>
      <c r="K29" s="9">
        <v>0</v>
      </c>
      <c r="L29" s="9">
        <v>0</v>
      </c>
      <c r="M29" s="45" t="str">
        <f t="shared" si="2"/>
        <v>Nailin</v>
      </c>
      <c r="P29" s="45" t="s">
        <v>20</v>
      </c>
      <c r="Q29" s="45">
        <v>0</v>
      </c>
    </row>
    <row r="30" spans="1:17" x14ac:dyDescent="0.25">
      <c r="A30" s="45"/>
      <c r="B30" s="45"/>
      <c r="C30" s="16" t="str">
        <f t="shared" si="3"/>
        <v>5'52'28"S 110'26'46"E</v>
      </c>
      <c r="D30" s="47">
        <f t="shared" si="4"/>
        <v>3</v>
      </c>
      <c r="E30" s="8" t="s">
        <v>96</v>
      </c>
      <c r="F30" s="47" t="str">
        <f t="shared" si="5"/>
        <v>Pemanfaatan</v>
      </c>
      <c r="G30" s="17">
        <v>1</v>
      </c>
      <c r="H30" s="17">
        <v>3</v>
      </c>
      <c r="I30" s="63" t="s">
        <v>28</v>
      </c>
      <c r="J30" s="18" t="s">
        <v>22</v>
      </c>
      <c r="K30" s="9">
        <v>0</v>
      </c>
      <c r="L30" s="9">
        <v>0</v>
      </c>
      <c r="M30" s="45" t="str">
        <f t="shared" si="2"/>
        <v>Nailin</v>
      </c>
      <c r="P30" s="45" t="s">
        <v>21</v>
      </c>
      <c r="Q30" s="45">
        <f>AVERAGE(K9,K19,K29,K39,K49,K59,K69,K79,K89,K99,K109,K119,K129,K139,K149,K159,K169,K179,K189,K199,K209,K219,K229,K239,K249,K259,K269,K279,K289,K299,K309,K319,K329)</f>
        <v>0.75757575757575757</v>
      </c>
    </row>
    <row r="31" spans="1:17" x14ac:dyDescent="0.25">
      <c r="A31" s="45"/>
      <c r="B31" s="45"/>
      <c r="C31" s="16" t="str">
        <f t="shared" si="3"/>
        <v>5'52'28"S 110'26'46"E</v>
      </c>
      <c r="D31" s="47">
        <f t="shared" si="4"/>
        <v>3</v>
      </c>
      <c r="E31" s="8" t="s">
        <v>96</v>
      </c>
      <c r="F31" s="47" t="str">
        <f t="shared" si="5"/>
        <v>Pemanfaatan</v>
      </c>
      <c r="G31" s="17">
        <v>1</v>
      </c>
      <c r="H31" s="17">
        <v>3</v>
      </c>
      <c r="I31" s="63" t="s">
        <v>28</v>
      </c>
      <c r="J31" s="18" t="s">
        <v>23</v>
      </c>
      <c r="K31" s="9">
        <v>0</v>
      </c>
      <c r="L31" s="9">
        <v>0</v>
      </c>
      <c r="M31" s="45" t="str">
        <f t="shared" si="2"/>
        <v>Nailin</v>
      </c>
      <c r="P31" s="45" t="s">
        <v>22</v>
      </c>
      <c r="Q31" s="45">
        <f>AVERAGE(K10,K20,K30,K40,K50,K60,K70,K80,K90,K100,K110,K120,K130,K140,,K150,K160,K170,K180,K190,K200,K210,K220,K230,K240,K250,K260,K270,K280,K290,K300,K310,K320,K330,)</f>
        <v>4.8571428571428568</v>
      </c>
    </row>
    <row r="32" spans="1:17" x14ac:dyDescent="0.25">
      <c r="A32" s="45"/>
      <c r="B32" s="45"/>
      <c r="C32" s="16" t="str">
        <f t="shared" si="3"/>
        <v>5'52'28"S 110'26'46"E</v>
      </c>
      <c r="D32" s="47">
        <f t="shared" si="4"/>
        <v>3</v>
      </c>
      <c r="E32" s="8" t="s">
        <v>96</v>
      </c>
      <c r="F32" s="47" t="str">
        <f t="shared" si="5"/>
        <v>Pemanfaatan</v>
      </c>
      <c r="G32" s="17">
        <v>1</v>
      </c>
      <c r="H32" s="17">
        <v>3</v>
      </c>
      <c r="I32" s="63" t="s">
        <v>28</v>
      </c>
      <c r="J32" s="18" t="s">
        <v>24</v>
      </c>
      <c r="K32" s="9">
        <v>0</v>
      </c>
      <c r="L32" s="9">
        <v>0</v>
      </c>
      <c r="M32" s="45" t="str">
        <f t="shared" si="2"/>
        <v>Nailin</v>
      </c>
      <c r="P32" s="45" t="s">
        <v>23</v>
      </c>
      <c r="Q32" s="45">
        <v>0</v>
      </c>
    </row>
    <row r="33" spans="1:17" x14ac:dyDescent="0.25">
      <c r="A33" s="45"/>
      <c r="B33" s="45"/>
      <c r="C33" s="16" t="str">
        <f t="shared" si="3"/>
        <v>5'52'28"S 110'26'46"E</v>
      </c>
      <c r="D33" s="47">
        <f t="shared" si="4"/>
        <v>3</v>
      </c>
      <c r="E33" s="8" t="s">
        <v>96</v>
      </c>
      <c r="F33" s="47" t="str">
        <f t="shared" si="5"/>
        <v>Pemanfaatan</v>
      </c>
      <c r="G33" s="17">
        <v>1</v>
      </c>
      <c r="H33" s="17">
        <v>3</v>
      </c>
      <c r="I33" s="63" t="s">
        <v>28</v>
      </c>
      <c r="J33" s="18" t="s">
        <v>16</v>
      </c>
      <c r="K33" s="9">
        <v>30</v>
      </c>
      <c r="L33" s="9">
        <v>0</v>
      </c>
      <c r="M33" s="45" t="str">
        <f t="shared" si="2"/>
        <v>Nailin</v>
      </c>
      <c r="P33" s="45" t="s">
        <v>24</v>
      </c>
      <c r="Q33" s="45">
        <f>AVERAGE(K32,K42,K52,K62,K72,K82,K92,K102,K112,K122,K132,K142,K152,K162,K172,K182,K192,K202,K212,K222,K232,K242,K252,K262,K272,K282,K292,K302,K312,K322,K332)</f>
        <v>0.90322580645161288</v>
      </c>
    </row>
    <row r="34" spans="1:17" x14ac:dyDescent="0.25">
      <c r="A34" s="45"/>
      <c r="B34" s="45"/>
      <c r="C34" s="16" t="str">
        <f>C32</f>
        <v>5'52'28"S 110'26'46"E</v>
      </c>
      <c r="D34" s="47">
        <f>D32</f>
        <v>3</v>
      </c>
      <c r="E34" s="8" t="s">
        <v>96</v>
      </c>
      <c r="F34" s="47" t="str">
        <f>F32</f>
        <v>Pemanfaatan</v>
      </c>
      <c r="G34" s="17">
        <v>1</v>
      </c>
      <c r="H34" s="17">
        <v>3</v>
      </c>
      <c r="I34" s="63" t="s">
        <v>28</v>
      </c>
      <c r="J34" s="18" t="s">
        <v>18</v>
      </c>
      <c r="K34" s="9">
        <v>0</v>
      </c>
      <c r="L34" s="9">
        <v>0</v>
      </c>
      <c r="M34" s="45" t="str">
        <f t="shared" si="2"/>
        <v>Nailin</v>
      </c>
      <c r="P34" s="45" t="s">
        <v>117</v>
      </c>
      <c r="Q34" s="45">
        <f>AVERAGE(K14,K24,K34,K44,K54,K64,K74,K84,K94,K104,K114,K124,K134,K144,K154,K164,K174,K184,K194,K204,K214,K224,K234,K244,K254,K264,K274,K284,K294,K304,K314,K324,K334)</f>
        <v>6.8181818181818183</v>
      </c>
    </row>
    <row r="35" spans="1:17" x14ac:dyDescent="0.25">
      <c r="A35" s="46"/>
      <c r="B35" s="46"/>
      <c r="C35" s="20" t="str">
        <f t="shared" ref="C35:F42" si="6">C34</f>
        <v>5'52'28"S 110'26'46"E</v>
      </c>
      <c r="D35" s="48">
        <f t="shared" si="6"/>
        <v>3</v>
      </c>
      <c r="E35" s="8" t="s">
        <v>96</v>
      </c>
      <c r="F35" s="48" t="str">
        <f t="shared" si="6"/>
        <v>Pemanfaatan</v>
      </c>
      <c r="G35" s="22">
        <v>1</v>
      </c>
      <c r="H35" s="22">
        <v>4</v>
      </c>
      <c r="I35" s="63" t="s">
        <v>28</v>
      </c>
      <c r="J35" s="23" t="s">
        <v>25</v>
      </c>
      <c r="K35" s="24">
        <v>0</v>
      </c>
      <c r="L35" s="24">
        <v>0</v>
      </c>
      <c r="M35" s="45" t="str">
        <f t="shared" si="2"/>
        <v>Nailin</v>
      </c>
      <c r="P35" s="45" t="s">
        <v>118</v>
      </c>
      <c r="Q35" s="45">
        <f>AVERAGE(Q26:Q34)</f>
        <v>5.138246052738463</v>
      </c>
    </row>
    <row r="36" spans="1:17" x14ac:dyDescent="0.25">
      <c r="A36" s="45"/>
      <c r="B36" s="45"/>
      <c r="C36" s="16" t="str">
        <f t="shared" si="6"/>
        <v>5'52'28"S 110'26'46"E</v>
      </c>
      <c r="D36" s="47">
        <f t="shared" si="6"/>
        <v>3</v>
      </c>
      <c r="E36" s="8" t="s">
        <v>96</v>
      </c>
      <c r="F36" s="47" t="str">
        <f t="shared" si="6"/>
        <v>Pemanfaatan</v>
      </c>
      <c r="G36" s="17">
        <v>1</v>
      </c>
      <c r="H36" s="17">
        <v>4</v>
      </c>
      <c r="I36" s="63" t="s">
        <v>28</v>
      </c>
      <c r="J36" s="18" t="s">
        <v>26</v>
      </c>
      <c r="K36" s="9">
        <v>70</v>
      </c>
      <c r="L36" s="9">
        <v>0</v>
      </c>
      <c r="M36" s="45" t="str">
        <f t="shared" si="2"/>
        <v>Nailin</v>
      </c>
    </row>
    <row r="37" spans="1:17" x14ac:dyDescent="0.25">
      <c r="A37" s="45"/>
      <c r="B37" s="45"/>
      <c r="C37" s="16" t="str">
        <f t="shared" si="6"/>
        <v>5'52'28"S 110'26'46"E</v>
      </c>
      <c r="D37" s="47">
        <f t="shared" si="6"/>
        <v>3</v>
      </c>
      <c r="E37" s="8" t="s">
        <v>96</v>
      </c>
      <c r="F37" s="47" t="str">
        <f t="shared" si="6"/>
        <v>Pemanfaatan</v>
      </c>
      <c r="G37" s="17">
        <v>1</v>
      </c>
      <c r="H37" s="17">
        <v>4</v>
      </c>
      <c r="I37" s="63" t="s">
        <v>28</v>
      </c>
      <c r="J37" s="18" t="s">
        <v>19</v>
      </c>
      <c r="K37" s="9">
        <v>0</v>
      </c>
      <c r="L37" s="9">
        <v>0</v>
      </c>
      <c r="M37" s="45" t="str">
        <f t="shared" si="2"/>
        <v>Nailin</v>
      </c>
    </row>
    <row r="38" spans="1:17" x14ac:dyDescent="0.25">
      <c r="A38" s="45"/>
      <c r="B38" s="45"/>
      <c r="C38" s="16" t="str">
        <f t="shared" si="6"/>
        <v>5'52'28"S 110'26'46"E</v>
      </c>
      <c r="D38" s="47">
        <f t="shared" si="6"/>
        <v>3</v>
      </c>
      <c r="E38" s="8" t="s">
        <v>96</v>
      </c>
      <c r="F38" s="47" t="str">
        <f t="shared" si="6"/>
        <v>Pemanfaatan</v>
      </c>
      <c r="G38" s="17">
        <v>1</v>
      </c>
      <c r="H38" s="17">
        <v>4</v>
      </c>
      <c r="I38" s="63" t="s">
        <v>28</v>
      </c>
      <c r="J38" s="18" t="s">
        <v>20</v>
      </c>
      <c r="K38" s="9">
        <v>0</v>
      </c>
      <c r="L38" s="9">
        <v>0</v>
      </c>
      <c r="M38" s="45" t="str">
        <f t="shared" si="2"/>
        <v>Nailin</v>
      </c>
    </row>
    <row r="39" spans="1:17" x14ac:dyDescent="0.25">
      <c r="A39" s="45"/>
      <c r="B39" s="45"/>
      <c r="C39" s="16" t="str">
        <f t="shared" si="6"/>
        <v>5'52'28"S 110'26'46"E</v>
      </c>
      <c r="D39" s="47">
        <f t="shared" si="6"/>
        <v>3</v>
      </c>
      <c r="E39" s="8" t="s">
        <v>96</v>
      </c>
      <c r="F39" s="47" t="str">
        <f t="shared" si="6"/>
        <v>Pemanfaatan</v>
      </c>
      <c r="G39" s="17">
        <v>1</v>
      </c>
      <c r="H39" s="17">
        <v>4</v>
      </c>
      <c r="I39" s="63" t="s">
        <v>28</v>
      </c>
      <c r="J39" s="18" t="s">
        <v>21</v>
      </c>
      <c r="K39" s="9">
        <v>0</v>
      </c>
      <c r="L39" s="9">
        <v>0</v>
      </c>
      <c r="M39" s="45" t="str">
        <f t="shared" si="2"/>
        <v>Nailin</v>
      </c>
    </row>
    <row r="40" spans="1:17" x14ac:dyDescent="0.25">
      <c r="A40" s="45"/>
      <c r="B40" s="45"/>
      <c r="C40" s="16" t="str">
        <f t="shared" si="6"/>
        <v>5'52'28"S 110'26'46"E</v>
      </c>
      <c r="D40" s="47">
        <f t="shared" si="6"/>
        <v>3</v>
      </c>
      <c r="E40" s="8" t="s">
        <v>96</v>
      </c>
      <c r="F40" s="47" t="str">
        <f t="shared" si="6"/>
        <v>Pemanfaatan</v>
      </c>
      <c r="G40" s="17">
        <v>1</v>
      </c>
      <c r="H40" s="17">
        <v>4</v>
      </c>
      <c r="I40" s="63" t="s">
        <v>28</v>
      </c>
      <c r="J40" s="18" t="s">
        <v>22</v>
      </c>
      <c r="K40" s="9">
        <v>0</v>
      </c>
      <c r="L40" s="9">
        <v>0</v>
      </c>
      <c r="M40" s="45" t="str">
        <f t="shared" si="2"/>
        <v>Nailin</v>
      </c>
    </row>
    <row r="41" spans="1:17" x14ac:dyDescent="0.25">
      <c r="A41" s="45"/>
      <c r="B41" s="45"/>
      <c r="C41" s="16" t="str">
        <f t="shared" si="6"/>
        <v>5'52'28"S 110'26'46"E</v>
      </c>
      <c r="D41" s="47">
        <f t="shared" si="6"/>
        <v>3</v>
      </c>
      <c r="E41" s="8" t="s">
        <v>96</v>
      </c>
      <c r="F41" s="47" t="str">
        <f t="shared" si="6"/>
        <v>Pemanfaatan</v>
      </c>
      <c r="G41" s="17">
        <v>1</v>
      </c>
      <c r="H41" s="17">
        <v>4</v>
      </c>
      <c r="I41" s="63" t="s">
        <v>28</v>
      </c>
      <c r="J41" s="18" t="s">
        <v>23</v>
      </c>
      <c r="K41" s="9">
        <v>0</v>
      </c>
      <c r="L41" s="9">
        <v>0</v>
      </c>
      <c r="M41" s="45" t="str">
        <f t="shared" si="2"/>
        <v>Nailin</v>
      </c>
    </row>
    <row r="42" spans="1:17" x14ac:dyDescent="0.25">
      <c r="A42" s="45"/>
      <c r="B42" s="45"/>
      <c r="C42" s="16" t="str">
        <f t="shared" si="6"/>
        <v>5'52'28"S 110'26'46"E</v>
      </c>
      <c r="D42" s="47">
        <f t="shared" si="6"/>
        <v>3</v>
      </c>
      <c r="E42" s="8" t="s">
        <v>96</v>
      </c>
      <c r="F42" s="47" t="str">
        <f t="shared" si="6"/>
        <v>Pemanfaatan</v>
      </c>
      <c r="G42" s="17">
        <v>1</v>
      </c>
      <c r="H42" s="17">
        <v>4</v>
      </c>
      <c r="I42" s="63" t="s">
        <v>28</v>
      </c>
      <c r="J42" s="18" t="s">
        <v>24</v>
      </c>
      <c r="K42" s="9">
        <v>0</v>
      </c>
      <c r="L42" s="9">
        <v>0</v>
      </c>
      <c r="M42" s="45" t="str">
        <f t="shared" si="2"/>
        <v>Nailin</v>
      </c>
    </row>
    <row r="43" spans="1:17" x14ac:dyDescent="0.25">
      <c r="A43" s="45"/>
      <c r="B43" s="45"/>
      <c r="C43" s="16"/>
      <c r="D43" s="47"/>
      <c r="E43" s="8" t="s">
        <v>96</v>
      </c>
      <c r="F43" s="47"/>
      <c r="G43" s="17"/>
      <c r="H43" s="17"/>
      <c r="I43" s="63" t="s">
        <v>28</v>
      </c>
      <c r="J43" s="18" t="s">
        <v>16</v>
      </c>
      <c r="K43" s="9">
        <v>20</v>
      </c>
      <c r="L43" s="9">
        <v>0</v>
      </c>
      <c r="M43" s="45" t="str">
        <f t="shared" si="2"/>
        <v>Nailin</v>
      </c>
    </row>
    <row r="44" spans="1:17" x14ac:dyDescent="0.25">
      <c r="A44" s="45"/>
      <c r="B44" s="45"/>
      <c r="C44" s="16" t="str">
        <f>C42</f>
        <v>5'52'28"S 110'26'46"E</v>
      </c>
      <c r="D44" s="47">
        <f>D42</f>
        <v>3</v>
      </c>
      <c r="E44" s="8" t="s">
        <v>96</v>
      </c>
      <c r="F44" s="47" t="str">
        <f>F42</f>
        <v>Pemanfaatan</v>
      </c>
      <c r="G44" s="17">
        <v>1</v>
      </c>
      <c r="H44" s="17">
        <v>4</v>
      </c>
      <c r="I44" s="63" t="s">
        <v>28</v>
      </c>
      <c r="J44" s="18" t="s">
        <v>18</v>
      </c>
      <c r="K44" s="9">
        <v>0</v>
      </c>
      <c r="L44" s="9">
        <v>0</v>
      </c>
      <c r="M44" s="45" t="str">
        <f t="shared" si="2"/>
        <v>Nailin</v>
      </c>
    </row>
    <row r="45" spans="1:17" x14ac:dyDescent="0.25">
      <c r="A45" s="46"/>
      <c r="B45" s="46"/>
      <c r="C45" s="20" t="str">
        <f t="shared" ref="C45:F52" si="7">C44</f>
        <v>5'52'28"S 110'26'46"E</v>
      </c>
      <c r="D45" s="48">
        <f t="shared" si="7"/>
        <v>3</v>
      </c>
      <c r="E45" s="8" t="s">
        <v>96</v>
      </c>
      <c r="F45" s="48" t="str">
        <f t="shared" si="7"/>
        <v>Pemanfaatan</v>
      </c>
      <c r="G45" s="22">
        <v>1</v>
      </c>
      <c r="H45" s="22">
        <v>5</v>
      </c>
      <c r="I45" s="63" t="s">
        <v>28</v>
      </c>
      <c r="J45" s="23" t="s">
        <v>25</v>
      </c>
      <c r="K45" s="24">
        <v>0</v>
      </c>
      <c r="L45" s="24">
        <v>0</v>
      </c>
      <c r="M45" s="45" t="str">
        <f t="shared" si="2"/>
        <v>Nailin</v>
      </c>
    </row>
    <row r="46" spans="1:17" x14ac:dyDescent="0.25">
      <c r="A46" s="45"/>
      <c r="B46" s="45"/>
      <c r="C46" s="16" t="str">
        <f t="shared" si="7"/>
        <v>5'52'28"S 110'26'46"E</v>
      </c>
      <c r="D46" s="47">
        <f t="shared" si="7"/>
        <v>3</v>
      </c>
      <c r="E46" s="8" t="s">
        <v>96</v>
      </c>
      <c r="F46" s="47" t="str">
        <f t="shared" si="7"/>
        <v>Pemanfaatan</v>
      </c>
      <c r="G46" s="17">
        <v>1</v>
      </c>
      <c r="H46" s="17">
        <v>5</v>
      </c>
      <c r="I46" s="63" t="s">
        <v>28</v>
      </c>
      <c r="J46" s="18" t="s">
        <v>26</v>
      </c>
      <c r="K46" s="9">
        <v>40</v>
      </c>
      <c r="L46" s="9">
        <v>0</v>
      </c>
      <c r="M46" s="45" t="str">
        <f t="shared" si="2"/>
        <v>Nailin</v>
      </c>
    </row>
    <row r="47" spans="1:17" x14ac:dyDescent="0.25">
      <c r="A47" s="45"/>
      <c r="B47" s="45"/>
      <c r="C47" s="16" t="str">
        <f t="shared" si="7"/>
        <v>5'52'28"S 110'26'46"E</v>
      </c>
      <c r="D47" s="47">
        <f t="shared" si="7"/>
        <v>3</v>
      </c>
      <c r="E47" s="8" t="s">
        <v>96</v>
      </c>
      <c r="F47" s="47" t="str">
        <f t="shared" si="7"/>
        <v>Pemanfaatan</v>
      </c>
      <c r="G47" s="17">
        <v>1</v>
      </c>
      <c r="H47" s="17">
        <v>5</v>
      </c>
      <c r="I47" s="63" t="s">
        <v>28</v>
      </c>
      <c r="J47" s="18" t="s">
        <v>19</v>
      </c>
      <c r="K47" s="9">
        <v>0</v>
      </c>
      <c r="L47" s="9">
        <v>0</v>
      </c>
      <c r="M47" s="45" t="str">
        <f t="shared" si="2"/>
        <v>Nailin</v>
      </c>
    </row>
    <row r="48" spans="1:17" x14ac:dyDescent="0.25">
      <c r="A48" s="45"/>
      <c r="B48" s="45"/>
      <c r="C48" s="16" t="str">
        <f t="shared" si="7"/>
        <v>5'52'28"S 110'26'46"E</v>
      </c>
      <c r="D48" s="47">
        <f t="shared" si="7"/>
        <v>3</v>
      </c>
      <c r="E48" s="8" t="s">
        <v>96</v>
      </c>
      <c r="F48" s="47" t="str">
        <f t="shared" si="7"/>
        <v>Pemanfaatan</v>
      </c>
      <c r="G48" s="17">
        <v>1</v>
      </c>
      <c r="H48" s="17">
        <v>5</v>
      </c>
      <c r="I48" s="63" t="s">
        <v>28</v>
      </c>
      <c r="J48" s="18" t="s">
        <v>20</v>
      </c>
      <c r="K48" s="9">
        <v>0</v>
      </c>
      <c r="L48" s="9">
        <v>0</v>
      </c>
      <c r="M48" s="45" t="str">
        <f t="shared" si="2"/>
        <v>Nailin</v>
      </c>
    </row>
    <row r="49" spans="1:13" x14ac:dyDescent="0.25">
      <c r="A49" s="45"/>
      <c r="B49" s="45"/>
      <c r="C49" s="16" t="str">
        <f t="shared" si="7"/>
        <v>5'52'28"S 110'26'46"E</v>
      </c>
      <c r="D49" s="47">
        <f t="shared" si="7"/>
        <v>3</v>
      </c>
      <c r="E49" s="8" t="s">
        <v>96</v>
      </c>
      <c r="F49" s="47" t="str">
        <f t="shared" si="7"/>
        <v>Pemanfaatan</v>
      </c>
      <c r="G49" s="17">
        <v>1</v>
      </c>
      <c r="H49" s="17">
        <v>5</v>
      </c>
      <c r="I49" s="63" t="s">
        <v>28</v>
      </c>
      <c r="J49" s="18" t="s">
        <v>21</v>
      </c>
      <c r="K49" s="9">
        <v>0</v>
      </c>
      <c r="L49" s="9">
        <v>0</v>
      </c>
      <c r="M49" s="45" t="str">
        <f t="shared" si="2"/>
        <v>Nailin</v>
      </c>
    </row>
    <row r="50" spans="1:13" x14ac:dyDescent="0.25">
      <c r="A50" s="45"/>
      <c r="B50" s="45"/>
      <c r="C50" s="16" t="str">
        <f t="shared" si="7"/>
        <v>5'52'28"S 110'26'46"E</v>
      </c>
      <c r="D50" s="47">
        <f t="shared" si="7"/>
        <v>3</v>
      </c>
      <c r="E50" s="8" t="s">
        <v>96</v>
      </c>
      <c r="F50" s="47" t="str">
        <f t="shared" si="7"/>
        <v>Pemanfaatan</v>
      </c>
      <c r="G50" s="17">
        <v>1</v>
      </c>
      <c r="H50" s="17">
        <v>5</v>
      </c>
      <c r="I50" s="63" t="s">
        <v>28</v>
      </c>
      <c r="J50" s="18" t="s">
        <v>22</v>
      </c>
      <c r="K50" s="9">
        <v>0</v>
      </c>
      <c r="L50" s="9">
        <v>0</v>
      </c>
      <c r="M50" s="45" t="str">
        <f t="shared" si="2"/>
        <v>Nailin</v>
      </c>
    </row>
    <row r="51" spans="1:13" x14ac:dyDescent="0.25">
      <c r="A51" s="45"/>
      <c r="B51" s="45"/>
      <c r="C51" s="16" t="str">
        <f t="shared" si="7"/>
        <v>5'52'28"S 110'26'46"E</v>
      </c>
      <c r="D51" s="47">
        <f t="shared" si="7"/>
        <v>3</v>
      </c>
      <c r="E51" s="8" t="s">
        <v>96</v>
      </c>
      <c r="F51" s="47" t="str">
        <f t="shared" si="7"/>
        <v>Pemanfaatan</v>
      </c>
      <c r="G51" s="17">
        <v>1</v>
      </c>
      <c r="H51" s="17">
        <v>5</v>
      </c>
      <c r="I51" s="63" t="s">
        <v>28</v>
      </c>
      <c r="J51" s="18" t="s">
        <v>23</v>
      </c>
      <c r="K51" s="9">
        <v>0</v>
      </c>
      <c r="L51" s="9">
        <v>0</v>
      </c>
      <c r="M51" s="45" t="str">
        <f t="shared" si="2"/>
        <v>Nailin</v>
      </c>
    </row>
    <row r="52" spans="1:13" x14ac:dyDescent="0.25">
      <c r="A52" s="45"/>
      <c r="B52" s="45"/>
      <c r="C52" s="16" t="str">
        <f t="shared" si="7"/>
        <v>5'52'28"S 110'26'46"E</v>
      </c>
      <c r="D52" s="47">
        <f t="shared" si="7"/>
        <v>3</v>
      </c>
      <c r="E52" s="8" t="s">
        <v>96</v>
      </c>
      <c r="F52" s="47" t="str">
        <f t="shared" si="7"/>
        <v>Pemanfaatan</v>
      </c>
      <c r="G52" s="17">
        <v>1</v>
      </c>
      <c r="H52" s="17">
        <v>5</v>
      </c>
      <c r="I52" s="63" t="s">
        <v>28</v>
      </c>
      <c r="J52" s="18" t="s">
        <v>24</v>
      </c>
      <c r="K52" s="9">
        <v>0</v>
      </c>
      <c r="L52" s="9">
        <v>0</v>
      </c>
      <c r="M52" s="45" t="str">
        <f t="shared" si="2"/>
        <v>Nailin</v>
      </c>
    </row>
    <row r="53" spans="1:13" x14ac:dyDescent="0.25">
      <c r="A53" s="45"/>
      <c r="B53" s="45"/>
      <c r="C53" s="16"/>
      <c r="D53" s="47"/>
      <c r="E53" s="8" t="s">
        <v>96</v>
      </c>
      <c r="F53" s="47"/>
      <c r="G53" s="17"/>
      <c r="H53" s="17"/>
      <c r="I53" s="63" t="s">
        <v>28</v>
      </c>
      <c r="J53" s="18" t="s">
        <v>16</v>
      </c>
      <c r="K53" s="9">
        <v>10</v>
      </c>
      <c r="L53" s="9">
        <v>0</v>
      </c>
      <c r="M53" s="45"/>
    </row>
    <row r="54" spans="1:13" x14ac:dyDescent="0.25">
      <c r="A54" s="45"/>
      <c r="B54" s="45"/>
      <c r="C54" s="16" t="str">
        <f>C52</f>
        <v>5'52'28"S 110'26'46"E</v>
      </c>
      <c r="D54" s="47">
        <f>D52</f>
        <v>3</v>
      </c>
      <c r="E54" s="8" t="s">
        <v>96</v>
      </c>
      <c r="F54" s="47" t="str">
        <f>F52</f>
        <v>Pemanfaatan</v>
      </c>
      <c r="G54" s="17">
        <v>1</v>
      </c>
      <c r="H54" s="17">
        <v>5</v>
      </c>
      <c r="I54" s="63" t="s">
        <v>28</v>
      </c>
      <c r="J54" s="18" t="s">
        <v>18</v>
      </c>
      <c r="K54" s="9">
        <v>0</v>
      </c>
      <c r="L54" s="9">
        <v>0</v>
      </c>
      <c r="M54" s="45" t="str">
        <f>M52</f>
        <v>Nailin</v>
      </c>
    </row>
    <row r="55" spans="1:13" x14ac:dyDescent="0.25">
      <c r="A55" s="46"/>
      <c r="B55" s="46"/>
      <c r="C55" s="20" t="str">
        <f t="shared" ref="C55:F62" si="8">C54</f>
        <v>5'52'28"S 110'26'46"E</v>
      </c>
      <c r="D55" s="48">
        <f t="shared" si="8"/>
        <v>3</v>
      </c>
      <c r="E55" s="8" t="s">
        <v>96</v>
      </c>
      <c r="F55" s="48" t="str">
        <f t="shared" si="8"/>
        <v>Pemanfaatan</v>
      </c>
      <c r="G55" s="22">
        <v>1</v>
      </c>
      <c r="H55" s="22">
        <v>6</v>
      </c>
      <c r="I55" s="63" t="s">
        <v>28</v>
      </c>
      <c r="J55" s="23" t="s">
        <v>25</v>
      </c>
      <c r="K55" s="24">
        <v>10</v>
      </c>
      <c r="L55" s="24">
        <v>0</v>
      </c>
      <c r="M55" s="45" t="str">
        <f t="shared" ref="M55:M92" si="9">M54</f>
        <v>Nailin</v>
      </c>
    </row>
    <row r="56" spans="1:13" x14ac:dyDescent="0.25">
      <c r="A56" s="45"/>
      <c r="B56" s="45"/>
      <c r="C56" s="16" t="str">
        <f t="shared" si="8"/>
        <v>5'52'28"S 110'26'46"E</v>
      </c>
      <c r="D56" s="47">
        <f t="shared" si="8"/>
        <v>3</v>
      </c>
      <c r="E56" s="8" t="s">
        <v>96</v>
      </c>
      <c r="F56" s="47" t="str">
        <f t="shared" si="8"/>
        <v>Pemanfaatan</v>
      </c>
      <c r="G56" s="17">
        <v>1</v>
      </c>
      <c r="H56" s="17">
        <v>6</v>
      </c>
      <c r="I56" s="63" t="s">
        <v>28</v>
      </c>
      <c r="J56" s="18" t="s">
        <v>26</v>
      </c>
      <c r="K56" s="9">
        <v>70</v>
      </c>
      <c r="L56" s="9">
        <v>0</v>
      </c>
      <c r="M56" s="45" t="str">
        <f t="shared" si="9"/>
        <v>Nailin</v>
      </c>
    </row>
    <row r="57" spans="1:13" x14ac:dyDescent="0.25">
      <c r="A57" s="45"/>
      <c r="B57" s="45"/>
      <c r="C57" s="16" t="str">
        <f t="shared" si="8"/>
        <v>5'52'28"S 110'26'46"E</v>
      </c>
      <c r="D57" s="47">
        <f t="shared" si="8"/>
        <v>3</v>
      </c>
      <c r="E57" s="8" t="s">
        <v>96</v>
      </c>
      <c r="F57" s="47" t="str">
        <f t="shared" si="8"/>
        <v>Pemanfaatan</v>
      </c>
      <c r="G57" s="17">
        <v>1</v>
      </c>
      <c r="H57" s="17">
        <v>6</v>
      </c>
      <c r="I57" s="63" t="s">
        <v>28</v>
      </c>
      <c r="J57" s="18" t="s">
        <v>19</v>
      </c>
      <c r="K57" s="9">
        <v>0</v>
      </c>
      <c r="L57" s="9">
        <v>0</v>
      </c>
      <c r="M57" s="45" t="str">
        <f t="shared" si="9"/>
        <v>Nailin</v>
      </c>
    </row>
    <row r="58" spans="1:13" x14ac:dyDescent="0.25">
      <c r="A58" s="45"/>
      <c r="B58" s="45"/>
      <c r="C58" s="16" t="str">
        <f t="shared" si="8"/>
        <v>5'52'28"S 110'26'46"E</v>
      </c>
      <c r="D58" s="47">
        <f t="shared" si="8"/>
        <v>3</v>
      </c>
      <c r="E58" s="8" t="s">
        <v>96</v>
      </c>
      <c r="F58" s="47" t="str">
        <f t="shared" si="8"/>
        <v>Pemanfaatan</v>
      </c>
      <c r="G58" s="17">
        <v>1</v>
      </c>
      <c r="H58" s="17">
        <v>6</v>
      </c>
      <c r="I58" s="63" t="s">
        <v>28</v>
      </c>
      <c r="J58" s="18" t="s">
        <v>20</v>
      </c>
      <c r="K58" s="9">
        <v>0</v>
      </c>
      <c r="L58" s="9">
        <v>0</v>
      </c>
      <c r="M58" s="45" t="str">
        <f t="shared" si="9"/>
        <v>Nailin</v>
      </c>
    </row>
    <row r="59" spans="1:13" x14ac:dyDescent="0.25">
      <c r="A59" s="45"/>
      <c r="B59" s="45"/>
      <c r="C59" s="16" t="str">
        <f t="shared" si="8"/>
        <v>5'52'28"S 110'26'46"E</v>
      </c>
      <c r="D59" s="47">
        <f t="shared" si="8"/>
        <v>3</v>
      </c>
      <c r="E59" s="8" t="s">
        <v>96</v>
      </c>
      <c r="F59" s="47" t="str">
        <f t="shared" si="8"/>
        <v>Pemanfaatan</v>
      </c>
      <c r="G59" s="17">
        <v>1</v>
      </c>
      <c r="H59" s="17">
        <v>6</v>
      </c>
      <c r="I59" s="63" t="s">
        <v>28</v>
      </c>
      <c r="J59" s="18" t="s">
        <v>21</v>
      </c>
      <c r="K59" s="9">
        <v>0</v>
      </c>
      <c r="L59" s="9">
        <v>0</v>
      </c>
      <c r="M59" s="45" t="str">
        <f t="shared" si="9"/>
        <v>Nailin</v>
      </c>
    </row>
    <row r="60" spans="1:13" x14ac:dyDescent="0.25">
      <c r="A60" s="45"/>
      <c r="B60" s="45"/>
      <c r="C60" s="16" t="str">
        <f t="shared" si="8"/>
        <v>5'52'28"S 110'26'46"E</v>
      </c>
      <c r="D60" s="47">
        <f t="shared" si="8"/>
        <v>3</v>
      </c>
      <c r="E60" s="8" t="s">
        <v>96</v>
      </c>
      <c r="F60" s="47" t="str">
        <f t="shared" si="8"/>
        <v>Pemanfaatan</v>
      </c>
      <c r="G60" s="17">
        <v>1</v>
      </c>
      <c r="H60" s="17">
        <v>6</v>
      </c>
      <c r="I60" s="63" t="s">
        <v>28</v>
      </c>
      <c r="J60" s="18" t="s">
        <v>22</v>
      </c>
      <c r="K60" s="9">
        <v>0</v>
      </c>
      <c r="L60" s="9">
        <v>0</v>
      </c>
      <c r="M60" s="45" t="str">
        <f t="shared" si="9"/>
        <v>Nailin</v>
      </c>
    </row>
    <row r="61" spans="1:13" x14ac:dyDescent="0.25">
      <c r="A61" s="45"/>
      <c r="B61" s="45"/>
      <c r="C61" s="16" t="str">
        <f t="shared" si="8"/>
        <v>5'52'28"S 110'26'46"E</v>
      </c>
      <c r="D61" s="47">
        <f t="shared" si="8"/>
        <v>3</v>
      </c>
      <c r="E61" s="8" t="s">
        <v>96</v>
      </c>
      <c r="F61" s="47" t="str">
        <f t="shared" si="8"/>
        <v>Pemanfaatan</v>
      </c>
      <c r="G61" s="17">
        <v>1</v>
      </c>
      <c r="H61" s="17">
        <v>6</v>
      </c>
      <c r="I61" s="63" t="s">
        <v>28</v>
      </c>
      <c r="J61" s="18" t="s">
        <v>23</v>
      </c>
      <c r="K61" s="9">
        <v>0</v>
      </c>
      <c r="L61" s="9">
        <v>0</v>
      </c>
      <c r="M61" s="45" t="str">
        <f t="shared" si="9"/>
        <v>Nailin</v>
      </c>
    </row>
    <row r="62" spans="1:13" x14ac:dyDescent="0.25">
      <c r="A62" s="45"/>
      <c r="B62" s="45"/>
      <c r="C62" s="16" t="str">
        <f t="shared" si="8"/>
        <v>5'52'28"S 110'26'46"E</v>
      </c>
      <c r="D62" s="47">
        <f t="shared" si="8"/>
        <v>3</v>
      </c>
      <c r="E62" s="8" t="s">
        <v>96</v>
      </c>
      <c r="F62" s="47" t="str">
        <f t="shared" si="8"/>
        <v>Pemanfaatan</v>
      </c>
      <c r="G62" s="17">
        <v>1</v>
      </c>
      <c r="H62" s="17">
        <v>6</v>
      </c>
      <c r="I62" s="63" t="s">
        <v>28</v>
      </c>
      <c r="J62" s="18" t="s">
        <v>24</v>
      </c>
      <c r="K62" s="9">
        <v>0</v>
      </c>
      <c r="L62" s="9">
        <v>0</v>
      </c>
      <c r="M62" s="45" t="str">
        <f t="shared" si="9"/>
        <v>Nailin</v>
      </c>
    </row>
    <row r="63" spans="1:13" x14ac:dyDescent="0.25">
      <c r="A63" s="45"/>
      <c r="B63" s="45"/>
      <c r="C63" s="16"/>
      <c r="D63" s="47"/>
      <c r="E63" s="8" t="s">
        <v>96</v>
      </c>
      <c r="F63" s="47"/>
      <c r="G63" s="17"/>
      <c r="H63" s="17"/>
      <c r="I63" s="63" t="s">
        <v>28</v>
      </c>
      <c r="J63" s="18" t="s">
        <v>16</v>
      </c>
      <c r="K63" s="9">
        <v>20</v>
      </c>
      <c r="L63" s="9">
        <v>0</v>
      </c>
      <c r="M63" s="45" t="str">
        <f t="shared" si="9"/>
        <v>Nailin</v>
      </c>
    </row>
    <row r="64" spans="1:13" x14ac:dyDescent="0.25">
      <c r="A64" s="45"/>
      <c r="B64" s="45"/>
      <c r="C64" s="16" t="str">
        <f>C62</f>
        <v>5'52'28"S 110'26'46"E</v>
      </c>
      <c r="D64" s="47">
        <f>D62</f>
        <v>3</v>
      </c>
      <c r="E64" s="8" t="s">
        <v>96</v>
      </c>
      <c r="F64" s="47" t="str">
        <f>F62</f>
        <v>Pemanfaatan</v>
      </c>
      <c r="G64" s="17">
        <v>1</v>
      </c>
      <c r="H64" s="17">
        <v>6</v>
      </c>
      <c r="I64" s="63" t="s">
        <v>28</v>
      </c>
      <c r="J64" s="18" t="s">
        <v>18</v>
      </c>
      <c r="K64" s="9">
        <v>0</v>
      </c>
      <c r="L64" s="9">
        <v>0</v>
      </c>
      <c r="M64" s="45" t="str">
        <f t="shared" si="9"/>
        <v>Nailin</v>
      </c>
    </row>
    <row r="65" spans="1:13" x14ac:dyDescent="0.25">
      <c r="A65" s="46"/>
      <c r="B65" s="46"/>
      <c r="C65" s="20" t="str">
        <f t="shared" ref="C65:F72" si="10">C64</f>
        <v>5'52'28"S 110'26'46"E</v>
      </c>
      <c r="D65" s="48">
        <f t="shared" si="10"/>
        <v>3</v>
      </c>
      <c r="E65" s="8" t="s">
        <v>96</v>
      </c>
      <c r="F65" s="48" t="str">
        <f t="shared" si="10"/>
        <v>Pemanfaatan</v>
      </c>
      <c r="G65" s="22">
        <v>1</v>
      </c>
      <c r="H65" s="22">
        <v>7</v>
      </c>
      <c r="I65" s="63" t="s">
        <v>28</v>
      </c>
      <c r="J65" s="23" t="s">
        <v>25</v>
      </c>
      <c r="K65" s="24">
        <v>0</v>
      </c>
      <c r="L65" s="24">
        <v>0</v>
      </c>
      <c r="M65" s="45" t="str">
        <f t="shared" si="9"/>
        <v>Nailin</v>
      </c>
    </row>
    <row r="66" spans="1:13" x14ac:dyDescent="0.25">
      <c r="A66" s="45"/>
      <c r="B66" s="45"/>
      <c r="C66" s="16" t="str">
        <f t="shared" si="10"/>
        <v>5'52'28"S 110'26'46"E</v>
      </c>
      <c r="D66" s="47">
        <f t="shared" si="10"/>
        <v>3</v>
      </c>
      <c r="E66" s="8" t="s">
        <v>96</v>
      </c>
      <c r="F66" s="47" t="str">
        <f t="shared" si="10"/>
        <v>Pemanfaatan</v>
      </c>
      <c r="G66" s="17">
        <v>1</v>
      </c>
      <c r="H66" s="17">
        <v>7</v>
      </c>
      <c r="I66" s="63" t="s">
        <v>28</v>
      </c>
      <c r="J66" s="18" t="s">
        <v>26</v>
      </c>
      <c r="K66" s="9">
        <v>40</v>
      </c>
      <c r="L66" s="9">
        <v>0</v>
      </c>
      <c r="M66" s="45" t="str">
        <f t="shared" si="9"/>
        <v>Nailin</v>
      </c>
    </row>
    <row r="67" spans="1:13" x14ac:dyDescent="0.25">
      <c r="A67" s="45"/>
      <c r="B67" s="45"/>
      <c r="C67" s="16" t="str">
        <f t="shared" si="10"/>
        <v>5'52'28"S 110'26'46"E</v>
      </c>
      <c r="D67" s="47">
        <f t="shared" si="10"/>
        <v>3</v>
      </c>
      <c r="E67" s="8" t="s">
        <v>96</v>
      </c>
      <c r="F67" s="47" t="str">
        <f t="shared" si="10"/>
        <v>Pemanfaatan</v>
      </c>
      <c r="G67" s="17">
        <v>1</v>
      </c>
      <c r="H67" s="17">
        <v>7</v>
      </c>
      <c r="I67" s="63" t="s">
        <v>28</v>
      </c>
      <c r="J67" s="18" t="s">
        <v>19</v>
      </c>
      <c r="K67" s="9">
        <v>0</v>
      </c>
      <c r="L67" s="9">
        <v>0</v>
      </c>
      <c r="M67" s="45" t="str">
        <f t="shared" si="9"/>
        <v>Nailin</v>
      </c>
    </row>
    <row r="68" spans="1:13" x14ac:dyDescent="0.25">
      <c r="A68" s="45"/>
      <c r="B68" s="45"/>
      <c r="C68" s="16" t="str">
        <f t="shared" si="10"/>
        <v>5'52'28"S 110'26'46"E</v>
      </c>
      <c r="D68" s="47">
        <f t="shared" si="10"/>
        <v>3</v>
      </c>
      <c r="E68" s="8" t="s">
        <v>96</v>
      </c>
      <c r="F68" s="47" t="str">
        <f t="shared" si="10"/>
        <v>Pemanfaatan</v>
      </c>
      <c r="G68" s="17">
        <v>1</v>
      </c>
      <c r="H68" s="17">
        <v>7</v>
      </c>
      <c r="I68" s="63" t="s">
        <v>28</v>
      </c>
      <c r="J68" s="18" t="s">
        <v>20</v>
      </c>
      <c r="K68" s="9">
        <v>0</v>
      </c>
      <c r="L68" s="9">
        <v>0</v>
      </c>
      <c r="M68" s="45" t="str">
        <f t="shared" si="9"/>
        <v>Nailin</v>
      </c>
    </row>
    <row r="69" spans="1:13" x14ac:dyDescent="0.25">
      <c r="A69" s="45"/>
      <c r="B69" s="45"/>
      <c r="C69" s="16" t="str">
        <f t="shared" si="10"/>
        <v>5'52'28"S 110'26'46"E</v>
      </c>
      <c r="D69" s="47">
        <f t="shared" si="10"/>
        <v>3</v>
      </c>
      <c r="E69" s="8" t="s">
        <v>96</v>
      </c>
      <c r="F69" s="47" t="str">
        <f t="shared" si="10"/>
        <v>Pemanfaatan</v>
      </c>
      <c r="G69" s="17">
        <v>1</v>
      </c>
      <c r="H69" s="17">
        <v>7</v>
      </c>
      <c r="I69" s="63" t="s">
        <v>28</v>
      </c>
      <c r="J69" s="18" t="s">
        <v>21</v>
      </c>
      <c r="K69" s="9">
        <v>5</v>
      </c>
      <c r="L69" s="9">
        <v>0</v>
      </c>
      <c r="M69" s="45" t="str">
        <f t="shared" si="9"/>
        <v>Nailin</v>
      </c>
    </row>
    <row r="70" spans="1:13" x14ac:dyDescent="0.25">
      <c r="A70" s="45"/>
      <c r="B70" s="45"/>
      <c r="C70" s="16" t="str">
        <f t="shared" si="10"/>
        <v>5'52'28"S 110'26'46"E</v>
      </c>
      <c r="D70" s="47">
        <f t="shared" si="10"/>
        <v>3</v>
      </c>
      <c r="E70" s="8" t="s">
        <v>96</v>
      </c>
      <c r="F70" s="47" t="str">
        <f t="shared" si="10"/>
        <v>Pemanfaatan</v>
      </c>
      <c r="G70" s="17">
        <v>1</v>
      </c>
      <c r="H70" s="17">
        <v>7</v>
      </c>
      <c r="I70" s="63" t="s">
        <v>28</v>
      </c>
      <c r="J70" s="18" t="s">
        <v>22</v>
      </c>
      <c r="K70" s="9">
        <v>0</v>
      </c>
      <c r="L70" s="9">
        <v>0</v>
      </c>
      <c r="M70" s="45" t="str">
        <f t="shared" si="9"/>
        <v>Nailin</v>
      </c>
    </row>
    <row r="71" spans="1:13" x14ac:dyDescent="0.25">
      <c r="A71" s="45"/>
      <c r="B71" s="45"/>
      <c r="C71" s="16" t="str">
        <f t="shared" si="10"/>
        <v>5'52'28"S 110'26'46"E</v>
      </c>
      <c r="D71" s="47">
        <f t="shared" si="10"/>
        <v>3</v>
      </c>
      <c r="E71" s="8" t="s">
        <v>96</v>
      </c>
      <c r="F71" s="47" t="str">
        <f t="shared" si="10"/>
        <v>Pemanfaatan</v>
      </c>
      <c r="G71" s="17">
        <v>1</v>
      </c>
      <c r="H71" s="17">
        <v>7</v>
      </c>
      <c r="I71" s="63" t="s">
        <v>28</v>
      </c>
      <c r="J71" s="18" t="s">
        <v>23</v>
      </c>
      <c r="K71" s="9">
        <v>0</v>
      </c>
      <c r="L71" s="9">
        <v>0</v>
      </c>
      <c r="M71" s="45" t="str">
        <f t="shared" si="9"/>
        <v>Nailin</v>
      </c>
    </row>
    <row r="72" spans="1:13" x14ac:dyDescent="0.25">
      <c r="A72" s="45"/>
      <c r="B72" s="45"/>
      <c r="C72" s="16" t="str">
        <f t="shared" si="10"/>
        <v>5'52'28"S 110'26'46"E</v>
      </c>
      <c r="D72" s="47">
        <f t="shared" si="10"/>
        <v>3</v>
      </c>
      <c r="E72" s="8" t="s">
        <v>96</v>
      </c>
      <c r="F72" s="47" t="str">
        <f t="shared" si="10"/>
        <v>Pemanfaatan</v>
      </c>
      <c r="G72" s="17">
        <v>1</v>
      </c>
      <c r="H72" s="17">
        <v>7</v>
      </c>
      <c r="I72" s="63" t="s">
        <v>28</v>
      </c>
      <c r="J72" s="18" t="s">
        <v>24</v>
      </c>
      <c r="K72" s="9">
        <v>0</v>
      </c>
      <c r="L72" s="9">
        <v>0</v>
      </c>
      <c r="M72" s="45" t="str">
        <f t="shared" si="9"/>
        <v>Nailin</v>
      </c>
    </row>
    <row r="73" spans="1:13" x14ac:dyDescent="0.25">
      <c r="A73" s="45"/>
      <c r="B73" s="45"/>
      <c r="C73" s="16"/>
      <c r="D73" s="47"/>
      <c r="E73" s="8" t="s">
        <v>96</v>
      </c>
      <c r="F73" s="47"/>
      <c r="G73" s="17"/>
      <c r="H73" s="17"/>
      <c r="I73" s="63" t="s">
        <v>28</v>
      </c>
      <c r="J73" s="18" t="s">
        <v>16</v>
      </c>
      <c r="K73" s="9">
        <v>10</v>
      </c>
      <c r="L73" s="9">
        <v>0</v>
      </c>
      <c r="M73" s="45" t="str">
        <f t="shared" si="9"/>
        <v>Nailin</v>
      </c>
    </row>
    <row r="74" spans="1:13" x14ac:dyDescent="0.25">
      <c r="A74" s="45"/>
      <c r="B74" s="45"/>
      <c r="C74" s="16" t="str">
        <f>C72</f>
        <v>5'52'28"S 110'26'46"E</v>
      </c>
      <c r="D74" s="47">
        <f>D72</f>
        <v>3</v>
      </c>
      <c r="E74" s="8" t="s">
        <v>96</v>
      </c>
      <c r="F74" s="47" t="str">
        <f>F72</f>
        <v>Pemanfaatan</v>
      </c>
      <c r="G74" s="17">
        <v>1</v>
      </c>
      <c r="H74" s="17">
        <v>7</v>
      </c>
      <c r="I74" s="63" t="s">
        <v>28</v>
      </c>
      <c r="J74" s="18" t="s">
        <v>18</v>
      </c>
      <c r="K74" s="9">
        <v>0</v>
      </c>
      <c r="L74" s="9">
        <v>0</v>
      </c>
      <c r="M74" s="45" t="str">
        <f t="shared" si="9"/>
        <v>Nailin</v>
      </c>
    </row>
    <row r="75" spans="1:13" x14ac:dyDescent="0.25">
      <c r="A75" s="46"/>
      <c r="B75" s="46"/>
      <c r="C75" s="20" t="str">
        <f t="shared" ref="C75:F82" si="11">C74</f>
        <v>5'52'28"S 110'26'46"E</v>
      </c>
      <c r="D75" s="48">
        <f t="shared" si="11"/>
        <v>3</v>
      </c>
      <c r="E75" s="8" t="s">
        <v>96</v>
      </c>
      <c r="F75" s="48" t="str">
        <f t="shared" si="11"/>
        <v>Pemanfaatan</v>
      </c>
      <c r="G75" s="22">
        <v>1</v>
      </c>
      <c r="H75" s="22">
        <v>8</v>
      </c>
      <c r="I75" s="63" t="s">
        <v>28</v>
      </c>
      <c r="J75" s="23" t="s">
        <v>25</v>
      </c>
      <c r="K75" s="24">
        <v>40</v>
      </c>
      <c r="L75" s="24">
        <v>0</v>
      </c>
      <c r="M75" s="45" t="str">
        <f t="shared" si="9"/>
        <v>Nailin</v>
      </c>
    </row>
    <row r="76" spans="1:13" x14ac:dyDescent="0.25">
      <c r="A76" s="45"/>
      <c r="B76" s="45"/>
      <c r="C76" s="16" t="str">
        <f t="shared" si="11"/>
        <v>5'52'28"S 110'26'46"E</v>
      </c>
      <c r="D76" s="47">
        <f t="shared" si="11"/>
        <v>3</v>
      </c>
      <c r="E76" s="8" t="s">
        <v>96</v>
      </c>
      <c r="F76" s="47" t="str">
        <f t="shared" si="11"/>
        <v>Pemanfaatan</v>
      </c>
      <c r="G76" s="17">
        <v>1</v>
      </c>
      <c r="H76" s="17">
        <v>8</v>
      </c>
      <c r="I76" s="63" t="s">
        <v>28</v>
      </c>
      <c r="J76" s="18" t="s">
        <v>26</v>
      </c>
      <c r="K76" s="9">
        <v>50</v>
      </c>
      <c r="L76" s="9">
        <v>0</v>
      </c>
      <c r="M76" s="45" t="str">
        <f t="shared" si="9"/>
        <v>Nailin</v>
      </c>
    </row>
    <row r="77" spans="1:13" x14ac:dyDescent="0.25">
      <c r="A77" s="45"/>
      <c r="B77" s="45"/>
      <c r="C77" s="16" t="str">
        <f t="shared" si="11"/>
        <v>5'52'28"S 110'26'46"E</v>
      </c>
      <c r="D77" s="47">
        <f t="shared" si="11"/>
        <v>3</v>
      </c>
      <c r="E77" s="8" t="s">
        <v>96</v>
      </c>
      <c r="F77" s="47" t="str">
        <f t="shared" si="11"/>
        <v>Pemanfaatan</v>
      </c>
      <c r="G77" s="17">
        <v>1</v>
      </c>
      <c r="H77" s="17">
        <v>8</v>
      </c>
      <c r="I77" s="63" t="s">
        <v>28</v>
      </c>
      <c r="J77" s="18" t="s">
        <v>19</v>
      </c>
      <c r="K77" s="9">
        <v>0</v>
      </c>
      <c r="L77" s="9">
        <v>0</v>
      </c>
      <c r="M77" s="45" t="str">
        <f t="shared" si="9"/>
        <v>Nailin</v>
      </c>
    </row>
    <row r="78" spans="1:13" x14ac:dyDescent="0.25">
      <c r="A78" s="45"/>
      <c r="B78" s="45"/>
      <c r="C78" s="16" t="str">
        <f t="shared" si="11"/>
        <v>5'52'28"S 110'26'46"E</v>
      </c>
      <c r="D78" s="47">
        <f t="shared" si="11"/>
        <v>3</v>
      </c>
      <c r="E78" s="8" t="s">
        <v>96</v>
      </c>
      <c r="F78" s="47" t="str">
        <f t="shared" si="11"/>
        <v>Pemanfaatan</v>
      </c>
      <c r="G78" s="17">
        <v>1</v>
      </c>
      <c r="H78" s="17">
        <v>8</v>
      </c>
      <c r="I78" s="63" t="s">
        <v>28</v>
      </c>
      <c r="J78" s="18" t="s">
        <v>20</v>
      </c>
      <c r="K78" s="9">
        <v>0</v>
      </c>
      <c r="L78" s="9">
        <v>0</v>
      </c>
      <c r="M78" s="45" t="str">
        <f t="shared" si="9"/>
        <v>Nailin</v>
      </c>
    </row>
    <row r="79" spans="1:13" x14ac:dyDescent="0.25">
      <c r="A79" s="45"/>
      <c r="B79" s="45"/>
      <c r="C79" s="16" t="str">
        <f t="shared" si="11"/>
        <v>5'52'28"S 110'26'46"E</v>
      </c>
      <c r="D79" s="47">
        <f t="shared" si="11"/>
        <v>3</v>
      </c>
      <c r="E79" s="8" t="s">
        <v>96</v>
      </c>
      <c r="F79" s="47" t="str">
        <f t="shared" si="11"/>
        <v>Pemanfaatan</v>
      </c>
      <c r="G79" s="17">
        <v>1</v>
      </c>
      <c r="H79" s="17">
        <v>8</v>
      </c>
      <c r="I79" s="63" t="s">
        <v>28</v>
      </c>
      <c r="J79" s="18" t="s">
        <v>21</v>
      </c>
      <c r="K79" s="9">
        <v>0</v>
      </c>
      <c r="L79" s="9">
        <v>0</v>
      </c>
      <c r="M79" s="45" t="str">
        <f t="shared" si="9"/>
        <v>Nailin</v>
      </c>
    </row>
    <row r="80" spans="1:13" x14ac:dyDescent="0.25">
      <c r="A80" s="45"/>
      <c r="B80" s="45"/>
      <c r="C80" s="16" t="str">
        <f t="shared" si="11"/>
        <v>5'52'28"S 110'26'46"E</v>
      </c>
      <c r="D80" s="47">
        <f t="shared" si="11"/>
        <v>3</v>
      </c>
      <c r="E80" s="8" t="s">
        <v>96</v>
      </c>
      <c r="F80" s="47" t="str">
        <f t="shared" si="11"/>
        <v>Pemanfaatan</v>
      </c>
      <c r="G80" s="17">
        <v>1</v>
      </c>
      <c r="H80" s="17">
        <v>8</v>
      </c>
      <c r="I80" s="63" t="s">
        <v>28</v>
      </c>
      <c r="J80" s="18" t="s">
        <v>22</v>
      </c>
      <c r="K80" s="9">
        <v>20</v>
      </c>
      <c r="L80" s="9">
        <v>0</v>
      </c>
      <c r="M80" s="45" t="str">
        <f t="shared" si="9"/>
        <v>Nailin</v>
      </c>
    </row>
    <row r="81" spans="1:13" x14ac:dyDescent="0.25">
      <c r="A81" s="45"/>
      <c r="B81" s="45"/>
      <c r="C81" s="16" t="str">
        <f t="shared" si="11"/>
        <v>5'52'28"S 110'26'46"E</v>
      </c>
      <c r="D81" s="47">
        <f t="shared" si="11"/>
        <v>3</v>
      </c>
      <c r="E81" s="8" t="s">
        <v>96</v>
      </c>
      <c r="F81" s="47" t="str">
        <f t="shared" si="11"/>
        <v>Pemanfaatan</v>
      </c>
      <c r="G81" s="17">
        <v>1</v>
      </c>
      <c r="H81" s="17">
        <v>8</v>
      </c>
      <c r="I81" s="63" t="s">
        <v>28</v>
      </c>
      <c r="J81" s="18" t="s">
        <v>23</v>
      </c>
      <c r="K81" s="9">
        <v>0</v>
      </c>
      <c r="L81" s="9">
        <v>0</v>
      </c>
      <c r="M81" s="45" t="str">
        <f t="shared" si="9"/>
        <v>Nailin</v>
      </c>
    </row>
    <row r="82" spans="1:13" x14ac:dyDescent="0.25">
      <c r="A82" s="45"/>
      <c r="B82" s="45"/>
      <c r="C82" s="16" t="str">
        <f t="shared" si="11"/>
        <v>5'52'28"S 110'26'46"E</v>
      </c>
      <c r="D82" s="47">
        <f t="shared" si="11"/>
        <v>3</v>
      </c>
      <c r="E82" s="8" t="s">
        <v>96</v>
      </c>
      <c r="F82" s="47" t="str">
        <f t="shared" si="11"/>
        <v>Pemanfaatan</v>
      </c>
      <c r="G82" s="17">
        <v>1</v>
      </c>
      <c r="H82" s="17">
        <v>8</v>
      </c>
      <c r="I82" s="63" t="s">
        <v>28</v>
      </c>
      <c r="J82" s="18" t="s">
        <v>24</v>
      </c>
      <c r="K82" s="9">
        <v>0</v>
      </c>
      <c r="L82" s="9">
        <v>0</v>
      </c>
      <c r="M82" s="45" t="str">
        <f t="shared" si="9"/>
        <v>Nailin</v>
      </c>
    </row>
    <row r="83" spans="1:13" x14ac:dyDescent="0.25">
      <c r="A83" s="45"/>
      <c r="B83" s="45"/>
      <c r="C83" s="16"/>
      <c r="D83" s="47"/>
      <c r="E83" s="8" t="s">
        <v>96</v>
      </c>
      <c r="F83" s="47"/>
      <c r="G83" s="17"/>
      <c r="H83" s="17"/>
      <c r="I83" s="63" t="s">
        <v>28</v>
      </c>
      <c r="J83" s="18" t="s">
        <v>16</v>
      </c>
      <c r="K83" s="9">
        <v>40</v>
      </c>
      <c r="L83" s="9">
        <v>0</v>
      </c>
      <c r="M83" s="45" t="str">
        <f t="shared" si="9"/>
        <v>Nailin</v>
      </c>
    </row>
    <row r="84" spans="1:13" x14ac:dyDescent="0.25">
      <c r="A84" s="45"/>
      <c r="B84" s="45"/>
      <c r="C84" s="16" t="str">
        <f>C82</f>
        <v>5'52'28"S 110'26'46"E</v>
      </c>
      <c r="D84" s="47">
        <f>D82</f>
        <v>3</v>
      </c>
      <c r="E84" s="8" t="s">
        <v>96</v>
      </c>
      <c r="F84" s="47" t="str">
        <f>F82</f>
        <v>Pemanfaatan</v>
      </c>
      <c r="G84" s="17">
        <v>1</v>
      </c>
      <c r="H84" s="17">
        <v>8</v>
      </c>
      <c r="I84" s="63" t="s">
        <v>28</v>
      </c>
      <c r="J84" s="18" t="s">
        <v>18</v>
      </c>
      <c r="K84" s="9">
        <v>0</v>
      </c>
      <c r="L84" s="9">
        <v>0</v>
      </c>
      <c r="M84" s="45" t="str">
        <f t="shared" si="9"/>
        <v>Nailin</v>
      </c>
    </row>
    <row r="85" spans="1:13" x14ac:dyDescent="0.25">
      <c r="A85" s="46"/>
      <c r="B85" s="46"/>
      <c r="C85" s="20" t="str">
        <f t="shared" ref="C85:F92" si="12">C84</f>
        <v>5'52'28"S 110'26'46"E</v>
      </c>
      <c r="D85" s="48">
        <f t="shared" si="12"/>
        <v>3</v>
      </c>
      <c r="E85" s="8" t="s">
        <v>96</v>
      </c>
      <c r="F85" s="48" t="str">
        <f t="shared" si="12"/>
        <v>Pemanfaatan</v>
      </c>
      <c r="G85" s="22">
        <v>1</v>
      </c>
      <c r="H85" s="22">
        <v>9</v>
      </c>
      <c r="I85" s="63" t="s">
        <v>28</v>
      </c>
      <c r="J85" s="23" t="s">
        <v>25</v>
      </c>
      <c r="K85" s="24">
        <v>5</v>
      </c>
      <c r="L85" s="24">
        <v>0</v>
      </c>
      <c r="M85" s="45" t="str">
        <f t="shared" si="9"/>
        <v>Nailin</v>
      </c>
    </row>
    <row r="86" spans="1:13" x14ac:dyDescent="0.25">
      <c r="A86" s="45"/>
      <c r="B86" s="45"/>
      <c r="C86" s="16" t="str">
        <f t="shared" si="12"/>
        <v>5'52'28"S 110'26'46"E</v>
      </c>
      <c r="D86" s="47">
        <f t="shared" si="12"/>
        <v>3</v>
      </c>
      <c r="E86" s="8" t="s">
        <v>96</v>
      </c>
      <c r="F86" s="47" t="str">
        <f t="shared" si="12"/>
        <v>Pemanfaatan</v>
      </c>
      <c r="G86" s="17">
        <v>1</v>
      </c>
      <c r="H86" s="17">
        <v>9</v>
      </c>
      <c r="I86" s="63" t="s">
        <v>28</v>
      </c>
      <c r="J86" s="18" t="s">
        <v>26</v>
      </c>
      <c r="K86" s="9">
        <v>10</v>
      </c>
      <c r="L86" s="9">
        <v>0</v>
      </c>
      <c r="M86" s="45" t="str">
        <f t="shared" si="9"/>
        <v>Nailin</v>
      </c>
    </row>
    <row r="87" spans="1:13" x14ac:dyDescent="0.25">
      <c r="A87" s="45"/>
      <c r="B87" s="45"/>
      <c r="C87" s="16" t="str">
        <f t="shared" si="12"/>
        <v>5'52'28"S 110'26'46"E</v>
      </c>
      <c r="D87" s="47">
        <f t="shared" si="12"/>
        <v>3</v>
      </c>
      <c r="E87" s="8" t="s">
        <v>96</v>
      </c>
      <c r="F87" s="47" t="str">
        <f t="shared" si="12"/>
        <v>Pemanfaatan</v>
      </c>
      <c r="G87" s="17">
        <v>1</v>
      </c>
      <c r="H87" s="17">
        <v>9</v>
      </c>
      <c r="I87" s="63" t="s">
        <v>28</v>
      </c>
      <c r="J87" s="18" t="s">
        <v>19</v>
      </c>
      <c r="K87" s="9">
        <v>0</v>
      </c>
      <c r="L87" s="9">
        <v>0</v>
      </c>
      <c r="M87" s="45" t="str">
        <f t="shared" si="9"/>
        <v>Nailin</v>
      </c>
    </row>
    <row r="88" spans="1:13" x14ac:dyDescent="0.25">
      <c r="A88" s="45"/>
      <c r="B88" s="45"/>
      <c r="C88" s="16" t="str">
        <f t="shared" si="12"/>
        <v>5'52'28"S 110'26'46"E</v>
      </c>
      <c r="D88" s="47">
        <f t="shared" si="12"/>
        <v>3</v>
      </c>
      <c r="E88" s="8" t="s">
        <v>96</v>
      </c>
      <c r="F88" s="47" t="str">
        <f t="shared" si="12"/>
        <v>Pemanfaatan</v>
      </c>
      <c r="G88" s="17">
        <v>1</v>
      </c>
      <c r="H88" s="17">
        <v>9</v>
      </c>
      <c r="I88" s="63" t="s">
        <v>28</v>
      </c>
      <c r="J88" s="18" t="s">
        <v>20</v>
      </c>
      <c r="K88" s="9">
        <v>0</v>
      </c>
      <c r="L88" s="9">
        <v>0</v>
      </c>
      <c r="M88" s="45" t="str">
        <f t="shared" si="9"/>
        <v>Nailin</v>
      </c>
    </row>
    <row r="89" spans="1:13" x14ac:dyDescent="0.25">
      <c r="A89" s="45"/>
      <c r="B89" s="45"/>
      <c r="C89" s="16" t="str">
        <f t="shared" si="12"/>
        <v>5'52'28"S 110'26'46"E</v>
      </c>
      <c r="D89" s="47">
        <f t="shared" si="12"/>
        <v>3</v>
      </c>
      <c r="E89" s="8" t="s">
        <v>96</v>
      </c>
      <c r="F89" s="47" t="str">
        <f t="shared" si="12"/>
        <v>Pemanfaatan</v>
      </c>
      <c r="G89" s="17">
        <v>1</v>
      </c>
      <c r="H89" s="17">
        <v>9</v>
      </c>
      <c r="I89" s="63" t="s">
        <v>28</v>
      </c>
      <c r="J89" s="18" t="s">
        <v>21</v>
      </c>
      <c r="K89" s="9">
        <v>0</v>
      </c>
      <c r="L89" s="9">
        <v>0</v>
      </c>
      <c r="M89" s="45" t="str">
        <f t="shared" si="9"/>
        <v>Nailin</v>
      </c>
    </row>
    <row r="90" spans="1:13" x14ac:dyDescent="0.25">
      <c r="A90" s="45"/>
      <c r="B90" s="45"/>
      <c r="C90" s="16" t="str">
        <f t="shared" si="12"/>
        <v>5'52'28"S 110'26'46"E</v>
      </c>
      <c r="D90" s="47">
        <f t="shared" si="12"/>
        <v>3</v>
      </c>
      <c r="E90" s="8" t="s">
        <v>96</v>
      </c>
      <c r="F90" s="47" t="str">
        <f t="shared" si="12"/>
        <v>Pemanfaatan</v>
      </c>
      <c r="G90" s="17">
        <v>1</v>
      </c>
      <c r="H90" s="17">
        <v>9</v>
      </c>
      <c r="I90" s="63" t="s">
        <v>28</v>
      </c>
      <c r="J90" s="18" t="s">
        <v>22</v>
      </c>
      <c r="K90" s="9">
        <v>0</v>
      </c>
      <c r="L90" s="9">
        <v>0</v>
      </c>
      <c r="M90" s="45" t="str">
        <f t="shared" si="9"/>
        <v>Nailin</v>
      </c>
    </row>
    <row r="91" spans="1:13" x14ac:dyDescent="0.25">
      <c r="A91" s="45"/>
      <c r="B91" s="45"/>
      <c r="C91" s="16" t="str">
        <f t="shared" si="12"/>
        <v>5'52'28"S 110'26'46"E</v>
      </c>
      <c r="D91" s="47">
        <f t="shared" si="12"/>
        <v>3</v>
      </c>
      <c r="E91" s="8" t="s">
        <v>96</v>
      </c>
      <c r="F91" s="47" t="str">
        <f t="shared" si="12"/>
        <v>Pemanfaatan</v>
      </c>
      <c r="G91" s="17">
        <v>1</v>
      </c>
      <c r="H91" s="17">
        <v>9</v>
      </c>
      <c r="I91" s="63" t="s">
        <v>28</v>
      </c>
      <c r="J91" s="18" t="s">
        <v>23</v>
      </c>
      <c r="K91" s="9">
        <v>0</v>
      </c>
      <c r="L91" s="9">
        <v>0</v>
      </c>
      <c r="M91" s="45" t="str">
        <f t="shared" si="9"/>
        <v>Nailin</v>
      </c>
    </row>
    <row r="92" spans="1:13" x14ac:dyDescent="0.25">
      <c r="A92" s="45"/>
      <c r="B92" s="45"/>
      <c r="C92" s="16" t="str">
        <f t="shared" si="12"/>
        <v>5'52'28"S 110'26'46"E</v>
      </c>
      <c r="D92" s="47">
        <f t="shared" si="12"/>
        <v>3</v>
      </c>
      <c r="E92" s="8" t="s">
        <v>96</v>
      </c>
      <c r="F92" s="47" t="str">
        <f t="shared" si="12"/>
        <v>Pemanfaatan</v>
      </c>
      <c r="G92" s="17">
        <v>1</v>
      </c>
      <c r="H92" s="17">
        <v>9</v>
      </c>
      <c r="I92" s="63" t="s">
        <v>28</v>
      </c>
      <c r="J92" s="18" t="s">
        <v>24</v>
      </c>
      <c r="K92" s="9">
        <v>2</v>
      </c>
      <c r="L92" s="9">
        <v>0</v>
      </c>
      <c r="M92" s="45" t="str">
        <f t="shared" si="9"/>
        <v>Nailin</v>
      </c>
    </row>
    <row r="93" spans="1:13" x14ac:dyDescent="0.25">
      <c r="A93" s="45"/>
      <c r="B93" s="45"/>
      <c r="C93" s="16"/>
      <c r="D93" s="47"/>
      <c r="E93" s="8" t="s">
        <v>96</v>
      </c>
      <c r="F93" s="47"/>
      <c r="G93" s="17"/>
      <c r="H93" s="17"/>
      <c r="I93" s="63" t="s">
        <v>28</v>
      </c>
      <c r="J93" s="18" t="s">
        <v>16</v>
      </c>
      <c r="K93" s="9">
        <v>10</v>
      </c>
      <c r="L93" s="9">
        <v>0</v>
      </c>
      <c r="M93" s="45"/>
    </row>
    <row r="94" spans="1:13" x14ac:dyDescent="0.25">
      <c r="A94" s="45"/>
      <c r="B94" s="45"/>
      <c r="C94" s="16" t="str">
        <f>C92</f>
        <v>5'52'28"S 110'26'46"E</v>
      </c>
      <c r="D94" s="47">
        <f>D92</f>
        <v>3</v>
      </c>
      <c r="E94" s="8" t="s">
        <v>96</v>
      </c>
      <c r="F94" s="47" t="str">
        <f>F92</f>
        <v>Pemanfaatan</v>
      </c>
      <c r="G94" s="17">
        <v>1</v>
      </c>
      <c r="H94" s="17">
        <v>9</v>
      </c>
      <c r="I94" s="63" t="s">
        <v>28</v>
      </c>
      <c r="J94" s="18" t="s">
        <v>18</v>
      </c>
      <c r="K94" s="9">
        <v>0</v>
      </c>
      <c r="L94" s="9">
        <v>0</v>
      </c>
      <c r="M94" s="45" t="str">
        <f>M92</f>
        <v>Nailin</v>
      </c>
    </row>
    <row r="95" spans="1:13" x14ac:dyDescent="0.25">
      <c r="A95" s="46"/>
      <c r="B95" s="46"/>
      <c r="C95" s="20" t="str">
        <f t="shared" ref="C95:F102" si="13">C94</f>
        <v>5'52'28"S 110'26'46"E</v>
      </c>
      <c r="D95" s="48">
        <f t="shared" si="13"/>
        <v>3</v>
      </c>
      <c r="E95" s="8" t="s">
        <v>96</v>
      </c>
      <c r="F95" s="48" t="str">
        <f t="shared" si="13"/>
        <v>Pemanfaatan</v>
      </c>
      <c r="G95" s="22">
        <v>1</v>
      </c>
      <c r="H95" s="22">
        <v>10</v>
      </c>
      <c r="I95" s="63" t="s">
        <v>28</v>
      </c>
      <c r="J95" s="23" t="s">
        <v>25</v>
      </c>
      <c r="K95" s="24">
        <v>0</v>
      </c>
      <c r="L95" s="24">
        <v>0</v>
      </c>
      <c r="M95" s="45" t="str">
        <f t="shared" ref="M95:M114" si="14">M94</f>
        <v>Nailin</v>
      </c>
    </row>
    <row r="96" spans="1:13" x14ac:dyDescent="0.25">
      <c r="A96" s="45"/>
      <c r="B96" s="45"/>
      <c r="C96" s="16" t="str">
        <f t="shared" si="13"/>
        <v>5'52'28"S 110'26'46"E</v>
      </c>
      <c r="D96" s="47">
        <f t="shared" si="13"/>
        <v>3</v>
      </c>
      <c r="E96" s="8" t="s">
        <v>96</v>
      </c>
      <c r="F96" s="47" t="str">
        <f t="shared" si="13"/>
        <v>Pemanfaatan</v>
      </c>
      <c r="G96" s="17">
        <v>1</v>
      </c>
      <c r="H96" s="17">
        <v>10</v>
      </c>
      <c r="I96" s="63" t="s">
        <v>28</v>
      </c>
      <c r="J96" s="18" t="s">
        <v>26</v>
      </c>
      <c r="K96" s="9">
        <v>10</v>
      </c>
      <c r="L96" s="9">
        <v>0</v>
      </c>
      <c r="M96" s="45" t="str">
        <f t="shared" si="14"/>
        <v>Nailin</v>
      </c>
    </row>
    <row r="97" spans="1:13" x14ac:dyDescent="0.25">
      <c r="A97" s="45"/>
      <c r="B97" s="45"/>
      <c r="C97" s="16" t="str">
        <f t="shared" si="13"/>
        <v>5'52'28"S 110'26'46"E</v>
      </c>
      <c r="D97" s="47">
        <f t="shared" si="13"/>
        <v>3</v>
      </c>
      <c r="E97" s="8" t="s">
        <v>96</v>
      </c>
      <c r="F97" s="47" t="str">
        <f t="shared" si="13"/>
        <v>Pemanfaatan</v>
      </c>
      <c r="G97" s="17">
        <v>1</v>
      </c>
      <c r="H97" s="17">
        <v>10</v>
      </c>
      <c r="I97" s="63" t="s">
        <v>28</v>
      </c>
      <c r="J97" s="18" t="s">
        <v>19</v>
      </c>
      <c r="K97" s="9">
        <v>2</v>
      </c>
      <c r="L97" s="9">
        <v>0</v>
      </c>
      <c r="M97" s="45" t="str">
        <f t="shared" si="14"/>
        <v>Nailin</v>
      </c>
    </row>
    <row r="98" spans="1:13" x14ac:dyDescent="0.25">
      <c r="A98" s="45"/>
      <c r="B98" s="45"/>
      <c r="C98" s="16" t="str">
        <f t="shared" si="13"/>
        <v>5'52'28"S 110'26'46"E</v>
      </c>
      <c r="D98" s="47">
        <f t="shared" si="13"/>
        <v>3</v>
      </c>
      <c r="E98" s="8" t="s">
        <v>96</v>
      </c>
      <c r="F98" s="47" t="str">
        <f t="shared" si="13"/>
        <v>Pemanfaatan</v>
      </c>
      <c r="G98" s="17">
        <v>1</v>
      </c>
      <c r="H98" s="17">
        <v>10</v>
      </c>
      <c r="I98" s="63" t="s">
        <v>28</v>
      </c>
      <c r="J98" s="18" t="s">
        <v>20</v>
      </c>
      <c r="K98" s="9">
        <v>0</v>
      </c>
      <c r="L98" s="9">
        <v>0</v>
      </c>
      <c r="M98" s="45" t="str">
        <f t="shared" si="14"/>
        <v>Nailin</v>
      </c>
    </row>
    <row r="99" spans="1:13" x14ac:dyDescent="0.25">
      <c r="A99" s="45"/>
      <c r="B99" s="45"/>
      <c r="C99" s="16" t="str">
        <f t="shared" si="13"/>
        <v>5'52'28"S 110'26'46"E</v>
      </c>
      <c r="D99" s="47">
        <f t="shared" si="13"/>
        <v>3</v>
      </c>
      <c r="E99" s="8" t="s">
        <v>96</v>
      </c>
      <c r="F99" s="47" t="str">
        <f t="shared" si="13"/>
        <v>Pemanfaatan</v>
      </c>
      <c r="G99" s="17">
        <v>1</v>
      </c>
      <c r="H99" s="17">
        <v>10</v>
      </c>
      <c r="I99" s="63" t="s">
        <v>28</v>
      </c>
      <c r="J99" s="18" t="s">
        <v>21</v>
      </c>
      <c r="K99" s="9">
        <v>0</v>
      </c>
      <c r="L99" s="9">
        <v>0</v>
      </c>
      <c r="M99" s="45" t="str">
        <f t="shared" si="14"/>
        <v>Nailin</v>
      </c>
    </row>
    <row r="100" spans="1:13" x14ac:dyDescent="0.25">
      <c r="A100" s="45"/>
      <c r="B100" s="45"/>
      <c r="C100" s="16" t="str">
        <f t="shared" si="13"/>
        <v>5'52'28"S 110'26'46"E</v>
      </c>
      <c r="D100" s="47">
        <f t="shared" si="13"/>
        <v>3</v>
      </c>
      <c r="E100" s="8" t="s">
        <v>96</v>
      </c>
      <c r="F100" s="47" t="str">
        <f t="shared" si="13"/>
        <v>Pemanfaatan</v>
      </c>
      <c r="G100" s="17">
        <v>1</v>
      </c>
      <c r="H100" s="17">
        <v>10</v>
      </c>
      <c r="I100" s="63" t="s">
        <v>28</v>
      </c>
      <c r="J100" s="18" t="s">
        <v>22</v>
      </c>
      <c r="K100" s="9">
        <v>0</v>
      </c>
      <c r="L100" s="9">
        <v>0</v>
      </c>
      <c r="M100" s="45" t="str">
        <f t="shared" si="14"/>
        <v>Nailin</v>
      </c>
    </row>
    <row r="101" spans="1:13" x14ac:dyDescent="0.25">
      <c r="A101" s="45"/>
      <c r="B101" s="45"/>
      <c r="C101" s="16" t="str">
        <f t="shared" si="13"/>
        <v>5'52'28"S 110'26'46"E</v>
      </c>
      <c r="D101" s="47">
        <f t="shared" si="13"/>
        <v>3</v>
      </c>
      <c r="E101" s="8" t="s">
        <v>96</v>
      </c>
      <c r="F101" s="47" t="str">
        <f t="shared" si="13"/>
        <v>Pemanfaatan</v>
      </c>
      <c r="G101" s="17">
        <v>1</v>
      </c>
      <c r="H101" s="17">
        <v>10</v>
      </c>
      <c r="I101" s="63" t="s">
        <v>28</v>
      </c>
      <c r="J101" s="18" t="s">
        <v>23</v>
      </c>
      <c r="K101" s="9">
        <v>0</v>
      </c>
      <c r="L101" s="9">
        <v>0</v>
      </c>
      <c r="M101" s="45" t="str">
        <f t="shared" si="14"/>
        <v>Nailin</v>
      </c>
    </row>
    <row r="102" spans="1:13" x14ac:dyDescent="0.25">
      <c r="A102" s="45"/>
      <c r="B102" s="45"/>
      <c r="C102" s="16" t="str">
        <f t="shared" si="13"/>
        <v>5'52'28"S 110'26'46"E</v>
      </c>
      <c r="D102" s="47">
        <f t="shared" si="13"/>
        <v>3</v>
      </c>
      <c r="E102" s="8" t="s">
        <v>96</v>
      </c>
      <c r="F102" s="47" t="str">
        <f t="shared" si="13"/>
        <v>Pemanfaatan</v>
      </c>
      <c r="G102" s="17">
        <v>1</v>
      </c>
      <c r="H102" s="17">
        <v>10</v>
      </c>
      <c r="I102" s="63" t="s">
        <v>28</v>
      </c>
      <c r="J102" s="18" t="s">
        <v>24</v>
      </c>
      <c r="K102" s="9">
        <v>2</v>
      </c>
      <c r="L102" s="9">
        <v>0</v>
      </c>
      <c r="M102" s="45" t="str">
        <f t="shared" si="14"/>
        <v>Nailin</v>
      </c>
    </row>
    <row r="103" spans="1:13" x14ac:dyDescent="0.25">
      <c r="A103" s="45"/>
      <c r="B103" s="45"/>
      <c r="C103" s="16"/>
      <c r="D103" s="47"/>
      <c r="E103" s="8" t="s">
        <v>96</v>
      </c>
      <c r="F103" s="47"/>
      <c r="G103" s="17"/>
      <c r="H103" s="17"/>
      <c r="I103" s="63" t="s">
        <v>28</v>
      </c>
      <c r="J103" s="18" t="s">
        <v>16</v>
      </c>
      <c r="K103" s="9">
        <v>10</v>
      </c>
      <c r="L103" s="9">
        <v>0</v>
      </c>
      <c r="M103" s="45" t="str">
        <f t="shared" si="14"/>
        <v>Nailin</v>
      </c>
    </row>
    <row r="104" spans="1:13" x14ac:dyDescent="0.25">
      <c r="A104" s="45"/>
      <c r="B104" s="45"/>
      <c r="C104" s="16" t="str">
        <f>C102</f>
        <v>5'52'28"S 110'26'46"E</v>
      </c>
      <c r="D104" s="47">
        <f>D102</f>
        <v>3</v>
      </c>
      <c r="E104" s="8" t="s">
        <v>96</v>
      </c>
      <c r="F104" s="47" t="str">
        <f>F102</f>
        <v>Pemanfaatan</v>
      </c>
      <c r="G104" s="17">
        <v>1</v>
      </c>
      <c r="H104" s="17">
        <v>10</v>
      </c>
      <c r="I104" s="63" t="s">
        <v>28</v>
      </c>
      <c r="J104" s="18" t="s">
        <v>18</v>
      </c>
      <c r="K104" s="9">
        <v>0</v>
      </c>
      <c r="L104" s="9">
        <v>0</v>
      </c>
      <c r="M104" s="45" t="str">
        <f t="shared" si="14"/>
        <v>Nailin</v>
      </c>
    </row>
    <row r="105" spans="1:13" x14ac:dyDescent="0.25">
      <c r="A105" s="46"/>
      <c r="B105" s="46"/>
      <c r="C105" s="20" t="str">
        <f t="shared" ref="C105:F112" si="15">C104</f>
        <v>5'52'28"S 110'26'46"E</v>
      </c>
      <c r="D105" s="48">
        <f t="shared" si="15"/>
        <v>3</v>
      </c>
      <c r="E105" s="8" t="s">
        <v>96</v>
      </c>
      <c r="F105" s="48" t="str">
        <f t="shared" si="15"/>
        <v>Pemanfaatan</v>
      </c>
      <c r="G105" s="22">
        <v>1</v>
      </c>
      <c r="H105" s="22">
        <v>11</v>
      </c>
      <c r="I105" s="63" t="s">
        <v>28</v>
      </c>
      <c r="J105" s="23" t="s">
        <v>25</v>
      </c>
      <c r="K105" s="24">
        <v>30</v>
      </c>
      <c r="L105" s="24">
        <v>0</v>
      </c>
      <c r="M105" s="45" t="str">
        <f t="shared" si="14"/>
        <v>Nailin</v>
      </c>
    </row>
    <row r="106" spans="1:13" x14ac:dyDescent="0.25">
      <c r="A106" s="45"/>
      <c r="B106" s="45"/>
      <c r="C106" s="16" t="str">
        <f t="shared" si="15"/>
        <v>5'52'28"S 110'26'46"E</v>
      </c>
      <c r="D106" s="47">
        <f t="shared" si="15"/>
        <v>3</v>
      </c>
      <c r="E106" s="8" t="s">
        <v>96</v>
      </c>
      <c r="F106" s="47" t="str">
        <f t="shared" si="15"/>
        <v>Pemanfaatan</v>
      </c>
      <c r="G106" s="17">
        <v>1</v>
      </c>
      <c r="H106" s="17">
        <v>11</v>
      </c>
      <c r="I106" s="63" t="s">
        <v>28</v>
      </c>
      <c r="J106" s="18" t="s">
        <v>26</v>
      </c>
      <c r="K106" s="9">
        <v>40</v>
      </c>
      <c r="L106" s="9">
        <v>0</v>
      </c>
      <c r="M106" s="45" t="str">
        <f t="shared" si="14"/>
        <v>Nailin</v>
      </c>
    </row>
    <row r="107" spans="1:13" x14ac:dyDescent="0.25">
      <c r="A107" s="45"/>
      <c r="B107" s="45"/>
      <c r="C107" s="16" t="str">
        <f t="shared" si="15"/>
        <v>5'52'28"S 110'26'46"E</v>
      </c>
      <c r="D107" s="47">
        <f t="shared" si="15"/>
        <v>3</v>
      </c>
      <c r="E107" s="8" t="s">
        <v>96</v>
      </c>
      <c r="F107" s="47" t="str">
        <f t="shared" si="15"/>
        <v>Pemanfaatan</v>
      </c>
      <c r="G107" s="17">
        <v>1</v>
      </c>
      <c r="H107" s="17">
        <v>11</v>
      </c>
      <c r="I107" s="63" t="s">
        <v>28</v>
      </c>
      <c r="J107" s="18" t="s">
        <v>19</v>
      </c>
      <c r="K107" s="9">
        <v>0</v>
      </c>
      <c r="L107" s="9">
        <v>0</v>
      </c>
      <c r="M107" s="45" t="str">
        <f t="shared" si="14"/>
        <v>Nailin</v>
      </c>
    </row>
    <row r="108" spans="1:13" x14ac:dyDescent="0.25">
      <c r="A108" s="45"/>
      <c r="B108" s="45"/>
      <c r="C108" s="16" t="str">
        <f t="shared" si="15"/>
        <v>5'52'28"S 110'26'46"E</v>
      </c>
      <c r="D108" s="47">
        <f t="shared" si="15"/>
        <v>3</v>
      </c>
      <c r="E108" s="8" t="s">
        <v>96</v>
      </c>
      <c r="F108" s="47" t="str">
        <f t="shared" si="15"/>
        <v>Pemanfaatan</v>
      </c>
      <c r="G108" s="17">
        <v>1</v>
      </c>
      <c r="H108" s="17">
        <v>11</v>
      </c>
      <c r="I108" s="63" t="s">
        <v>28</v>
      </c>
      <c r="J108" s="18" t="s">
        <v>20</v>
      </c>
      <c r="K108" s="9">
        <v>0</v>
      </c>
      <c r="L108" s="9">
        <v>0</v>
      </c>
      <c r="M108" s="45" t="str">
        <f t="shared" si="14"/>
        <v>Nailin</v>
      </c>
    </row>
    <row r="109" spans="1:13" x14ac:dyDescent="0.25">
      <c r="A109" s="45"/>
      <c r="B109" s="45"/>
      <c r="C109" s="16" t="str">
        <f t="shared" si="15"/>
        <v>5'52'28"S 110'26'46"E</v>
      </c>
      <c r="D109" s="47">
        <f t="shared" si="15"/>
        <v>3</v>
      </c>
      <c r="E109" s="8" t="s">
        <v>96</v>
      </c>
      <c r="F109" s="47" t="str">
        <f t="shared" si="15"/>
        <v>Pemanfaatan</v>
      </c>
      <c r="G109" s="17">
        <v>1</v>
      </c>
      <c r="H109" s="17">
        <v>11</v>
      </c>
      <c r="I109" s="63" t="s">
        <v>28</v>
      </c>
      <c r="J109" s="18" t="s">
        <v>21</v>
      </c>
      <c r="K109" s="9">
        <v>0</v>
      </c>
      <c r="L109" s="9">
        <v>0</v>
      </c>
      <c r="M109" s="45" t="str">
        <f t="shared" si="14"/>
        <v>Nailin</v>
      </c>
    </row>
    <row r="110" spans="1:13" x14ac:dyDescent="0.25">
      <c r="A110" s="45"/>
      <c r="B110" s="45"/>
      <c r="C110" s="16" t="str">
        <f t="shared" si="15"/>
        <v>5'52'28"S 110'26'46"E</v>
      </c>
      <c r="D110" s="47">
        <f t="shared" si="15"/>
        <v>3</v>
      </c>
      <c r="E110" s="8" t="s">
        <v>96</v>
      </c>
      <c r="F110" s="47" t="str">
        <f t="shared" si="15"/>
        <v>Pemanfaatan</v>
      </c>
      <c r="G110" s="17">
        <v>1</v>
      </c>
      <c r="H110" s="17">
        <v>11</v>
      </c>
      <c r="I110" s="63" t="s">
        <v>28</v>
      </c>
      <c r="J110" s="18" t="s">
        <v>22</v>
      </c>
      <c r="K110" s="9">
        <v>0</v>
      </c>
      <c r="L110" s="9">
        <v>0</v>
      </c>
      <c r="M110" s="45" t="str">
        <f t="shared" si="14"/>
        <v>Nailin</v>
      </c>
    </row>
    <row r="111" spans="1:13" x14ac:dyDescent="0.25">
      <c r="A111" s="45"/>
      <c r="B111" s="45"/>
      <c r="C111" s="16" t="str">
        <f t="shared" si="15"/>
        <v>5'52'28"S 110'26'46"E</v>
      </c>
      <c r="D111" s="47">
        <f t="shared" si="15"/>
        <v>3</v>
      </c>
      <c r="E111" s="8" t="s">
        <v>96</v>
      </c>
      <c r="F111" s="47" t="str">
        <f t="shared" si="15"/>
        <v>Pemanfaatan</v>
      </c>
      <c r="G111" s="17">
        <v>1</v>
      </c>
      <c r="H111" s="17">
        <v>11</v>
      </c>
      <c r="I111" s="63" t="s">
        <v>28</v>
      </c>
      <c r="J111" s="18" t="s">
        <v>23</v>
      </c>
      <c r="K111" s="9">
        <v>0</v>
      </c>
      <c r="L111" s="9">
        <v>0</v>
      </c>
      <c r="M111" s="45" t="str">
        <f t="shared" si="14"/>
        <v>Nailin</v>
      </c>
    </row>
    <row r="112" spans="1:13" x14ac:dyDescent="0.25">
      <c r="A112" s="45"/>
      <c r="B112" s="45"/>
      <c r="C112" s="16" t="str">
        <f t="shared" si="15"/>
        <v>5'52'28"S 110'26'46"E</v>
      </c>
      <c r="D112" s="47">
        <f t="shared" si="15"/>
        <v>3</v>
      </c>
      <c r="E112" s="8" t="s">
        <v>96</v>
      </c>
      <c r="F112" s="47" t="str">
        <f t="shared" si="15"/>
        <v>Pemanfaatan</v>
      </c>
      <c r="G112" s="17">
        <v>1</v>
      </c>
      <c r="H112" s="17">
        <v>11</v>
      </c>
      <c r="I112" s="63" t="s">
        <v>28</v>
      </c>
      <c r="J112" s="18" t="s">
        <v>24</v>
      </c>
      <c r="K112" s="9">
        <v>0</v>
      </c>
      <c r="L112" s="9">
        <v>0</v>
      </c>
      <c r="M112" s="45" t="str">
        <f t="shared" si="14"/>
        <v>Nailin</v>
      </c>
    </row>
    <row r="113" spans="1:15" x14ac:dyDescent="0.25">
      <c r="A113" s="45"/>
      <c r="B113" s="45"/>
      <c r="C113" s="16"/>
      <c r="D113" s="47"/>
      <c r="E113" s="8" t="s">
        <v>96</v>
      </c>
      <c r="F113" s="47"/>
      <c r="G113" s="17"/>
      <c r="H113" s="17"/>
      <c r="I113" s="63" t="s">
        <v>28</v>
      </c>
      <c r="J113" s="18" t="s">
        <v>16</v>
      </c>
      <c r="K113" s="9">
        <v>20</v>
      </c>
      <c r="L113" s="9">
        <v>0</v>
      </c>
      <c r="M113" s="45" t="str">
        <f t="shared" si="14"/>
        <v>Nailin</v>
      </c>
    </row>
    <row r="114" spans="1:15" x14ac:dyDescent="0.25">
      <c r="A114" s="45"/>
      <c r="B114" s="45"/>
      <c r="C114" s="16" t="str">
        <f>C112</f>
        <v>5'52'28"S 110'26'46"E</v>
      </c>
      <c r="D114" s="47">
        <f>D112</f>
        <v>3</v>
      </c>
      <c r="E114" s="8" t="s">
        <v>96</v>
      </c>
      <c r="F114" s="47" t="str">
        <f>F112</f>
        <v>Pemanfaatan</v>
      </c>
      <c r="G114" s="17">
        <v>1</v>
      </c>
      <c r="H114" s="17">
        <v>11</v>
      </c>
      <c r="I114" s="63" t="s">
        <v>28</v>
      </c>
      <c r="J114" s="18" t="s">
        <v>18</v>
      </c>
      <c r="K114" s="9">
        <v>0</v>
      </c>
      <c r="L114" s="9">
        <v>0</v>
      </c>
      <c r="M114" s="45" t="str">
        <f t="shared" si="14"/>
        <v>Nailin</v>
      </c>
    </row>
    <row r="115" spans="1:15" x14ac:dyDescent="0.25">
      <c r="A115" s="49"/>
      <c r="B115" s="49"/>
      <c r="C115" s="26" t="s">
        <v>107</v>
      </c>
      <c r="D115" s="50">
        <f t="shared" ref="C115:F122" si="16">D114</f>
        <v>3</v>
      </c>
      <c r="E115" s="8" t="s">
        <v>96</v>
      </c>
      <c r="F115" s="50" t="str">
        <f t="shared" si="16"/>
        <v>Pemanfaatan</v>
      </c>
      <c r="G115" s="28">
        <v>2</v>
      </c>
      <c r="H115" s="28">
        <v>1</v>
      </c>
      <c r="I115" s="63" t="s">
        <v>28</v>
      </c>
      <c r="J115" s="29" t="s">
        <v>25</v>
      </c>
      <c r="K115" s="30">
        <v>0</v>
      </c>
      <c r="L115" s="30">
        <v>0</v>
      </c>
      <c r="M115" s="45" t="s">
        <v>98</v>
      </c>
    </row>
    <row r="116" spans="1:15" x14ac:dyDescent="0.25">
      <c r="A116" s="45"/>
      <c r="B116" s="45"/>
      <c r="C116" s="16" t="str">
        <f t="shared" si="16"/>
        <v>5'52'34"S 110'26'46" E</v>
      </c>
      <c r="D116" s="47">
        <f t="shared" si="16"/>
        <v>3</v>
      </c>
      <c r="E116" s="8" t="s">
        <v>96</v>
      </c>
      <c r="F116" s="47" t="str">
        <f t="shared" si="16"/>
        <v>Pemanfaatan</v>
      </c>
      <c r="G116" s="17">
        <v>2</v>
      </c>
      <c r="H116" s="17">
        <v>1</v>
      </c>
      <c r="I116" s="63" t="s">
        <v>28</v>
      </c>
      <c r="J116" s="18" t="s">
        <v>26</v>
      </c>
      <c r="K116" s="9">
        <v>70</v>
      </c>
      <c r="L116" s="9">
        <v>0</v>
      </c>
      <c r="M116" s="45" t="s">
        <v>98</v>
      </c>
      <c r="O116">
        <f>AVERAGE(K115:K124,K125:K133,K135:K143,K145:K154,K155:K164,K165:K174,K175:K183,K185:K194,K195:K203,K205:K213,K215:K224,)</f>
        <v>4.1415094339622645</v>
      </c>
    </row>
    <row r="117" spans="1:15" x14ac:dyDescent="0.25">
      <c r="A117" s="45"/>
      <c r="B117" s="45"/>
      <c r="C117" s="16" t="str">
        <f t="shared" ref="C117" si="17">C116</f>
        <v>5'52'34"S 110'26'46" E</v>
      </c>
      <c r="D117" s="47">
        <f t="shared" si="16"/>
        <v>3</v>
      </c>
      <c r="E117" s="8" t="s">
        <v>96</v>
      </c>
      <c r="F117" s="47" t="str">
        <f t="shared" si="16"/>
        <v>Pemanfaatan</v>
      </c>
      <c r="G117" s="17">
        <v>2</v>
      </c>
      <c r="H117" s="17">
        <v>1</v>
      </c>
      <c r="I117" s="63" t="s">
        <v>28</v>
      </c>
      <c r="J117" s="18" t="s">
        <v>19</v>
      </c>
      <c r="K117" s="9">
        <v>0</v>
      </c>
      <c r="L117" s="9">
        <v>0</v>
      </c>
      <c r="M117" s="45" t="s">
        <v>98</v>
      </c>
      <c r="O117">
        <f>AVERAGE(K123,K133,K143,K153,K163,K173,K183,K193,K203,K213,K223)</f>
        <v>8.6363636363636367</v>
      </c>
    </row>
    <row r="118" spans="1:15" x14ac:dyDescent="0.25">
      <c r="A118" s="45"/>
      <c r="B118" s="45"/>
      <c r="C118" s="16" t="str">
        <f t="shared" ref="C118" si="18">C117</f>
        <v>5'52'34"S 110'26'46" E</v>
      </c>
      <c r="D118" s="47">
        <f t="shared" si="16"/>
        <v>3</v>
      </c>
      <c r="E118" s="8" t="s">
        <v>96</v>
      </c>
      <c r="F118" s="47" t="str">
        <f t="shared" si="16"/>
        <v>Pemanfaatan</v>
      </c>
      <c r="G118" s="17">
        <v>2</v>
      </c>
      <c r="H118" s="17">
        <v>1</v>
      </c>
      <c r="I118" s="63" t="s">
        <v>28</v>
      </c>
      <c r="J118" s="18" t="s">
        <v>20</v>
      </c>
      <c r="K118" s="9">
        <v>0</v>
      </c>
      <c r="L118" s="9">
        <v>0</v>
      </c>
      <c r="M118" s="45" t="s">
        <v>98</v>
      </c>
    </row>
    <row r="119" spans="1:15" x14ac:dyDescent="0.25">
      <c r="A119" s="45"/>
      <c r="B119" s="45"/>
      <c r="C119" s="16" t="str">
        <f t="shared" ref="C119:C124" si="19">C118</f>
        <v>5'52'34"S 110'26'46" E</v>
      </c>
      <c r="D119" s="47">
        <f t="shared" si="16"/>
        <v>3</v>
      </c>
      <c r="E119" s="8" t="s">
        <v>96</v>
      </c>
      <c r="F119" s="47" t="str">
        <f t="shared" si="16"/>
        <v>Pemanfaatan</v>
      </c>
      <c r="G119" s="17">
        <v>2</v>
      </c>
      <c r="H119" s="17">
        <v>1</v>
      </c>
      <c r="I119" s="63" t="s">
        <v>28</v>
      </c>
      <c r="J119" s="18" t="s">
        <v>21</v>
      </c>
      <c r="K119" s="9">
        <v>0</v>
      </c>
      <c r="L119" s="9">
        <v>0</v>
      </c>
      <c r="M119" s="45" t="s">
        <v>98</v>
      </c>
    </row>
    <row r="120" spans="1:15" x14ac:dyDescent="0.25">
      <c r="A120" s="45"/>
      <c r="B120" s="45"/>
      <c r="C120" s="16" t="str">
        <f t="shared" si="19"/>
        <v>5'52'34"S 110'26'46" E</v>
      </c>
      <c r="D120" s="47">
        <f t="shared" si="16"/>
        <v>3</v>
      </c>
      <c r="E120" s="8" t="s">
        <v>96</v>
      </c>
      <c r="F120" s="47" t="str">
        <f t="shared" si="16"/>
        <v>Pemanfaatan</v>
      </c>
      <c r="G120" s="17">
        <v>2</v>
      </c>
      <c r="H120" s="17">
        <v>1</v>
      </c>
      <c r="I120" s="63" t="s">
        <v>28</v>
      </c>
      <c r="J120" s="18" t="s">
        <v>22</v>
      </c>
      <c r="K120" s="9">
        <v>0</v>
      </c>
      <c r="L120" s="9">
        <v>0</v>
      </c>
      <c r="M120" s="45" t="s">
        <v>98</v>
      </c>
    </row>
    <row r="121" spans="1:15" x14ac:dyDescent="0.25">
      <c r="A121" s="45"/>
      <c r="B121" s="45"/>
      <c r="C121" s="16" t="str">
        <f t="shared" si="19"/>
        <v>5'52'34"S 110'26'46" E</v>
      </c>
      <c r="D121" s="47">
        <f t="shared" si="16"/>
        <v>3</v>
      </c>
      <c r="E121" s="8" t="s">
        <v>96</v>
      </c>
      <c r="F121" s="47" t="str">
        <f t="shared" si="16"/>
        <v>Pemanfaatan</v>
      </c>
      <c r="G121" s="17">
        <v>2</v>
      </c>
      <c r="H121" s="17">
        <v>1</v>
      </c>
      <c r="I121" s="63" t="s">
        <v>28</v>
      </c>
      <c r="J121" s="18" t="s">
        <v>23</v>
      </c>
      <c r="K121" s="9">
        <v>0</v>
      </c>
      <c r="L121" s="9">
        <v>0</v>
      </c>
      <c r="M121" s="45" t="s">
        <v>98</v>
      </c>
    </row>
    <row r="122" spans="1:15" x14ac:dyDescent="0.25">
      <c r="A122" s="45"/>
      <c r="B122" s="45"/>
      <c r="C122" s="16" t="str">
        <f t="shared" ref="C122" si="20">C121</f>
        <v>5'52'34"S 110'26'46" E</v>
      </c>
      <c r="D122" s="47">
        <f t="shared" si="16"/>
        <v>3</v>
      </c>
      <c r="E122" s="8" t="s">
        <v>96</v>
      </c>
      <c r="F122" s="47" t="str">
        <f t="shared" si="16"/>
        <v>Pemanfaatan</v>
      </c>
      <c r="G122" s="17">
        <v>2</v>
      </c>
      <c r="H122" s="17">
        <v>1</v>
      </c>
      <c r="I122" s="63" t="s">
        <v>28</v>
      </c>
      <c r="J122" s="18" t="s">
        <v>24</v>
      </c>
      <c r="K122" s="9">
        <v>0</v>
      </c>
      <c r="L122" s="9">
        <v>0</v>
      </c>
      <c r="M122" s="45" t="s">
        <v>98</v>
      </c>
    </row>
    <row r="123" spans="1:15" x14ac:dyDescent="0.25">
      <c r="A123" s="45"/>
      <c r="B123" s="45"/>
      <c r="C123" s="16" t="str">
        <f t="shared" si="19"/>
        <v>5'52'34"S 110'26'46" E</v>
      </c>
      <c r="D123" s="47"/>
      <c r="E123" s="8" t="s">
        <v>96</v>
      </c>
      <c r="F123" s="47"/>
      <c r="G123" s="17"/>
      <c r="H123" s="17"/>
      <c r="I123" s="63" t="s">
        <v>28</v>
      </c>
      <c r="J123" s="18" t="s">
        <v>16</v>
      </c>
      <c r="K123" s="9">
        <v>20</v>
      </c>
      <c r="L123" s="9">
        <v>0</v>
      </c>
      <c r="M123" s="45" t="s">
        <v>98</v>
      </c>
    </row>
    <row r="124" spans="1:15" x14ac:dyDescent="0.25">
      <c r="A124" s="45"/>
      <c r="B124" s="45"/>
      <c r="C124" s="16" t="str">
        <f t="shared" si="19"/>
        <v>5'52'34"S 110'26'46" E</v>
      </c>
      <c r="D124" s="47">
        <f>D122</f>
        <v>3</v>
      </c>
      <c r="E124" s="8" t="s">
        <v>96</v>
      </c>
      <c r="F124" s="47" t="str">
        <f>F122</f>
        <v>Pemanfaatan</v>
      </c>
      <c r="G124" s="17">
        <v>2</v>
      </c>
      <c r="H124" s="17">
        <v>1</v>
      </c>
      <c r="I124" s="63" t="s">
        <v>28</v>
      </c>
      <c r="J124" s="18" t="s">
        <v>18</v>
      </c>
      <c r="K124" s="9">
        <v>0</v>
      </c>
      <c r="L124" s="9">
        <v>0</v>
      </c>
      <c r="M124" s="45" t="s">
        <v>98</v>
      </c>
    </row>
    <row r="125" spans="1:15" x14ac:dyDescent="0.25">
      <c r="A125" s="49"/>
      <c r="B125" s="49"/>
      <c r="C125" s="26" t="str">
        <f t="shared" ref="C125:F132" si="21">C124</f>
        <v>5'52'34"S 110'26'46" E</v>
      </c>
      <c r="D125" s="50">
        <f t="shared" si="21"/>
        <v>3</v>
      </c>
      <c r="E125" s="8" t="s">
        <v>96</v>
      </c>
      <c r="F125" s="50" t="str">
        <f t="shared" si="21"/>
        <v>Pemanfaatan</v>
      </c>
      <c r="G125" s="28">
        <v>2</v>
      </c>
      <c r="H125" s="28">
        <v>2</v>
      </c>
      <c r="I125" s="63" t="s">
        <v>28</v>
      </c>
      <c r="J125" s="29" t="s">
        <v>25</v>
      </c>
      <c r="K125" s="30">
        <v>0</v>
      </c>
      <c r="L125" s="30">
        <v>0</v>
      </c>
      <c r="M125" s="45" t="s">
        <v>98</v>
      </c>
    </row>
    <row r="126" spans="1:15" x14ac:dyDescent="0.25">
      <c r="A126" s="45"/>
      <c r="B126" s="45"/>
      <c r="C126" s="16" t="str">
        <f t="shared" si="21"/>
        <v>5'52'34"S 110'26'46" E</v>
      </c>
      <c r="D126" s="47">
        <f t="shared" si="21"/>
        <v>3</v>
      </c>
      <c r="E126" s="8" t="s">
        <v>96</v>
      </c>
      <c r="F126" s="47" t="str">
        <f t="shared" si="21"/>
        <v>Pemanfaatan</v>
      </c>
      <c r="G126" s="17">
        <v>2</v>
      </c>
      <c r="H126" s="17">
        <v>2</v>
      </c>
      <c r="I126" s="63" t="s">
        <v>28</v>
      </c>
      <c r="J126" s="18" t="s">
        <v>26</v>
      </c>
      <c r="K126" s="9">
        <v>60</v>
      </c>
      <c r="L126" s="9">
        <v>0</v>
      </c>
      <c r="M126" s="45" t="str">
        <f t="shared" ref="M126:M147" si="22">M125</f>
        <v>Putri</v>
      </c>
    </row>
    <row r="127" spans="1:15" x14ac:dyDescent="0.25">
      <c r="A127" s="45"/>
      <c r="B127" s="45"/>
      <c r="C127" s="16" t="str">
        <f t="shared" ref="C127" si="23">C126</f>
        <v>5'52'34"S 110'26'46" E</v>
      </c>
      <c r="D127" s="47">
        <f t="shared" si="21"/>
        <v>3</v>
      </c>
      <c r="E127" s="8" t="s">
        <v>96</v>
      </c>
      <c r="F127" s="47" t="str">
        <f t="shared" si="21"/>
        <v>Pemanfaatan</v>
      </c>
      <c r="G127" s="17">
        <v>2</v>
      </c>
      <c r="H127" s="17">
        <v>2</v>
      </c>
      <c r="I127" s="63" t="s">
        <v>28</v>
      </c>
      <c r="J127" s="18" t="s">
        <v>19</v>
      </c>
      <c r="K127" s="9">
        <v>0</v>
      </c>
      <c r="L127" s="9">
        <v>0</v>
      </c>
      <c r="M127" s="45" t="str">
        <f t="shared" si="22"/>
        <v>Putri</v>
      </c>
    </row>
    <row r="128" spans="1:15" x14ac:dyDescent="0.25">
      <c r="A128" s="45"/>
      <c r="B128" s="45"/>
      <c r="C128" s="16" t="str">
        <f t="shared" ref="C128" si="24">C127</f>
        <v>5'52'34"S 110'26'46" E</v>
      </c>
      <c r="D128" s="47">
        <f t="shared" si="21"/>
        <v>3</v>
      </c>
      <c r="E128" s="8" t="s">
        <v>96</v>
      </c>
      <c r="F128" s="47" t="str">
        <f t="shared" si="21"/>
        <v>Pemanfaatan</v>
      </c>
      <c r="G128" s="17">
        <v>2</v>
      </c>
      <c r="H128" s="17">
        <v>2</v>
      </c>
      <c r="I128" s="63" t="s">
        <v>28</v>
      </c>
      <c r="J128" s="18" t="s">
        <v>20</v>
      </c>
      <c r="K128" s="9">
        <v>0</v>
      </c>
      <c r="L128" s="9">
        <v>0</v>
      </c>
      <c r="M128" s="45" t="str">
        <f t="shared" si="22"/>
        <v>Putri</v>
      </c>
    </row>
    <row r="129" spans="1:13" x14ac:dyDescent="0.25">
      <c r="A129" s="45"/>
      <c r="B129" s="45"/>
      <c r="C129" s="16" t="str">
        <f t="shared" ref="C129" si="25">C128</f>
        <v>5'52'34"S 110'26'46" E</v>
      </c>
      <c r="D129" s="47">
        <f t="shared" si="21"/>
        <v>3</v>
      </c>
      <c r="E129" s="8" t="s">
        <v>96</v>
      </c>
      <c r="F129" s="47" t="str">
        <f t="shared" si="21"/>
        <v>Pemanfaatan</v>
      </c>
      <c r="G129" s="17">
        <v>2</v>
      </c>
      <c r="H129" s="17">
        <v>2</v>
      </c>
      <c r="I129" s="63" t="s">
        <v>28</v>
      </c>
      <c r="J129" s="18" t="s">
        <v>21</v>
      </c>
      <c r="K129" s="9">
        <v>0</v>
      </c>
      <c r="L129" s="9">
        <v>0</v>
      </c>
      <c r="M129" s="45" t="str">
        <f t="shared" si="22"/>
        <v>Putri</v>
      </c>
    </row>
    <row r="130" spans="1:13" x14ac:dyDescent="0.25">
      <c r="A130" s="45"/>
      <c r="B130" s="45"/>
      <c r="C130" s="16" t="str">
        <f t="shared" ref="C130" si="26">C129</f>
        <v>5'52'34"S 110'26'46" E</v>
      </c>
      <c r="D130" s="47">
        <f t="shared" si="21"/>
        <v>3</v>
      </c>
      <c r="E130" s="8" t="s">
        <v>96</v>
      </c>
      <c r="F130" s="47" t="str">
        <f t="shared" si="21"/>
        <v>Pemanfaatan</v>
      </c>
      <c r="G130" s="17">
        <v>2</v>
      </c>
      <c r="H130" s="17">
        <v>2</v>
      </c>
      <c r="I130" s="63" t="s">
        <v>28</v>
      </c>
      <c r="J130" s="18" t="s">
        <v>22</v>
      </c>
      <c r="K130" s="9">
        <v>0</v>
      </c>
      <c r="L130" s="9">
        <v>0</v>
      </c>
      <c r="M130" s="45" t="str">
        <f t="shared" si="22"/>
        <v>Putri</v>
      </c>
    </row>
    <row r="131" spans="1:13" x14ac:dyDescent="0.25">
      <c r="A131" s="45"/>
      <c r="B131" s="45"/>
      <c r="C131" s="16" t="str">
        <f t="shared" ref="C131" si="27">C130</f>
        <v>5'52'34"S 110'26'46" E</v>
      </c>
      <c r="D131" s="47">
        <f t="shared" si="21"/>
        <v>3</v>
      </c>
      <c r="E131" s="8" t="s">
        <v>96</v>
      </c>
      <c r="F131" s="47" t="str">
        <f t="shared" si="21"/>
        <v>Pemanfaatan</v>
      </c>
      <c r="G131" s="17">
        <v>2</v>
      </c>
      <c r="H131" s="17">
        <v>2</v>
      </c>
      <c r="I131" s="63" t="s">
        <v>28</v>
      </c>
      <c r="J131" s="18" t="s">
        <v>23</v>
      </c>
      <c r="K131" s="9">
        <v>0</v>
      </c>
      <c r="L131" s="9">
        <v>0</v>
      </c>
      <c r="M131" s="45" t="str">
        <f t="shared" si="22"/>
        <v>Putri</v>
      </c>
    </row>
    <row r="132" spans="1:13" x14ac:dyDescent="0.25">
      <c r="A132" s="45"/>
      <c r="B132" s="45"/>
      <c r="C132" s="16" t="str">
        <f t="shared" ref="C132" si="28">C131</f>
        <v>5'52'34"S 110'26'46" E</v>
      </c>
      <c r="D132" s="47">
        <f t="shared" si="21"/>
        <v>3</v>
      </c>
      <c r="E132" s="8" t="s">
        <v>96</v>
      </c>
      <c r="F132" s="47" t="str">
        <f t="shared" si="21"/>
        <v>Pemanfaatan</v>
      </c>
      <c r="G132" s="17">
        <v>2</v>
      </c>
      <c r="H132" s="17">
        <v>2</v>
      </c>
      <c r="I132" s="63" t="s">
        <v>28</v>
      </c>
      <c r="J132" s="18" t="s">
        <v>24</v>
      </c>
      <c r="K132" s="9">
        <v>0</v>
      </c>
      <c r="L132" s="9">
        <v>0</v>
      </c>
      <c r="M132" s="45" t="str">
        <f t="shared" si="22"/>
        <v>Putri</v>
      </c>
    </row>
    <row r="133" spans="1:13" x14ac:dyDescent="0.25">
      <c r="A133" s="45"/>
      <c r="B133" s="45"/>
      <c r="C133" s="16" t="str">
        <f t="shared" ref="C133" si="29">C132</f>
        <v>5'52'34"S 110'26'46" E</v>
      </c>
      <c r="D133" s="47"/>
      <c r="E133" s="8" t="s">
        <v>96</v>
      </c>
      <c r="F133" s="47"/>
      <c r="G133" s="17"/>
      <c r="H133" s="17"/>
      <c r="I133" s="63" t="s">
        <v>28</v>
      </c>
      <c r="J133" s="18" t="s">
        <v>16</v>
      </c>
      <c r="K133" s="9">
        <v>15</v>
      </c>
      <c r="L133" s="9">
        <v>0</v>
      </c>
      <c r="M133" s="45" t="str">
        <f t="shared" si="22"/>
        <v>Putri</v>
      </c>
    </row>
    <row r="134" spans="1:13" x14ac:dyDescent="0.25">
      <c r="A134" s="45"/>
      <c r="B134" s="45"/>
      <c r="C134" s="16" t="str">
        <f t="shared" ref="C134" si="30">C133</f>
        <v>5'52'34"S 110'26'46" E</v>
      </c>
      <c r="D134" s="47">
        <f>D132</f>
        <v>3</v>
      </c>
      <c r="E134" s="8" t="s">
        <v>96</v>
      </c>
      <c r="F134" s="47" t="str">
        <f>F132</f>
        <v>Pemanfaatan</v>
      </c>
      <c r="G134" s="17">
        <v>2</v>
      </c>
      <c r="H134" s="17">
        <v>2</v>
      </c>
      <c r="I134" s="63" t="s">
        <v>28</v>
      </c>
      <c r="J134" s="18" t="s">
        <v>18</v>
      </c>
      <c r="K134" s="9">
        <v>10</v>
      </c>
      <c r="L134" s="9">
        <v>0</v>
      </c>
      <c r="M134" s="45" t="str">
        <f t="shared" si="22"/>
        <v>Putri</v>
      </c>
    </row>
    <row r="135" spans="1:13" x14ac:dyDescent="0.25">
      <c r="A135" s="49"/>
      <c r="B135" s="49"/>
      <c r="C135" s="26" t="str">
        <f t="shared" ref="C135:F142" si="31">C134</f>
        <v>5'52'34"S 110'26'46" E</v>
      </c>
      <c r="D135" s="50">
        <f t="shared" si="31"/>
        <v>3</v>
      </c>
      <c r="E135" s="8" t="s">
        <v>96</v>
      </c>
      <c r="F135" s="50" t="str">
        <f t="shared" si="31"/>
        <v>Pemanfaatan</v>
      </c>
      <c r="G135" s="28">
        <v>2</v>
      </c>
      <c r="H135" s="28">
        <v>3</v>
      </c>
      <c r="I135" s="63" t="s">
        <v>28</v>
      </c>
      <c r="J135" s="29" t="s">
        <v>25</v>
      </c>
      <c r="K135" s="30">
        <v>5</v>
      </c>
      <c r="L135" s="30">
        <v>0</v>
      </c>
      <c r="M135" s="45" t="str">
        <f t="shared" si="22"/>
        <v>Putri</v>
      </c>
    </row>
    <row r="136" spans="1:13" x14ac:dyDescent="0.25">
      <c r="A136" s="45"/>
      <c r="B136" s="45"/>
      <c r="C136" s="16" t="str">
        <f t="shared" si="31"/>
        <v>5'52'34"S 110'26'46" E</v>
      </c>
      <c r="D136" s="47">
        <f t="shared" si="31"/>
        <v>3</v>
      </c>
      <c r="E136" s="8" t="s">
        <v>96</v>
      </c>
      <c r="F136" s="47" t="str">
        <f t="shared" si="31"/>
        <v>Pemanfaatan</v>
      </c>
      <c r="G136" s="17">
        <v>2</v>
      </c>
      <c r="H136" s="17">
        <v>3</v>
      </c>
      <c r="I136" s="63" t="s">
        <v>28</v>
      </c>
      <c r="J136" s="18" t="s">
        <v>26</v>
      </c>
      <c r="K136" s="9">
        <v>10</v>
      </c>
      <c r="L136" s="9">
        <v>0</v>
      </c>
      <c r="M136" s="45" t="str">
        <f t="shared" si="22"/>
        <v>Putri</v>
      </c>
    </row>
    <row r="137" spans="1:13" x14ac:dyDescent="0.25">
      <c r="A137" s="45"/>
      <c r="B137" s="45"/>
      <c r="C137" s="16" t="str">
        <f t="shared" ref="C137" si="32">C136</f>
        <v>5'52'34"S 110'26'46" E</v>
      </c>
      <c r="D137" s="47">
        <f t="shared" si="31"/>
        <v>3</v>
      </c>
      <c r="E137" s="8" t="s">
        <v>96</v>
      </c>
      <c r="F137" s="47" t="str">
        <f t="shared" si="31"/>
        <v>Pemanfaatan</v>
      </c>
      <c r="G137" s="17">
        <v>2</v>
      </c>
      <c r="H137" s="17">
        <v>3</v>
      </c>
      <c r="I137" s="63" t="s">
        <v>28</v>
      </c>
      <c r="J137" s="18" t="s">
        <v>19</v>
      </c>
      <c r="K137" s="9">
        <v>5</v>
      </c>
      <c r="L137" s="9">
        <v>0</v>
      </c>
      <c r="M137" s="45" t="str">
        <f t="shared" si="22"/>
        <v>Putri</v>
      </c>
    </row>
    <row r="138" spans="1:13" x14ac:dyDescent="0.25">
      <c r="A138" s="45"/>
      <c r="B138" s="45"/>
      <c r="C138" s="16" t="str">
        <f t="shared" ref="C138" si="33">C137</f>
        <v>5'52'34"S 110'26'46" E</v>
      </c>
      <c r="D138" s="47">
        <f t="shared" si="31"/>
        <v>3</v>
      </c>
      <c r="E138" s="8" t="s">
        <v>96</v>
      </c>
      <c r="F138" s="47" t="str">
        <f t="shared" si="31"/>
        <v>Pemanfaatan</v>
      </c>
      <c r="G138" s="17">
        <v>2</v>
      </c>
      <c r="H138" s="17">
        <v>3</v>
      </c>
      <c r="I138" s="63" t="s">
        <v>28</v>
      </c>
      <c r="J138" s="18" t="s">
        <v>20</v>
      </c>
      <c r="K138" s="9">
        <v>0</v>
      </c>
      <c r="L138" s="9">
        <v>0</v>
      </c>
      <c r="M138" s="45" t="str">
        <f t="shared" si="22"/>
        <v>Putri</v>
      </c>
    </row>
    <row r="139" spans="1:13" x14ac:dyDescent="0.25">
      <c r="A139" s="45"/>
      <c r="B139" s="45"/>
      <c r="C139" s="16" t="str">
        <f t="shared" ref="C139" si="34">C138</f>
        <v>5'52'34"S 110'26'46" E</v>
      </c>
      <c r="D139" s="47">
        <f t="shared" si="31"/>
        <v>3</v>
      </c>
      <c r="E139" s="8" t="s">
        <v>96</v>
      </c>
      <c r="F139" s="47" t="str">
        <f t="shared" si="31"/>
        <v>Pemanfaatan</v>
      </c>
      <c r="G139" s="17">
        <v>2</v>
      </c>
      <c r="H139" s="17">
        <v>3</v>
      </c>
      <c r="I139" s="63" t="s">
        <v>28</v>
      </c>
      <c r="J139" s="18" t="s">
        <v>21</v>
      </c>
      <c r="K139" s="9">
        <v>0</v>
      </c>
      <c r="L139" s="9">
        <v>0</v>
      </c>
      <c r="M139" s="45" t="str">
        <f t="shared" si="22"/>
        <v>Putri</v>
      </c>
    </row>
    <row r="140" spans="1:13" x14ac:dyDescent="0.25">
      <c r="A140" s="45"/>
      <c r="B140" s="45"/>
      <c r="C140" s="16" t="str">
        <f t="shared" ref="C140" si="35">C139</f>
        <v>5'52'34"S 110'26'46" E</v>
      </c>
      <c r="D140" s="47">
        <f t="shared" si="31"/>
        <v>3</v>
      </c>
      <c r="E140" s="8" t="s">
        <v>96</v>
      </c>
      <c r="F140" s="47" t="str">
        <f t="shared" si="31"/>
        <v>Pemanfaatan</v>
      </c>
      <c r="G140" s="17">
        <v>2</v>
      </c>
      <c r="H140" s="17">
        <v>3</v>
      </c>
      <c r="I140" s="63" t="s">
        <v>28</v>
      </c>
      <c r="J140" s="18" t="s">
        <v>22</v>
      </c>
      <c r="K140" s="9">
        <v>0</v>
      </c>
      <c r="L140" s="9">
        <v>0</v>
      </c>
      <c r="M140" s="45" t="str">
        <f t="shared" si="22"/>
        <v>Putri</v>
      </c>
    </row>
    <row r="141" spans="1:13" x14ac:dyDescent="0.25">
      <c r="A141" s="45"/>
      <c r="B141" s="45"/>
      <c r="C141" s="16" t="str">
        <f t="shared" ref="C141" si="36">C140</f>
        <v>5'52'34"S 110'26'46" E</v>
      </c>
      <c r="D141" s="47">
        <f t="shared" si="31"/>
        <v>3</v>
      </c>
      <c r="E141" s="8" t="s">
        <v>96</v>
      </c>
      <c r="F141" s="47" t="str">
        <f t="shared" si="31"/>
        <v>Pemanfaatan</v>
      </c>
      <c r="G141" s="17">
        <v>2</v>
      </c>
      <c r="H141" s="17">
        <v>3</v>
      </c>
      <c r="I141" s="63" t="s">
        <v>28</v>
      </c>
      <c r="J141" s="18" t="s">
        <v>23</v>
      </c>
      <c r="K141" s="9">
        <v>0</v>
      </c>
      <c r="L141" s="9">
        <v>0</v>
      </c>
      <c r="M141" s="45" t="str">
        <f t="shared" si="22"/>
        <v>Putri</v>
      </c>
    </row>
    <row r="142" spans="1:13" x14ac:dyDescent="0.25">
      <c r="A142" s="45"/>
      <c r="B142" s="45"/>
      <c r="C142" s="16" t="str">
        <f t="shared" ref="C142" si="37">C141</f>
        <v>5'52'34"S 110'26'46" E</v>
      </c>
      <c r="D142" s="47">
        <f t="shared" si="31"/>
        <v>3</v>
      </c>
      <c r="E142" s="8" t="s">
        <v>96</v>
      </c>
      <c r="F142" s="47" t="str">
        <f t="shared" si="31"/>
        <v>Pemanfaatan</v>
      </c>
      <c r="G142" s="17">
        <v>2</v>
      </c>
      <c r="H142" s="17">
        <v>3</v>
      </c>
      <c r="I142" s="63" t="s">
        <v>28</v>
      </c>
      <c r="J142" s="18" t="s">
        <v>24</v>
      </c>
      <c r="K142" s="9">
        <v>0</v>
      </c>
      <c r="L142" s="9">
        <v>0</v>
      </c>
      <c r="M142" s="45" t="str">
        <f t="shared" si="22"/>
        <v>Putri</v>
      </c>
    </row>
    <row r="143" spans="1:13" x14ac:dyDescent="0.25">
      <c r="A143" s="45"/>
      <c r="B143" s="45"/>
      <c r="C143" s="16" t="str">
        <f t="shared" ref="C143" si="38">C142</f>
        <v>5'52'34"S 110'26'46" E</v>
      </c>
      <c r="D143" s="47"/>
      <c r="E143" s="8" t="s">
        <v>96</v>
      </c>
      <c r="F143" s="47"/>
      <c r="G143" s="17"/>
      <c r="H143" s="17"/>
      <c r="I143" s="63" t="s">
        <v>28</v>
      </c>
      <c r="J143" s="18" t="s">
        <v>16</v>
      </c>
      <c r="K143" s="9">
        <v>10</v>
      </c>
      <c r="L143" s="9">
        <v>0</v>
      </c>
      <c r="M143" s="45" t="str">
        <f t="shared" si="22"/>
        <v>Putri</v>
      </c>
    </row>
    <row r="144" spans="1:13" x14ac:dyDescent="0.25">
      <c r="A144" s="45"/>
      <c r="B144" s="45"/>
      <c r="C144" s="16" t="str">
        <f t="shared" ref="C144" si="39">C143</f>
        <v>5'52'34"S 110'26'46" E</v>
      </c>
      <c r="D144" s="47">
        <f>D142</f>
        <v>3</v>
      </c>
      <c r="E144" s="8" t="s">
        <v>96</v>
      </c>
      <c r="F144" s="47" t="str">
        <f>F142</f>
        <v>Pemanfaatan</v>
      </c>
      <c r="G144" s="17">
        <v>2</v>
      </c>
      <c r="H144" s="17">
        <v>3</v>
      </c>
      <c r="I144" s="63" t="s">
        <v>28</v>
      </c>
      <c r="J144" s="18" t="s">
        <v>18</v>
      </c>
      <c r="K144" s="9">
        <v>0</v>
      </c>
      <c r="L144" s="9">
        <v>0</v>
      </c>
      <c r="M144" s="45" t="str">
        <f t="shared" si="22"/>
        <v>Putri</v>
      </c>
    </row>
    <row r="145" spans="1:13" x14ac:dyDescent="0.25">
      <c r="A145" s="49"/>
      <c r="B145" s="49"/>
      <c r="C145" s="26" t="str">
        <f t="shared" ref="C145:F152" si="40">C144</f>
        <v>5'52'34"S 110'26'46" E</v>
      </c>
      <c r="D145" s="50">
        <f t="shared" si="40"/>
        <v>3</v>
      </c>
      <c r="E145" s="8" t="s">
        <v>96</v>
      </c>
      <c r="F145" s="50" t="str">
        <f t="shared" si="40"/>
        <v>Pemanfaatan</v>
      </c>
      <c r="G145" s="28">
        <v>2</v>
      </c>
      <c r="H145" s="28">
        <v>4</v>
      </c>
      <c r="I145" s="63" t="s">
        <v>28</v>
      </c>
      <c r="J145" s="29" t="s">
        <v>25</v>
      </c>
      <c r="K145" s="30">
        <v>20</v>
      </c>
      <c r="L145" s="30">
        <v>0</v>
      </c>
      <c r="M145" s="45" t="str">
        <f t="shared" si="22"/>
        <v>Putri</v>
      </c>
    </row>
    <row r="146" spans="1:13" x14ac:dyDescent="0.25">
      <c r="A146" s="45"/>
      <c r="B146" s="45"/>
      <c r="C146" s="16" t="str">
        <f t="shared" si="40"/>
        <v>5'52'34"S 110'26'46" E</v>
      </c>
      <c r="D146" s="47">
        <f t="shared" si="40"/>
        <v>3</v>
      </c>
      <c r="E146" s="8" t="s">
        <v>96</v>
      </c>
      <c r="F146" s="47" t="str">
        <f t="shared" si="40"/>
        <v>Pemanfaatan</v>
      </c>
      <c r="G146" s="17">
        <v>2</v>
      </c>
      <c r="H146" s="17">
        <v>4</v>
      </c>
      <c r="I146" s="63" t="s">
        <v>28</v>
      </c>
      <c r="J146" s="18" t="s">
        <v>26</v>
      </c>
      <c r="K146" s="9">
        <v>0</v>
      </c>
      <c r="L146" s="9">
        <v>0</v>
      </c>
      <c r="M146" s="45" t="str">
        <f t="shared" si="22"/>
        <v>Putri</v>
      </c>
    </row>
    <row r="147" spans="1:13" x14ac:dyDescent="0.25">
      <c r="A147" s="45"/>
      <c r="B147" s="45"/>
      <c r="C147" s="16" t="str">
        <f t="shared" ref="C147" si="41">C146</f>
        <v>5'52'34"S 110'26'46" E</v>
      </c>
      <c r="D147" s="47">
        <f t="shared" si="40"/>
        <v>3</v>
      </c>
      <c r="E147" s="8" t="s">
        <v>96</v>
      </c>
      <c r="F147" s="47" t="str">
        <f t="shared" si="40"/>
        <v>Pemanfaatan</v>
      </c>
      <c r="G147" s="17">
        <v>2</v>
      </c>
      <c r="H147" s="17">
        <v>4</v>
      </c>
      <c r="I147" s="63" t="s">
        <v>28</v>
      </c>
      <c r="J147" s="18" t="s">
        <v>19</v>
      </c>
      <c r="K147" s="9">
        <v>5</v>
      </c>
      <c r="L147" s="9">
        <v>0</v>
      </c>
      <c r="M147" s="45" t="str">
        <f t="shared" si="22"/>
        <v>Putri</v>
      </c>
    </row>
    <row r="148" spans="1:13" x14ac:dyDescent="0.25">
      <c r="A148" s="45"/>
      <c r="B148" s="45"/>
      <c r="C148" s="16" t="str">
        <f t="shared" ref="C148" si="42">C147</f>
        <v>5'52'34"S 110'26'46" E</v>
      </c>
      <c r="D148" s="47">
        <f t="shared" si="40"/>
        <v>3</v>
      </c>
      <c r="E148" s="8" t="s">
        <v>96</v>
      </c>
      <c r="F148" s="47" t="str">
        <f t="shared" si="40"/>
        <v>Pemanfaatan</v>
      </c>
      <c r="G148" s="17">
        <v>2</v>
      </c>
      <c r="H148" s="17">
        <v>4</v>
      </c>
      <c r="I148" s="63" t="s">
        <v>28</v>
      </c>
      <c r="J148" s="18" t="s">
        <v>20</v>
      </c>
      <c r="K148" s="9">
        <v>0</v>
      </c>
      <c r="L148" s="9">
        <v>0</v>
      </c>
      <c r="M148" s="45" t="str">
        <f t="shared" ref="M148:M179" si="43">M147</f>
        <v>Putri</v>
      </c>
    </row>
    <row r="149" spans="1:13" x14ac:dyDescent="0.25">
      <c r="A149" s="45"/>
      <c r="B149" s="45"/>
      <c r="C149" s="16" t="str">
        <f t="shared" ref="C149" si="44">C148</f>
        <v>5'52'34"S 110'26'46" E</v>
      </c>
      <c r="D149" s="47">
        <f t="shared" si="40"/>
        <v>3</v>
      </c>
      <c r="E149" s="8" t="s">
        <v>96</v>
      </c>
      <c r="F149" s="47" t="str">
        <f t="shared" si="40"/>
        <v>Pemanfaatan</v>
      </c>
      <c r="G149" s="17">
        <v>2</v>
      </c>
      <c r="H149" s="17">
        <v>4</v>
      </c>
      <c r="I149" s="63" t="s">
        <v>28</v>
      </c>
      <c r="J149" s="18" t="s">
        <v>21</v>
      </c>
      <c r="K149" s="9">
        <v>0</v>
      </c>
      <c r="L149" s="9">
        <v>0</v>
      </c>
      <c r="M149" s="45" t="str">
        <f t="shared" si="43"/>
        <v>Putri</v>
      </c>
    </row>
    <row r="150" spans="1:13" x14ac:dyDescent="0.25">
      <c r="A150" s="45"/>
      <c r="B150" s="45"/>
      <c r="C150" s="16" t="str">
        <f t="shared" ref="C150" si="45">C149</f>
        <v>5'52'34"S 110'26'46" E</v>
      </c>
      <c r="D150" s="47">
        <f t="shared" si="40"/>
        <v>3</v>
      </c>
      <c r="E150" s="8" t="s">
        <v>96</v>
      </c>
      <c r="F150" s="47" t="str">
        <f t="shared" si="40"/>
        <v>Pemanfaatan</v>
      </c>
      <c r="G150" s="17">
        <v>2</v>
      </c>
      <c r="H150" s="17">
        <v>4</v>
      </c>
      <c r="I150" s="63" t="s">
        <v>28</v>
      </c>
      <c r="J150" s="18" t="s">
        <v>22</v>
      </c>
      <c r="K150" s="9">
        <v>0</v>
      </c>
      <c r="L150" s="9">
        <v>0</v>
      </c>
      <c r="M150" s="45" t="str">
        <f t="shared" si="43"/>
        <v>Putri</v>
      </c>
    </row>
    <row r="151" spans="1:13" x14ac:dyDescent="0.25">
      <c r="A151" s="45"/>
      <c r="B151" s="45"/>
      <c r="C151" s="16" t="str">
        <f t="shared" ref="C151" si="46">C150</f>
        <v>5'52'34"S 110'26'46" E</v>
      </c>
      <c r="D151" s="47">
        <f t="shared" si="40"/>
        <v>3</v>
      </c>
      <c r="E151" s="8" t="s">
        <v>96</v>
      </c>
      <c r="F151" s="47" t="str">
        <f t="shared" si="40"/>
        <v>Pemanfaatan</v>
      </c>
      <c r="G151" s="17">
        <v>2</v>
      </c>
      <c r="H151" s="17">
        <v>4</v>
      </c>
      <c r="I151" s="63" t="s">
        <v>28</v>
      </c>
      <c r="J151" s="18" t="s">
        <v>23</v>
      </c>
      <c r="K151" s="9">
        <v>0</v>
      </c>
      <c r="L151" s="9">
        <v>0</v>
      </c>
      <c r="M151" s="45" t="str">
        <f t="shared" si="43"/>
        <v>Putri</v>
      </c>
    </row>
    <row r="152" spans="1:13" x14ac:dyDescent="0.25">
      <c r="A152" s="45"/>
      <c r="B152" s="45"/>
      <c r="C152" s="16" t="str">
        <f t="shared" ref="C152" si="47">C151</f>
        <v>5'52'34"S 110'26'46" E</v>
      </c>
      <c r="D152" s="47">
        <f t="shared" si="40"/>
        <v>3</v>
      </c>
      <c r="E152" s="8" t="s">
        <v>96</v>
      </c>
      <c r="F152" s="47" t="str">
        <f t="shared" si="40"/>
        <v>Pemanfaatan</v>
      </c>
      <c r="G152" s="17">
        <v>2</v>
      </c>
      <c r="H152" s="17">
        <v>4</v>
      </c>
      <c r="I152" s="63" t="s">
        <v>28</v>
      </c>
      <c r="J152" s="18" t="s">
        <v>24</v>
      </c>
      <c r="K152" s="9">
        <v>0</v>
      </c>
      <c r="L152" s="9">
        <v>0</v>
      </c>
      <c r="M152" s="45" t="str">
        <f t="shared" si="43"/>
        <v>Putri</v>
      </c>
    </row>
    <row r="153" spans="1:13" x14ac:dyDescent="0.25">
      <c r="A153" s="45"/>
      <c r="B153" s="45"/>
      <c r="C153" s="16" t="str">
        <f t="shared" ref="C153" si="48">C152</f>
        <v>5'52'34"S 110'26'46" E</v>
      </c>
      <c r="D153" s="47"/>
      <c r="E153" s="8" t="s">
        <v>96</v>
      </c>
      <c r="F153" s="47"/>
      <c r="G153" s="17"/>
      <c r="H153" s="17"/>
      <c r="I153" s="63" t="s">
        <v>28</v>
      </c>
      <c r="J153" s="18" t="s">
        <v>16</v>
      </c>
      <c r="K153" s="9">
        <v>5</v>
      </c>
      <c r="L153" s="9">
        <v>0</v>
      </c>
      <c r="M153" s="45" t="str">
        <f t="shared" si="43"/>
        <v>Putri</v>
      </c>
    </row>
    <row r="154" spans="1:13" x14ac:dyDescent="0.25">
      <c r="A154" s="45"/>
      <c r="B154" s="45"/>
      <c r="C154" s="16" t="str">
        <f t="shared" ref="C154" si="49">C153</f>
        <v>5'52'34"S 110'26'46" E</v>
      </c>
      <c r="D154" s="47">
        <f>D152</f>
        <v>3</v>
      </c>
      <c r="E154" s="8" t="s">
        <v>96</v>
      </c>
      <c r="F154" s="47" t="str">
        <f>F152</f>
        <v>Pemanfaatan</v>
      </c>
      <c r="G154" s="17">
        <v>2</v>
      </c>
      <c r="H154" s="17">
        <v>4</v>
      </c>
      <c r="I154" s="63" t="s">
        <v>28</v>
      </c>
      <c r="J154" s="18" t="s">
        <v>18</v>
      </c>
      <c r="K154" s="9">
        <v>0</v>
      </c>
      <c r="L154" s="9">
        <v>0</v>
      </c>
      <c r="M154" s="45" t="str">
        <f t="shared" si="43"/>
        <v>Putri</v>
      </c>
    </row>
    <row r="155" spans="1:13" x14ac:dyDescent="0.25">
      <c r="A155" s="49"/>
      <c r="B155" s="49"/>
      <c r="C155" s="26" t="str">
        <f t="shared" ref="C155:F162" si="50">C154</f>
        <v>5'52'34"S 110'26'46" E</v>
      </c>
      <c r="D155" s="50">
        <f t="shared" si="50"/>
        <v>3</v>
      </c>
      <c r="E155" s="8" t="s">
        <v>96</v>
      </c>
      <c r="F155" s="50" t="str">
        <f t="shared" si="50"/>
        <v>Pemanfaatan</v>
      </c>
      <c r="G155" s="28">
        <v>2</v>
      </c>
      <c r="H155" s="28">
        <v>5</v>
      </c>
      <c r="I155" s="63" t="s">
        <v>28</v>
      </c>
      <c r="J155" s="29" t="s">
        <v>25</v>
      </c>
      <c r="K155" s="30">
        <v>10</v>
      </c>
      <c r="L155" s="30">
        <v>0</v>
      </c>
      <c r="M155" s="45" t="str">
        <f t="shared" si="43"/>
        <v>Putri</v>
      </c>
    </row>
    <row r="156" spans="1:13" x14ac:dyDescent="0.25">
      <c r="A156" s="45"/>
      <c r="B156" s="45"/>
      <c r="C156" s="16" t="str">
        <f t="shared" si="50"/>
        <v>5'52'34"S 110'26'46" E</v>
      </c>
      <c r="D156" s="47">
        <f t="shared" si="50"/>
        <v>3</v>
      </c>
      <c r="E156" s="8" t="s">
        <v>96</v>
      </c>
      <c r="F156" s="47" t="str">
        <f t="shared" si="50"/>
        <v>Pemanfaatan</v>
      </c>
      <c r="G156" s="17">
        <v>2</v>
      </c>
      <c r="H156" s="17">
        <v>5</v>
      </c>
      <c r="I156" s="63" t="s">
        <v>28</v>
      </c>
      <c r="J156" s="18" t="s">
        <v>26</v>
      </c>
      <c r="K156" s="9">
        <v>0</v>
      </c>
      <c r="L156" s="9">
        <v>0</v>
      </c>
      <c r="M156" s="45" t="str">
        <f t="shared" si="43"/>
        <v>Putri</v>
      </c>
    </row>
    <row r="157" spans="1:13" x14ac:dyDescent="0.25">
      <c r="A157" s="45"/>
      <c r="B157" s="45"/>
      <c r="C157" s="16" t="str">
        <f t="shared" ref="C157" si="51">C156</f>
        <v>5'52'34"S 110'26'46" E</v>
      </c>
      <c r="D157" s="47">
        <f t="shared" si="50"/>
        <v>3</v>
      </c>
      <c r="E157" s="8" t="s">
        <v>96</v>
      </c>
      <c r="F157" s="47" t="str">
        <f t="shared" si="50"/>
        <v>Pemanfaatan</v>
      </c>
      <c r="G157" s="17">
        <v>2</v>
      </c>
      <c r="H157" s="17">
        <v>5</v>
      </c>
      <c r="I157" s="63" t="s">
        <v>28</v>
      </c>
      <c r="J157" s="18" t="s">
        <v>19</v>
      </c>
      <c r="K157" s="9">
        <v>5</v>
      </c>
      <c r="L157" s="9">
        <v>0</v>
      </c>
      <c r="M157" s="45" t="str">
        <f t="shared" si="43"/>
        <v>Putri</v>
      </c>
    </row>
    <row r="158" spans="1:13" x14ac:dyDescent="0.25">
      <c r="A158" s="45"/>
      <c r="B158" s="45"/>
      <c r="C158" s="16" t="str">
        <f t="shared" ref="C158" si="52">C157</f>
        <v>5'52'34"S 110'26'46" E</v>
      </c>
      <c r="D158" s="47">
        <f t="shared" si="50"/>
        <v>3</v>
      </c>
      <c r="E158" s="8" t="s">
        <v>96</v>
      </c>
      <c r="F158" s="47" t="str">
        <f t="shared" si="50"/>
        <v>Pemanfaatan</v>
      </c>
      <c r="G158" s="17">
        <v>2</v>
      </c>
      <c r="H158" s="17">
        <v>5</v>
      </c>
      <c r="I158" s="63" t="s">
        <v>28</v>
      </c>
      <c r="J158" s="18" t="s">
        <v>20</v>
      </c>
      <c r="K158" s="9">
        <v>0</v>
      </c>
      <c r="L158" s="9">
        <v>0</v>
      </c>
      <c r="M158" s="45" t="str">
        <f t="shared" si="43"/>
        <v>Putri</v>
      </c>
    </row>
    <row r="159" spans="1:13" x14ac:dyDescent="0.25">
      <c r="A159" s="45"/>
      <c r="B159" s="45"/>
      <c r="C159" s="16" t="str">
        <f t="shared" ref="C159" si="53">C158</f>
        <v>5'52'34"S 110'26'46" E</v>
      </c>
      <c r="D159" s="47">
        <f t="shared" si="50"/>
        <v>3</v>
      </c>
      <c r="E159" s="8" t="s">
        <v>96</v>
      </c>
      <c r="F159" s="47" t="str">
        <f t="shared" si="50"/>
        <v>Pemanfaatan</v>
      </c>
      <c r="G159" s="17">
        <v>2</v>
      </c>
      <c r="H159" s="17">
        <v>5</v>
      </c>
      <c r="I159" s="63" t="s">
        <v>28</v>
      </c>
      <c r="J159" s="18" t="s">
        <v>21</v>
      </c>
      <c r="K159" s="9">
        <v>5</v>
      </c>
      <c r="L159" s="9">
        <v>0</v>
      </c>
      <c r="M159" s="45" t="str">
        <f t="shared" si="43"/>
        <v>Putri</v>
      </c>
    </row>
    <row r="160" spans="1:13" x14ac:dyDescent="0.25">
      <c r="A160" s="45"/>
      <c r="B160" s="45"/>
      <c r="C160" s="16" t="str">
        <f t="shared" ref="C160" si="54">C159</f>
        <v>5'52'34"S 110'26'46" E</v>
      </c>
      <c r="D160" s="47">
        <f t="shared" si="50"/>
        <v>3</v>
      </c>
      <c r="E160" s="8" t="s">
        <v>96</v>
      </c>
      <c r="F160" s="47" t="str">
        <f t="shared" si="50"/>
        <v>Pemanfaatan</v>
      </c>
      <c r="G160" s="17">
        <v>2</v>
      </c>
      <c r="H160" s="17">
        <v>5</v>
      </c>
      <c r="I160" s="63" t="s">
        <v>28</v>
      </c>
      <c r="J160" s="18" t="s">
        <v>22</v>
      </c>
      <c r="K160" s="9">
        <v>0</v>
      </c>
      <c r="L160" s="9">
        <v>0</v>
      </c>
      <c r="M160" s="45" t="str">
        <f t="shared" si="43"/>
        <v>Putri</v>
      </c>
    </row>
    <row r="161" spans="1:13" x14ac:dyDescent="0.25">
      <c r="A161" s="45"/>
      <c r="B161" s="45"/>
      <c r="C161" s="16" t="str">
        <f t="shared" ref="C161" si="55">C160</f>
        <v>5'52'34"S 110'26'46" E</v>
      </c>
      <c r="D161" s="47">
        <f t="shared" si="50"/>
        <v>3</v>
      </c>
      <c r="E161" s="8" t="s">
        <v>96</v>
      </c>
      <c r="F161" s="47" t="str">
        <f t="shared" si="50"/>
        <v>Pemanfaatan</v>
      </c>
      <c r="G161" s="17">
        <v>2</v>
      </c>
      <c r="H161" s="17">
        <v>5</v>
      </c>
      <c r="I161" s="63" t="s">
        <v>28</v>
      </c>
      <c r="J161" s="18" t="s">
        <v>23</v>
      </c>
      <c r="K161" s="9">
        <v>0</v>
      </c>
      <c r="L161" s="9">
        <v>0</v>
      </c>
      <c r="M161" s="45" t="str">
        <f t="shared" si="43"/>
        <v>Putri</v>
      </c>
    </row>
    <row r="162" spans="1:13" x14ac:dyDescent="0.25">
      <c r="A162" s="45"/>
      <c r="B162" s="45"/>
      <c r="C162" s="16" t="str">
        <f t="shared" ref="C162" si="56">C161</f>
        <v>5'52'34"S 110'26'46" E</v>
      </c>
      <c r="D162" s="47">
        <f t="shared" si="50"/>
        <v>3</v>
      </c>
      <c r="E162" s="8" t="s">
        <v>96</v>
      </c>
      <c r="F162" s="47" t="str">
        <f t="shared" si="50"/>
        <v>Pemanfaatan</v>
      </c>
      <c r="G162" s="17">
        <v>2</v>
      </c>
      <c r="H162" s="17">
        <v>5</v>
      </c>
      <c r="I162" s="63" t="s">
        <v>28</v>
      </c>
      <c r="J162" s="18" t="s">
        <v>24</v>
      </c>
      <c r="K162" s="9">
        <v>0</v>
      </c>
      <c r="L162" s="9">
        <v>0</v>
      </c>
      <c r="M162" s="45" t="str">
        <f t="shared" si="43"/>
        <v>Putri</v>
      </c>
    </row>
    <row r="163" spans="1:13" x14ac:dyDescent="0.25">
      <c r="A163" s="45"/>
      <c r="B163" s="45"/>
      <c r="C163" s="16" t="str">
        <f t="shared" ref="C163" si="57">C162</f>
        <v>5'52'34"S 110'26'46" E</v>
      </c>
      <c r="D163" s="47"/>
      <c r="E163" s="8" t="s">
        <v>96</v>
      </c>
      <c r="F163" s="47"/>
      <c r="G163" s="17"/>
      <c r="H163" s="17"/>
      <c r="I163" s="63" t="s">
        <v>28</v>
      </c>
      <c r="J163" s="18" t="s">
        <v>16</v>
      </c>
      <c r="K163" s="9">
        <v>5</v>
      </c>
      <c r="L163" s="9">
        <v>0</v>
      </c>
      <c r="M163" s="45" t="str">
        <f t="shared" si="43"/>
        <v>Putri</v>
      </c>
    </row>
    <row r="164" spans="1:13" x14ac:dyDescent="0.25">
      <c r="A164" s="45"/>
      <c r="B164" s="45"/>
      <c r="C164" s="16" t="str">
        <f t="shared" ref="C164" si="58">C163</f>
        <v>5'52'34"S 110'26'46" E</v>
      </c>
      <c r="D164" s="47">
        <f>D162</f>
        <v>3</v>
      </c>
      <c r="E164" s="8" t="s">
        <v>96</v>
      </c>
      <c r="F164" s="47" t="str">
        <f>F162</f>
        <v>Pemanfaatan</v>
      </c>
      <c r="G164" s="17">
        <v>2</v>
      </c>
      <c r="H164" s="17">
        <v>5</v>
      </c>
      <c r="I164" s="63" t="s">
        <v>28</v>
      </c>
      <c r="J164" s="18" t="s">
        <v>18</v>
      </c>
      <c r="K164" s="9">
        <v>0</v>
      </c>
      <c r="L164" s="9">
        <v>0</v>
      </c>
      <c r="M164" s="45" t="str">
        <f t="shared" si="43"/>
        <v>Putri</v>
      </c>
    </row>
    <row r="165" spans="1:13" x14ac:dyDescent="0.25">
      <c r="A165" s="49"/>
      <c r="B165" s="49"/>
      <c r="C165" s="26" t="str">
        <f t="shared" ref="C165:F172" si="59">C164</f>
        <v>5'52'34"S 110'26'46" E</v>
      </c>
      <c r="D165" s="50">
        <f t="shared" si="59"/>
        <v>3</v>
      </c>
      <c r="E165" s="8" t="s">
        <v>96</v>
      </c>
      <c r="F165" s="50" t="str">
        <f t="shared" si="59"/>
        <v>Pemanfaatan</v>
      </c>
      <c r="G165" s="28">
        <v>2</v>
      </c>
      <c r="H165" s="28">
        <v>6</v>
      </c>
      <c r="I165" s="63" t="s">
        <v>28</v>
      </c>
      <c r="J165" s="29" t="s">
        <v>25</v>
      </c>
      <c r="K165" s="30">
        <v>10</v>
      </c>
      <c r="L165" s="30">
        <v>0</v>
      </c>
      <c r="M165" s="45" t="str">
        <f t="shared" si="43"/>
        <v>Putri</v>
      </c>
    </row>
    <row r="166" spans="1:13" x14ac:dyDescent="0.25">
      <c r="A166" s="45"/>
      <c r="B166" s="45"/>
      <c r="C166" s="16" t="str">
        <f t="shared" si="59"/>
        <v>5'52'34"S 110'26'46" E</v>
      </c>
      <c r="D166" s="47">
        <f t="shared" si="59"/>
        <v>3</v>
      </c>
      <c r="E166" s="8" t="s">
        <v>96</v>
      </c>
      <c r="F166" s="47" t="str">
        <f t="shared" si="59"/>
        <v>Pemanfaatan</v>
      </c>
      <c r="G166" s="17">
        <v>2</v>
      </c>
      <c r="H166" s="17">
        <v>6</v>
      </c>
      <c r="I166" s="63" t="s">
        <v>28</v>
      </c>
      <c r="J166" s="18" t="s">
        <v>26</v>
      </c>
      <c r="K166" s="9">
        <v>5</v>
      </c>
      <c r="L166" s="9">
        <v>0</v>
      </c>
      <c r="M166" s="45" t="str">
        <f t="shared" si="43"/>
        <v>Putri</v>
      </c>
    </row>
    <row r="167" spans="1:13" x14ac:dyDescent="0.25">
      <c r="A167" s="45"/>
      <c r="B167" s="45"/>
      <c r="C167" s="16" t="str">
        <f t="shared" ref="C167" si="60">C166</f>
        <v>5'52'34"S 110'26'46" E</v>
      </c>
      <c r="D167" s="47">
        <f t="shared" si="59"/>
        <v>3</v>
      </c>
      <c r="E167" s="8" t="s">
        <v>96</v>
      </c>
      <c r="F167" s="47" t="str">
        <f t="shared" si="59"/>
        <v>Pemanfaatan</v>
      </c>
      <c r="G167" s="17">
        <v>2</v>
      </c>
      <c r="H167" s="17">
        <v>6</v>
      </c>
      <c r="I167" s="63" t="s">
        <v>28</v>
      </c>
      <c r="J167" s="18" t="s">
        <v>19</v>
      </c>
      <c r="K167" s="9">
        <v>0</v>
      </c>
      <c r="L167" s="9">
        <v>0</v>
      </c>
      <c r="M167" s="45" t="str">
        <f t="shared" si="43"/>
        <v>Putri</v>
      </c>
    </row>
    <row r="168" spans="1:13" x14ac:dyDescent="0.25">
      <c r="A168" s="45"/>
      <c r="B168" s="45"/>
      <c r="C168" s="16" t="str">
        <f t="shared" ref="C168" si="61">C167</f>
        <v>5'52'34"S 110'26'46" E</v>
      </c>
      <c r="D168" s="47">
        <f t="shared" si="59"/>
        <v>3</v>
      </c>
      <c r="E168" s="8" t="s">
        <v>96</v>
      </c>
      <c r="F168" s="47" t="str">
        <f t="shared" si="59"/>
        <v>Pemanfaatan</v>
      </c>
      <c r="G168" s="17">
        <v>2</v>
      </c>
      <c r="H168" s="17">
        <v>6</v>
      </c>
      <c r="I168" s="63" t="s">
        <v>28</v>
      </c>
      <c r="J168" s="18" t="s">
        <v>20</v>
      </c>
      <c r="K168" s="9">
        <v>0</v>
      </c>
      <c r="L168" s="9">
        <v>0</v>
      </c>
      <c r="M168" s="45" t="str">
        <f t="shared" si="43"/>
        <v>Putri</v>
      </c>
    </row>
    <row r="169" spans="1:13" x14ac:dyDescent="0.25">
      <c r="A169" s="45"/>
      <c r="B169" s="45"/>
      <c r="C169" s="16" t="str">
        <f t="shared" ref="C169" si="62">C168</f>
        <v>5'52'34"S 110'26'46" E</v>
      </c>
      <c r="D169" s="47">
        <f t="shared" si="59"/>
        <v>3</v>
      </c>
      <c r="E169" s="8" t="s">
        <v>96</v>
      </c>
      <c r="F169" s="47" t="str">
        <f t="shared" si="59"/>
        <v>Pemanfaatan</v>
      </c>
      <c r="G169" s="17">
        <v>2</v>
      </c>
      <c r="H169" s="17">
        <v>6</v>
      </c>
      <c r="I169" s="63" t="s">
        <v>28</v>
      </c>
      <c r="J169" s="18" t="s">
        <v>21</v>
      </c>
      <c r="K169" s="9">
        <v>0</v>
      </c>
      <c r="L169" s="9">
        <v>0</v>
      </c>
      <c r="M169" s="45" t="str">
        <f t="shared" si="43"/>
        <v>Putri</v>
      </c>
    </row>
    <row r="170" spans="1:13" x14ac:dyDescent="0.25">
      <c r="A170" s="45"/>
      <c r="B170" s="45"/>
      <c r="C170" s="16" t="str">
        <f t="shared" ref="C170" si="63">C169</f>
        <v>5'52'34"S 110'26'46" E</v>
      </c>
      <c r="D170" s="47">
        <f t="shared" si="59"/>
        <v>3</v>
      </c>
      <c r="E170" s="8" t="s">
        <v>96</v>
      </c>
      <c r="F170" s="47" t="str">
        <f t="shared" si="59"/>
        <v>Pemanfaatan</v>
      </c>
      <c r="G170" s="17">
        <v>2</v>
      </c>
      <c r="H170" s="17">
        <v>6</v>
      </c>
      <c r="I170" s="63" t="s">
        <v>28</v>
      </c>
      <c r="J170" s="18" t="s">
        <v>22</v>
      </c>
      <c r="K170" s="9">
        <v>0</v>
      </c>
      <c r="L170" s="9">
        <v>0</v>
      </c>
      <c r="M170" s="45" t="str">
        <f t="shared" si="43"/>
        <v>Putri</v>
      </c>
    </row>
    <row r="171" spans="1:13" x14ac:dyDescent="0.25">
      <c r="A171" s="45"/>
      <c r="B171" s="45"/>
      <c r="C171" s="16" t="str">
        <f t="shared" ref="C171" si="64">C170</f>
        <v>5'52'34"S 110'26'46" E</v>
      </c>
      <c r="D171" s="47">
        <f t="shared" si="59"/>
        <v>3</v>
      </c>
      <c r="E171" s="8" t="s">
        <v>96</v>
      </c>
      <c r="F171" s="47" t="str">
        <f t="shared" si="59"/>
        <v>Pemanfaatan</v>
      </c>
      <c r="G171" s="17">
        <v>2</v>
      </c>
      <c r="H171" s="17">
        <v>6</v>
      </c>
      <c r="I171" s="63" t="s">
        <v>28</v>
      </c>
      <c r="J171" s="18" t="s">
        <v>23</v>
      </c>
      <c r="K171" s="9">
        <v>0</v>
      </c>
      <c r="L171" s="9">
        <v>0</v>
      </c>
      <c r="M171" s="45" t="str">
        <f t="shared" si="43"/>
        <v>Putri</v>
      </c>
    </row>
    <row r="172" spans="1:13" x14ac:dyDescent="0.25">
      <c r="A172" s="45"/>
      <c r="B172" s="45"/>
      <c r="C172" s="16" t="str">
        <f t="shared" ref="C172" si="65">C171</f>
        <v>5'52'34"S 110'26'46" E</v>
      </c>
      <c r="D172" s="47">
        <f t="shared" si="59"/>
        <v>3</v>
      </c>
      <c r="E172" s="8" t="s">
        <v>96</v>
      </c>
      <c r="F172" s="47" t="str">
        <f t="shared" si="59"/>
        <v>Pemanfaatan</v>
      </c>
      <c r="G172" s="17">
        <v>2</v>
      </c>
      <c r="H172" s="17">
        <v>6</v>
      </c>
      <c r="I172" s="63" t="s">
        <v>28</v>
      </c>
      <c r="J172" s="18" t="s">
        <v>24</v>
      </c>
      <c r="K172" s="9">
        <v>0</v>
      </c>
      <c r="L172" s="9">
        <v>0</v>
      </c>
      <c r="M172" s="45" t="str">
        <f t="shared" si="43"/>
        <v>Putri</v>
      </c>
    </row>
    <row r="173" spans="1:13" x14ac:dyDescent="0.25">
      <c r="A173" s="45"/>
      <c r="B173" s="45"/>
      <c r="C173" s="16" t="str">
        <f t="shared" ref="C173" si="66">C172</f>
        <v>5'52'34"S 110'26'46" E</v>
      </c>
      <c r="D173" s="47"/>
      <c r="E173" s="8" t="s">
        <v>96</v>
      </c>
      <c r="F173" s="47"/>
      <c r="G173" s="17"/>
      <c r="H173" s="17"/>
      <c r="I173" s="63" t="s">
        <v>28</v>
      </c>
      <c r="J173" s="18" t="s">
        <v>16</v>
      </c>
      <c r="K173" s="9">
        <v>5</v>
      </c>
      <c r="L173" s="9">
        <v>0</v>
      </c>
      <c r="M173" s="45" t="str">
        <f t="shared" si="43"/>
        <v>Putri</v>
      </c>
    </row>
    <row r="174" spans="1:13" x14ac:dyDescent="0.25">
      <c r="A174" s="45"/>
      <c r="B174" s="45"/>
      <c r="C174" s="16" t="str">
        <f t="shared" ref="C174" si="67">C173</f>
        <v>5'52'34"S 110'26'46" E</v>
      </c>
      <c r="D174" s="47">
        <f>D172</f>
        <v>3</v>
      </c>
      <c r="E174" s="8" t="s">
        <v>96</v>
      </c>
      <c r="F174" s="47" t="str">
        <f>F172</f>
        <v>Pemanfaatan</v>
      </c>
      <c r="G174" s="17">
        <v>2</v>
      </c>
      <c r="H174" s="17">
        <v>6</v>
      </c>
      <c r="I174" s="63" t="s">
        <v>28</v>
      </c>
      <c r="J174" s="18" t="s">
        <v>18</v>
      </c>
      <c r="K174" s="9">
        <v>0</v>
      </c>
      <c r="L174" s="9">
        <v>0</v>
      </c>
      <c r="M174" s="45" t="str">
        <f t="shared" si="43"/>
        <v>Putri</v>
      </c>
    </row>
    <row r="175" spans="1:13" x14ac:dyDescent="0.25">
      <c r="A175" s="49"/>
      <c r="B175" s="49"/>
      <c r="C175" s="26" t="str">
        <f t="shared" ref="C175:F182" si="68">C174</f>
        <v>5'52'34"S 110'26'46" E</v>
      </c>
      <c r="D175" s="50">
        <f t="shared" si="68"/>
        <v>3</v>
      </c>
      <c r="E175" s="8" t="s">
        <v>96</v>
      </c>
      <c r="F175" s="50" t="str">
        <f t="shared" si="68"/>
        <v>Pemanfaatan</v>
      </c>
      <c r="G175" s="28">
        <v>2</v>
      </c>
      <c r="H175" s="28">
        <v>7</v>
      </c>
      <c r="I175" s="63" t="s">
        <v>28</v>
      </c>
      <c r="J175" s="29" t="s">
        <v>25</v>
      </c>
      <c r="K175" s="30">
        <v>0</v>
      </c>
      <c r="L175" s="30">
        <v>0</v>
      </c>
      <c r="M175" s="45" t="str">
        <f t="shared" si="43"/>
        <v>Putri</v>
      </c>
    </row>
    <row r="176" spans="1:13" x14ac:dyDescent="0.25">
      <c r="A176" s="45"/>
      <c r="B176" s="45"/>
      <c r="C176" s="16" t="str">
        <f t="shared" si="68"/>
        <v>5'52'34"S 110'26'46" E</v>
      </c>
      <c r="D176" s="47">
        <f t="shared" si="68"/>
        <v>3</v>
      </c>
      <c r="E176" s="8" t="s">
        <v>96</v>
      </c>
      <c r="F176" s="47" t="str">
        <f t="shared" si="68"/>
        <v>Pemanfaatan</v>
      </c>
      <c r="G176" s="17">
        <v>2</v>
      </c>
      <c r="H176" s="17">
        <v>7</v>
      </c>
      <c r="I176" s="63" t="s">
        <v>28</v>
      </c>
      <c r="J176" s="18" t="s">
        <v>26</v>
      </c>
      <c r="K176" s="9">
        <v>0</v>
      </c>
      <c r="L176" s="9">
        <v>0</v>
      </c>
      <c r="M176" s="45" t="str">
        <f t="shared" si="43"/>
        <v>Putri</v>
      </c>
    </row>
    <row r="177" spans="1:13" x14ac:dyDescent="0.25">
      <c r="A177" s="45"/>
      <c r="B177" s="45"/>
      <c r="C177" s="16" t="str">
        <f t="shared" ref="C177" si="69">C176</f>
        <v>5'52'34"S 110'26'46" E</v>
      </c>
      <c r="D177" s="47">
        <f t="shared" si="68"/>
        <v>3</v>
      </c>
      <c r="E177" s="8" t="s">
        <v>96</v>
      </c>
      <c r="F177" s="47" t="str">
        <f t="shared" si="68"/>
        <v>Pemanfaatan</v>
      </c>
      <c r="G177" s="17">
        <v>2</v>
      </c>
      <c r="H177" s="17">
        <v>7</v>
      </c>
      <c r="I177" s="63" t="s">
        <v>28</v>
      </c>
      <c r="J177" s="18" t="s">
        <v>19</v>
      </c>
      <c r="K177" s="9">
        <v>0</v>
      </c>
      <c r="L177" s="9">
        <v>0</v>
      </c>
      <c r="M177" s="45" t="str">
        <f t="shared" si="43"/>
        <v>Putri</v>
      </c>
    </row>
    <row r="178" spans="1:13" x14ac:dyDescent="0.25">
      <c r="A178" s="45"/>
      <c r="B178" s="45"/>
      <c r="C178" s="16" t="str">
        <f t="shared" ref="C178" si="70">C177</f>
        <v>5'52'34"S 110'26'46" E</v>
      </c>
      <c r="D178" s="47">
        <f t="shared" si="68"/>
        <v>3</v>
      </c>
      <c r="E178" s="8" t="s">
        <v>96</v>
      </c>
      <c r="F178" s="47" t="str">
        <f t="shared" si="68"/>
        <v>Pemanfaatan</v>
      </c>
      <c r="G178" s="17">
        <v>2</v>
      </c>
      <c r="H178" s="17">
        <v>7</v>
      </c>
      <c r="I178" s="63" t="s">
        <v>28</v>
      </c>
      <c r="J178" s="18" t="s">
        <v>20</v>
      </c>
      <c r="K178" s="9">
        <v>0</v>
      </c>
      <c r="L178" s="9">
        <v>0</v>
      </c>
      <c r="M178" s="45" t="str">
        <f t="shared" si="43"/>
        <v>Putri</v>
      </c>
    </row>
    <row r="179" spans="1:13" x14ac:dyDescent="0.25">
      <c r="A179" s="45"/>
      <c r="B179" s="45"/>
      <c r="C179" s="16" t="str">
        <f t="shared" ref="C179" si="71">C178</f>
        <v>5'52'34"S 110'26'46" E</v>
      </c>
      <c r="D179" s="47">
        <f t="shared" si="68"/>
        <v>3</v>
      </c>
      <c r="E179" s="8" t="s">
        <v>96</v>
      </c>
      <c r="F179" s="47" t="str">
        <f t="shared" si="68"/>
        <v>Pemanfaatan</v>
      </c>
      <c r="G179" s="17">
        <v>2</v>
      </c>
      <c r="H179" s="17">
        <v>7</v>
      </c>
      <c r="I179" s="63" t="s">
        <v>28</v>
      </c>
      <c r="J179" s="18" t="s">
        <v>21</v>
      </c>
      <c r="K179" s="9">
        <v>0</v>
      </c>
      <c r="L179" s="9">
        <v>0</v>
      </c>
      <c r="M179" s="45" t="str">
        <f t="shared" si="43"/>
        <v>Putri</v>
      </c>
    </row>
    <row r="180" spans="1:13" x14ac:dyDescent="0.25">
      <c r="A180" s="45"/>
      <c r="B180" s="45"/>
      <c r="C180" s="16" t="str">
        <f t="shared" ref="C180" si="72">C179</f>
        <v>5'52'34"S 110'26'46" E</v>
      </c>
      <c r="D180" s="47">
        <f t="shared" si="68"/>
        <v>3</v>
      </c>
      <c r="E180" s="8" t="s">
        <v>96</v>
      </c>
      <c r="F180" s="47" t="str">
        <f t="shared" si="68"/>
        <v>Pemanfaatan</v>
      </c>
      <c r="G180" s="17">
        <v>2</v>
      </c>
      <c r="H180" s="17">
        <v>7</v>
      </c>
      <c r="I180" s="63" t="s">
        <v>28</v>
      </c>
      <c r="J180" s="18" t="s">
        <v>22</v>
      </c>
      <c r="K180" s="9">
        <v>0</v>
      </c>
      <c r="L180" s="9">
        <v>0</v>
      </c>
      <c r="M180" s="45" t="str">
        <f t="shared" ref="M180:M211" si="73">M179</f>
        <v>Putri</v>
      </c>
    </row>
    <row r="181" spans="1:13" x14ac:dyDescent="0.25">
      <c r="A181" s="45"/>
      <c r="B181" s="45"/>
      <c r="C181" s="16" t="str">
        <f t="shared" ref="C181" si="74">C180</f>
        <v>5'52'34"S 110'26'46" E</v>
      </c>
      <c r="D181" s="47">
        <f t="shared" si="68"/>
        <v>3</v>
      </c>
      <c r="E181" s="8" t="s">
        <v>96</v>
      </c>
      <c r="F181" s="47" t="str">
        <f t="shared" si="68"/>
        <v>Pemanfaatan</v>
      </c>
      <c r="G181" s="17">
        <v>2</v>
      </c>
      <c r="H181" s="17">
        <v>7</v>
      </c>
      <c r="I181" s="63" t="s">
        <v>28</v>
      </c>
      <c r="J181" s="18" t="s">
        <v>23</v>
      </c>
      <c r="K181" s="9">
        <v>0</v>
      </c>
      <c r="L181" s="9">
        <v>0</v>
      </c>
      <c r="M181" s="45" t="str">
        <f t="shared" si="73"/>
        <v>Putri</v>
      </c>
    </row>
    <row r="182" spans="1:13" x14ac:dyDescent="0.25">
      <c r="A182" s="45"/>
      <c r="B182" s="45"/>
      <c r="C182" s="16" t="str">
        <f t="shared" ref="C182" si="75">C181</f>
        <v>5'52'34"S 110'26'46" E</v>
      </c>
      <c r="D182" s="47">
        <f t="shared" si="68"/>
        <v>3</v>
      </c>
      <c r="E182" s="8" t="s">
        <v>96</v>
      </c>
      <c r="F182" s="47" t="str">
        <f t="shared" si="68"/>
        <v>Pemanfaatan</v>
      </c>
      <c r="G182" s="17">
        <v>2</v>
      </c>
      <c r="H182" s="17">
        <v>7</v>
      </c>
      <c r="I182" s="63" t="s">
        <v>28</v>
      </c>
      <c r="J182" s="18" t="s">
        <v>24</v>
      </c>
      <c r="K182" s="9">
        <v>0</v>
      </c>
      <c r="L182" s="9">
        <v>0</v>
      </c>
      <c r="M182" s="45" t="str">
        <f t="shared" si="73"/>
        <v>Putri</v>
      </c>
    </row>
    <row r="183" spans="1:13" x14ac:dyDescent="0.25">
      <c r="A183" s="45"/>
      <c r="B183" s="45"/>
      <c r="C183" s="16" t="str">
        <f t="shared" ref="C183" si="76">C182</f>
        <v>5'52'34"S 110'26'46" E</v>
      </c>
      <c r="D183" s="47"/>
      <c r="E183" s="8" t="s">
        <v>96</v>
      </c>
      <c r="F183" s="47"/>
      <c r="G183" s="17"/>
      <c r="H183" s="17"/>
      <c r="I183" s="63" t="s">
        <v>28</v>
      </c>
      <c r="J183" s="18" t="s">
        <v>16</v>
      </c>
      <c r="K183" s="9">
        <v>0</v>
      </c>
      <c r="L183" s="9">
        <v>0</v>
      </c>
      <c r="M183" s="45" t="str">
        <f t="shared" si="73"/>
        <v>Putri</v>
      </c>
    </row>
    <row r="184" spans="1:13" x14ac:dyDescent="0.25">
      <c r="A184" s="45"/>
      <c r="B184" s="45"/>
      <c r="C184" s="16" t="str">
        <f t="shared" ref="C184" si="77">C183</f>
        <v>5'52'34"S 110'26'46" E</v>
      </c>
      <c r="D184" s="47">
        <f>D182</f>
        <v>3</v>
      </c>
      <c r="E184" s="8" t="s">
        <v>96</v>
      </c>
      <c r="F184" s="47" t="str">
        <f>F182</f>
        <v>Pemanfaatan</v>
      </c>
      <c r="G184" s="17">
        <v>2</v>
      </c>
      <c r="H184" s="17">
        <v>7</v>
      </c>
      <c r="I184" s="63" t="s">
        <v>28</v>
      </c>
      <c r="J184" s="18" t="s">
        <v>18</v>
      </c>
      <c r="K184" s="9">
        <v>40</v>
      </c>
      <c r="L184" s="9">
        <v>0</v>
      </c>
      <c r="M184" s="45" t="str">
        <f t="shared" si="73"/>
        <v>Putri</v>
      </c>
    </row>
    <row r="185" spans="1:13" x14ac:dyDescent="0.25">
      <c r="A185" s="49"/>
      <c r="B185" s="49"/>
      <c r="C185" s="26" t="str">
        <f t="shared" ref="C185:F192" si="78">C184</f>
        <v>5'52'34"S 110'26'46" E</v>
      </c>
      <c r="D185" s="50">
        <f t="shared" si="78"/>
        <v>3</v>
      </c>
      <c r="E185" s="8" t="s">
        <v>96</v>
      </c>
      <c r="F185" s="50" t="str">
        <f t="shared" si="78"/>
        <v>Pemanfaatan</v>
      </c>
      <c r="G185" s="28">
        <v>2</v>
      </c>
      <c r="H185" s="28">
        <v>8</v>
      </c>
      <c r="I185" s="63" t="s">
        <v>28</v>
      </c>
      <c r="J185" s="29" t="s">
        <v>25</v>
      </c>
      <c r="K185" s="30">
        <v>0</v>
      </c>
      <c r="L185" s="30">
        <v>0</v>
      </c>
      <c r="M185" s="45" t="str">
        <f t="shared" si="73"/>
        <v>Putri</v>
      </c>
    </row>
    <row r="186" spans="1:13" x14ac:dyDescent="0.25">
      <c r="A186" s="45"/>
      <c r="B186" s="45"/>
      <c r="C186" s="16" t="str">
        <f t="shared" si="78"/>
        <v>5'52'34"S 110'26'46" E</v>
      </c>
      <c r="D186" s="47">
        <f t="shared" si="78"/>
        <v>3</v>
      </c>
      <c r="E186" s="8" t="s">
        <v>96</v>
      </c>
      <c r="F186" s="47" t="str">
        <f t="shared" si="78"/>
        <v>Pemanfaatan</v>
      </c>
      <c r="G186" s="17">
        <v>2</v>
      </c>
      <c r="H186" s="17">
        <v>8</v>
      </c>
      <c r="I186" s="63" t="s">
        <v>28</v>
      </c>
      <c r="J186" s="18" t="s">
        <v>26</v>
      </c>
      <c r="K186" s="9">
        <v>40</v>
      </c>
      <c r="L186" s="9">
        <v>0</v>
      </c>
      <c r="M186" s="45" t="str">
        <f t="shared" si="73"/>
        <v>Putri</v>
      </c>
    </row>
    <row r="187" spans="1:13" x14ac:dyDescent="0.25">
      <c r="A187" s="45"/>
      <c r="B187" s="45"/>
      <c r="C187" s="16" t="str">
        <f t="shared" ref="C187" si="79">C186</f>
        <v>5'52'34"S 110'26'46" E</v>
      </c>
      <c r="D187" s="47">
        <f t="shared" si="78"/>
        <v>3</v>
      </c>
      <c r="E187" s="8" t="s">
        <v>96</v>
      </c>
      <c r="F187" s="47" t="str">
        <f t="shared" si="78"/>
        <v>Pemanfaatan</v>
      </c>
      <c r="G187" s="17">
        <v>2</v>
      </c>
      <c r="H187" s="17">
        <v>8</v>
      </c>
      <c r="I187" s="63" t="s">
        <v>28</v>
      </c>
      <c r="J187" s="18" t="s">
        <v>19</v>
      </c>
      <c r="K187" s="9">
        <v>0</v>
      </c>
      <c r="L187" s="9">
        <v>0</v>
      </c>
      <c r="M187" s="45" t="str">
        <f t="shared" si="73"/>
        <v>Putri</v>
      </c>
    </row>
    <row r="188" spans="1:13" x14ac:dyDescent="0.25">
      <c r="A188" s="45"/>
      <c r="B188" s="45"/>
      <c r="C188" s="16" t="str">
        <f t="shared" ref="C188" si="80">C187</f>
        <v>5'52'34"S 110'26'46" E</v>
      </c>
      <c r="D188" s="47">
        <f t="shared" si="78"/>
        <v>3</v>
      </c>
      <c r="E188" s="8" t="s">
        <v>96</v>
      </c>
      <c r="F188" s="47" t="str">
        <f t="shared" si="78"/>
        <v>Pemanfaatan</v>
      </c>
      <c r="G188" s="17">
        <v>2</v>
      </c>
      <c r="H188" s="17">
        <v>8</v>
      </c>
      <c r="I188" s="63" t="s">
        <v>28</v>
      </c>
      <c r="J188" s="18" t="s">
        <v>20</v>
      </c>
      <c r="K188" s="9">
        <v>0</v>
      </c>
      <c r="L188" s="9">
        <v>0</v>
      </c>
      <c r="M188" s="45" t="str">
        <f t="shared" si="73"/>
        <v>Putri</v>
      </c>
    </row>
    <row r="189" spans="1:13" x14ac:dyDescent="0.25">
      <c r="A189" s="45"/>
      <c r="B189" s="45"/>
      <c r="C189" s="16" t="str">
        <f t="shared" ref="C189" si="81">C188</f>
        <v>5'52'34"S 110'26'46" E</v>
      </c>
      <c r="D189" s="47">
        <f t="shared" si="78"/>
        <v>3</v>
      </c>
      <c r="E189" s="8" t="s">
        <v>96</v>
      </c>
      <c r="F189" s="47" t="str">
        <f t="shared" si="78"/>
        <v>Pemanfaatan</v>
      </c>
      <c r="G189" s="17">
        <v>2</v>
      </c>
      <c r="H189" s="17">
        <v>8</v>
      </c>
      <c r="I189" s="63" t="s">
        <v>28</v>
      </c>
      <c r="J189" s="18" t="s">
        <v>21</v>
      </c>
      <c r="K189" s="9">
        <v>0</v>
      </c>
      <c r="L189" s="9">
        <v>0</v>
      </c>
      <c r="M189" s="45" t="str">
        <f t="shared" si="73"/>
        <v>Putri</v>
      </c>
    </row>
    <row r="190" spans="1:13" x14ac:dyDescent="0.25">
      <c r="A190" s="45"/>
      <c r="B190" s="45"/>
      <c r="C190" s="16" t="str">
        <f t="shared" ref="C190" si="82">C189</f>
        <v>5'52'34"S 110'26'46" E</v>
      </c>
      <c r="D190" s="47">
        <f t="shared" si="78"/>
        <v>3</v>
      </c>
      <c r="E190" s="8" t="s">
        <v>96</v>
      </c>
      <c r="F190" s="47" t="str">
        <f t="shared" si="78"/>
        <v>Pemanfaatan</v>
      </c>
      <c r="G190" s="17">
        <v>2</v>
      </c>
      <c r="H190" s="17">
        <v>8</v>
      </c>
      <c r="I190" s="63" t="s">
        <v>28</v>
      </c>
      <c r="J190" s="18" t="s">
        <v>22</v>
      </c>
      <c r="K190" s="9">
        <v>0</v>
      </c>
      <c r="L190" s="9">
        <v>0</v>
      </c>
      <c r="M190" s="45" t="str">
        <f t="shared" si="73"/>
        <v>Putri</v>
      </c>
    </row>
    <row r="191" spans="1:13" x14ac:dyDescent="0.25">
      <c r="A191" s="45"/>
      <c r="B191" s="45"/>
      <c r="C191" s="16" t="str">
        <f t="shared" ref="C191" si="83">C190</f>
        <v>5'52'34"S 110'26'46" E</v>
      </c>
      <c r="D191" s="47">
        <f t="shared" si="78"/>
        <v>3</v>
      </c>
      <c r="E191" s="8" t="s">
        <v>96</v>
      </c>
      <c r="F191" s="47" t="str">
        <f t="shared" si="78"/>
        <v>Pemanfaatan</v>
      </c>
      <c r="G191" s="17">
        <v>2</v>
      </c>
      <c r="H191" s="17">
        <v>8</v>
      </c>
      <c r="I191" s="63" t="s">
        <v>28</v>
      </c>
      <c r="J191" s="18" t="s">
        <v>23</v>
      </c>
      <c r="K191" s="9">
        <v>0</v>
      </c>
      <c r="L191" s="9">
        <v>0</v>
      </c>
      <c r="M191" s="45" t="str">
        <f t="shared" si="73"/>
        <v>Putri</v>
      </c>
    </row>
    <row r="192" spans="1:13" x14ac:dyDescent="0.25">
      <c r="A192" s="45"/>
      <c r="B192" s="45"/>
      <c r="C192" s="16" t="str">
        <f t="shared" ref="C192" si="84">C191</f>
        <v>5'52'34"S 110'26'46" E</v>
      </c>
      <c r="D192" s="47">
        <f t="shared" si="78"/>
        <v>3</v>
      </c>
      <c r="E192" s="8" t="s">
        <v>96</v>
      </c>
      <c r="F192" s="47" t="str">
        <f t="shared" si="78"/>
        <v>Pemanfaatan</v>
      </c>
      <c r="G192" s="17">
        <v>2</v>
      </c>
      <c r="H192" s="17">
        <v>8</v>
      </c>
      <c r="I192" s="63" t="s">
        <v>28</v>
      </c>
      <c r="J192" s="18" t="s">
        <v>24</v>
      </c>
      <c r="K192" s="9">
        <v>0</v>
      </c>
      <c r="L192" s="9">
        <v>0</v>
      </c>
      <c r="M192" s="45" t="str">
        <f t="shared" si="73"/>
        <v>Putri</v>
      </c>
    </row>
    <row r="193" spans="1:13" x14ac:dyDescent="0.25">
      <c r="A193" s="45"/>
      <c r="B193" s="45"/>
      <c r="C193" s="16" t="str">
        <f t="shared" ref="C193" si="85">C192</f>
        <v>5'52'34"S 110'26'46" E</v>
      </c>
      <c r="D193" s="47"/>
      <c r="E193" s="8" t="s">
        <v>96</v>
      </c>
      <c r="F193" s="47"/>
      <c r="G193" s="17"/>
      <c r="H193" s="17"/>
      <c r="I193" s="63" t="s">
        <v>28</v>
      </c>
      <c r="J193" s="18" t="s">
        <v>16</v>
      </c>
      <c r="K193" s="9">
        <v>10</v>
      </c>
      <c r="L193" s="9">
        <v>0</v>
      </c>
      <c r="M193" s="45" t="str">
        <f t="shared" si="73"/>
        <v>Putri</v>
      </c>
    </row>
    <row r="194" spans="1:13" x14ac:dyDescent="0.25">
      <c r="A194" s="45"/>
      <c r="B194" s="45"/>
      <c r="C194" s="16" t="str">
        <f t="shared" ref="C194" si="86">C193</f>
        <v>5'52'34"S 110'26'46" E</v>
      </c>
      <c r="D194" s="47">
        <f>D192</f>
        <v>3</v>
      </c>
      <c r="E194" s="8" t="s">
        <v>96</v>
      </c>
      <c r="F194" s="47" t="str">
        <f>F192</f>
        <v>Pemanfaatan</v>
      </c>
      <c r="G194" s="17">
        <v>2</v>
      </c>
      <c r="H194" s="17">
        <v>8</v>
      </c>
      <c r="I194" s="63" t="s">
        <v>28</v>
      </c>
      <c r="J194" s="18" t="s">
        <v>18</v>
      </c>
      <c r="K194" s="9">
        <v>0</v>
      </c>
      <c r="L194" s="9">
        <v>0</v>
      </c>
      <c r="M194" s="45" t="str">
        <f t="shared" si="73"/>
        <v>Putri</v>
      </c>
    </row>
    <row r="195" spans="1:13" x14ac:dyDescent="0.25">
      <c r="A195" s="49"/>
      <c r="B195" s="49"/>
      <c r="C195" s="26" t="str">
        <f t="shared" ref="C195:F202" si="87">C194</f>
        <v>5'52'34"S 110'26'46" E</v>
      </c>
      <c r="D195" s="50">
        <f t="shared" si="87"/>
        <v>3</v>
      </c>
      <c r="E195" s="8" t="s">
        <v>96</v>
      </c>
      <c r="F195" s="50" t="str">
        <f t="shared" si="87"/>
        <v>Pemanfaatan</v>
      </c>
      <c r="G195" s="28">
        <v>2</v>
      </c>
      <c r="H195" s="28">
        <v>9</v>
      </c>
      <c r="I195" s="63" t="s">
        <v>28</v>
      </c>
      <c r="J195" s="29" t="s">
        <v>25</v>
      </c>
      <c r="K195" s="9">
        <v>0</v>
      </c>
      <c r="L195" s="9">
        <v>0</v>
      </c>
      <c r="M195" s="45" t="str">
        <f t="shared" si="73"/>
        <v>Putri</v>
      </c>
    </row>
    <row r="196" spans="1:13" x14ac:dyDescent="0.25">
      <c r="A196" s="45"/>
      <c r="B196" s="45"/>
      <c r="C196" s="16" t="str">
        <f t="shared" si="87"/>
        <v>5'52'34"S 110'26'46" E</v>
      </c>
      <c r="D196" s="47">
        <f t="shared" si="87"/>
        <v>3</v>
      </c>
      <c r="E196" s="8" t="s">
        <v>96</v>
      </c>
      <c r="F196" s="47" t="str">
        <f t="shared" si="87"/>
        <v>Pemanfaatan</v>
      </c>
      <c r="G196" s="17">
        <v>2</v>
      </c>
      <c r="H196" s="17">
        <v>9</v>
      </c>
      <c r="I196" s="63" t="s">
        <v>28</v>
      </c>
      <c r="J196" s="18" t="s">
        <v>26</v>
      </c>
      <c r="K196" s="9">
        <v>20</v>
      </c>
      <c r="L196" s="9">
        <v>0</v>
      </c>
      <c r="M196" s="45" t="str">
        <f t="shared" si="73"/>
        <v>Putri</v>
      </c>
    </row>
    <row r="197" spans="1:13" x14ac:dyDescent="0.25">
      <c r="A197" s="45"/>
      <c r="B197" s="45"/>
      <c r="C197" s="16" t="str">
        <f t="shared" ref="C197" si="88">C196</f>
        <v>5'52'34"S 110'26'46" E</v>
      </c>
      <c r="D197" s="47">
        <f t="shared" si="87"/>
        <v>3</v>
      </c>
      <c r="E197" s="8" t="s">
        <v>96</v>
      </c>
      <c r="F197" s="47" t="str">
        <f t="shared" si="87"/>
        <v>Pemanfaatan</v>
      </c>
      <c r="G197" s="17">
        <v>2</v>
      </c>
      <c r="H197" s="17">
        <v>9</v>
      </c>
      <c r="I197" s="63" t="s">
        <v>28</v>
      </c>
      <c r="J197" s="18" t="s">
        <v>19</v>
      </c>
      <c r="K197" s="9">
        <v>0</v>
      </c>
      <c r="L197" s="9">
        <v>0</v>
      </c>
      <c r="M197" s="45" t="str">
        <f t="shared" si="73"/>
        <v>Putri</v>
      </c>
    </row>
    <row r="198" spans="1:13" x14ac:dyDescent="0.25">
      <c r="A198" s="45"/>
      <c r="B198" s="45"/>
      <c r="C198" s="16" t="str">
        <f t="shared" ref="C198" si="89">C197</f>
        <v>5'52'34"S 110'26'46" E</v>
      </c>
      <c r="D198" s="47">
        <f t="shared" si="87"/>
        <v>3</v>
      </c>
      <c r="E198" s="8" t="s">
        <v>96</v>
      </c>
      <c r="F198" s="47" t="str">
        <f t="shared" si="87"/>
        <v>Pemanfaatan</v>
      </c>
      <c r="G198" s="17">
        <v>2</v>
      </c>
      <c r="H198" s="17">
        <v>9</v>
      </c>
      <c r="I198" s="63" t="s">
        <v>28</v>
      </c>
      <c r="J198" s="18" t="s">
        <v>20</v>
      </c>
      <c r="K198" s="9">
        <v>0</v>
      </c>
      <c r="L198" s="9">
        <v>0</v>
      </c>
      <c r="M198" s="45" t="str">
        <f t="shared" si="73"/>
        <v>Putri</v>
      </c>
    </row>
    <row r="199" spans="1:13" x14ac:dyDescent="0.25">
      <c r="A199" s="45"/>
      <c r="B199" s="45"/>
      <c r="C199" s="16" t="str">
        <f t="shared" ref="C199" si="90">C198</f>
        <v>5'52'34"S 110'26'46" E</v>
      </c>
      <c r="D199" s="47">
        <f t="shared" si="87"/>
        <v>3</v>
      </c>
      <c r="E199" s="8" t="s">
        <v>96</v>
      </c>
      <c r="F199" s="47" t="str">
        <f t="shared" si="87"/>
        <v>Pemanfaatan</v>
      </c>
      <c r="G199" s="17">
        <v>2</v>
      </c>
      <c r="H199" s="17">
        <v>9</v>
      </c>
      <c r="I199" s="63" t="s">
        <v>28</v>
      </c>
      <c r="J199" s="18" t="s">
        <v>21</v>
      </c>
      <c r="K199" s="9">
        <v>0</v>
      </c>
      <c r="L199" s="9">
        <v>0</v>
      </c>
      <c r="M199" s="45" t="str">
        <f t="shared" si="73"/>
        <v>Putri</v>
      </c>
    </row>
    <row r="200" spans="1:13" x14ac:dyDescent="0.25">
      <c r="A200" s="45"/>
      <c r="B200" s="45"/>
      <c r="C200" s="16" t="str">
        <f t="shared" ref="C200" si="91">C199</f>
        <v>5'52'34"S 110'26'46" E</v>
      </c>
      <c r="D200" s="47">
        <f t="shared" si="87"/>
        <v>3</v>
      </c>
      <c r="E200" s="8" t="s">
        <v>96</v>
      </c>
      <c r="F200" s="47" t="str">
        <f t="shared" si="87"/>
        <v>Pemanfaatan</v>
      </c>
      <c r="G200" s="17">
        <v>2</v>
      </c>
      <c r="H200" s="17">
        <v>9</v>
      </c>
      <c r="I200" s="63" t="s">
        <v>28</v>
      </c>
      <c r="J200" s="18" t="s">
        <v>22</v>
      </c>
      <c r="K200" s="9">
        <v>10</v>
      </c>
      <c r="L200" s="9">
        <v>0</v>
      </c>
      <c r="M200" s="45" t="str">
        <f t="shared" si="73"/>
        <v>Putri</v>
      </c>
    </row>
    <row r="201" spans="1:13" x14ac:dyDescent="0.25">
      <c r="A201" s="45"/>
      <c r="B201" s="45"/>
      <c r="C201" s="16" t="str">
        <f t="shared" ref="C201" si="92">C200</f>
        <v>5'52'34"S 110'26'46" E</v>
      </c>
      <c r="D201" s="47">
        <f t="shared" si="87"/>
        <v>3</v>
      </c>
      <c r="E201" s="8" t="s">
        <v>96</v>
      </c>
      <c r="F201" s="47" t="str">
        <f t="shared" si="87"/>
        <v>Pemanfaatan</v>
      </c>
      <c r="G201" s="17">
        <v>2</v>
      </c>
      <c r="H201" s="17">
        <v>9</v>
      </c>
      <c r="I201" s="63" t="s">
        <v>28</v>
      </c>
      <c r="J201" s="18" t="s">
        <v>23</v>
      </c>
      <c r="K201" s="9">
        <v>0</v>
      </c>
      <c r="L201" s="9">
        <v>0</v>
      </c>
      <c r="M201" s="45" t="str">
        <f t="shared" si="73"/>
        <v>Putri</v>
      </c>
    </row>
    <row r="202" spans="1:13" x14ac:dyDescent="0.25">
      <c r="A202" s="45"/>
      <c r="B202" s="45"/>
      <c r="C202" s="16" t="str">
        <f t="shared" ref="C202" si="93">C201</f>
        <v>5'52'34"S 110'26'46" E</v>
      </c>
      <c r="D202" s="47">
        <f t="shared" si="87"/>
        <v>3</v>
      </c>
      <c r="E202" s="8" t="s">
        <v>96</v>
      </c>
      <c r="F202" s="47" t="str">
        <f t="shared" si="87"/>
        <v>Pemanfaatan</v>
      </c>
      <c r="G202" s="17">
        <v>2</v>
      </c>
      <c r="H202" s="17">
        <v>9</v>
      </c>
      <c r="I202" s="63" t="s">
        <v>28</v>
      </c>
      <c r="J202" s="18" t="s">
        <v>24</v>
      </c>
      <c r="K202" s="9">
        <v>2</v>
      </c>
      <c r="L202" s="9">
        <v>0</v>
      </c>
      <c r="M202" s="45" t="str">
        <f t="shared" si="73"/>
        <v>Putri</v>
      </c>
    </row>
    <row r="203" spans="1:13" x14ac:dyDescent="0.25">
      <c r="A203" s="45"/>
      <c r="B203" s="45"/>
      <c r="C203" s="16" t="str">
        <f t="shared" ref="C203" si="94">C202</f>
        <v>5'52'34"S 110'26'46" E</v>
      </c>
      <c r="D203" s="47"/>
      <c r="E203" s="8" t="s">
        <v>96</v>
      </c>
      <c r="F203" s="47"/>
      <c r="G203" s="17"/>
      <c r="H203" s="17"/>
      <c r="I203" s="63" t="s">
        <v>28</v>
      </c>
      <c r="J203" s="18" t="s">
        <v>16</v>
      </c>
      <c r="K203" s="9">
        <v>10</v>
      </c>
      <c r="L203" s="9">
        <v>0</v>
      </c>
      <c r="M203" s="45" t="str">
        <f t="shared" si="73"/>
        <v>Putri</v>
      </c>
    </row>
    <row r="204" spans="1:13" x14ac:dyDescent="0.25">
      <c r="A204" s="45"/>
      <c r="B204" s="45"/>
      <c r="C204" s="16" t="str">
        <f t="shared" ref="C204" si="95">C203</f>
        <v>5'52'34"S 110'26'46" E</v>
      </c>
      <c r="D204" s="47">
        <f>D202</f>
        <v>3</v>
      </c>
      <c r="E204" s="8" t="s">
        <v>96</v>
      </c>
      <c r="F204" s="47" t="str">
        <f>F202</f>
        <v>Pemanfaatan</v>
      </c>
      <c r="G204" s="17">
        <v>2</v>
      </c>
      <c r="H204" s="17">
        <v>9</v>
      </c>
      <c r="I204" s="63" t="s">
        <v>28</v>
      </c>
      <c r="J204" s="18" t="s">
        <v>18</v>
      </c>
      <c r="K204" s="9">
        <v>5</v>
      </c>
      <c r="L204" s="9">
        <v>0</v>
      </c>
      <c r="M204" s="45" t="str">
        <f t="shared" si="73"/>
        <v>Putri</v>
      </c>
    </row>
    <row r="205" spans="1:13" x14ac:dyDescent="0.25">
      <c r="A205" s="49"/>
      <c r="B205" s="49"/>
      <c r="C205" s="26" t="str">
        <f t="shared" ref="C205:F212" si="96">C204</f>
        <v>5'52'34"S 110'26'46" E</v>
      </c>
      <c r="D205" s="50">
        <f t="shared" si="96"/>
        <v>3</v>
      </c>
      <c r="E205" s="8" t="s">
        <v>96</v>
      </c>
      <c r="F205" s="50" t="str">
        <f t="shared" si="96"/>
        <v>Pemanfaatan</v>
      </c>
      <c r="G205" s="28">
        <v>2</v>
      </c>
      <c r="H205" s="28">
        <v>10</v>
      </c>
      <c r="I205" s="63" t="s">
        <v>28</v>
      </c>
      <c r="J205" s="29" t="s">
        <v>25</v>
      </c>
      <c r="K205" s="30">
        <v>0</v>
      </c>
      <c r="L205" s="30">
        <v>0</v>
      </c>
      <c r="M205" s="45" t="str">
        <f t="shared" si="73"/>
        <v>Putri</v>
      </c>
    </row>
    <row r="206" spans="1:13" x14ac:dyDescent="0.25">
      <c r="A206" s="45"/>
      <c r="B206" s="45"/>
      <c r="C206" s="16" t="str">
        <f t="shared" si="96"/>
        <v>5'52'34"S 110'26'46" E</v>
      </c>
      <c r="D206" s="47">
        <f t="shared" si="96"/>
        <v>3</v>
      </c>
      <c r="E206" s="8" t="s">
        <v>96</v>
      </c>
      <c r="F206" s="47" t="str">
        <f t="shared" si="96"/>
        <v>Pemanfaatan</v>
      </c>
      <c r="G206" s="17">
        <v>2</v>
      </c>
      <c r="H206" s="17">
        <v>10</v>
      </c>
      <c r="I206" s="63" t="s">
        <v>28</v>
      </c>
      <c r="J206" s="18" t="s">
        <v>26</v>
      </c>
      <c r="K206" s="9">
        <v>30</v>
      </c>
      <c r="L206" s="9">
        <v>0</v>
      </c>
      <c r="M206" s="45" t="str">
        <f t="shared" si="73"/>
        <v>Putri</v>
      </c>
    </row>
    <row r="207" spans="1:13" x14ac:dyDescent="0.25">
      <c r="A207" s="45"/>
      <c r="B207" s="45"/>
      <c r="C207" s="16" t="str">
        <f t="shared" ref="C207" si="97">C206</f>
        <v>5'52'34"S 110'26'46" E</v>
      </c>
      <c r="D207" s="47">
        <f t="shared" si="96"/>
        <v>3</v>
      </c>
      <c r="E207" s="8" t="s">
        <v>96</v>
      </c>
      <c r="F207" s="47" t="str">
        <f t="shared" si="96"/>
        <v>Pemanfaatan</v>
      </c>
      <c r="G207" s="17">
        <v>2</v>
      </c>
      <c r="H207" s="17">
        <v>10</v>
      </c>
      <c r="I207" s="63" t="s">
        <v>28</v>
      </c>
      <c r="J207" s="18" t="s">
        <v>19</v>
      </c>
      <c r="K207" s="9">
        <v>0</v>
      </c>
      <c r="L207" s="9">
        <v>0</v>
      </c>
      <c r="M207" s="45" t="str">
        <f t="shared" si="73"/>
        <v>Putri</v>
      </c>
    </row>
    <row r="208" spans="1:13" x14ac:dyDescent="0.25">
      <c r="A208" s="45"/>
      <c r="B208" s="45"/>
      <c r="C208" s="16" t="str">
        <f t="shared" ref="C208" si="98">C207</f>
        <v>5'52'34"S 110'26'46" E</v>
      </c>
      <c r="D208" s="47">
        <f t="shared" si="96"/>
        <v>3</v>
      </c>
      <c r="E208" s="8" t="s">
        <v>96</v>
      </c>
      <c r="F208" s="47" t="str">
        <f t="shared" si="96"/>
        <v>Pemanfaatan</v>
      </c>
      <c r="G208" s="17">
        <v>2</v>
      </c>
      <c r="H208" s="17">
        <v>10</v>
      </c>
      <c r="I208" s="63" t="s">
        <v>28</v>
      </c>
      <c r="J208" s="18" t="s">
        <v>20</v>
      </c>
      <c r="K208" s="9">
        <v>0</v>
      </c>
      <c r="L208" s="9">
        <v>0</v>
      </c>
      <c r="M208" s="45" t="str">
        <f t="shared" si="73"/>
        <v>Putri</v>
      </c>
    </row>
    <row r="209" spans="1:13" x14ac:dyDescent="0.25">
      <c r="A209" s="45"/>
      <c r="B209" s="45"/>
      <c r="C209" s="16" t="str">
        <f t="shared" ref="C209" si="99">C208</f>
        <v>5'52'34"S 110'26'46" E</v>
      </c>
      <c r="D209" s="47">
        <f t="shared" si="96"/>
        <v>3</v>
      </c>
      <c r="E209" s="8" t="s">
        <v>96</v>
      </c>
      <c r="F209" s="47" t="str">
        <f t="shared" si="96"/>
        <v>Pemanfaatan</v>
      </c>
      <c r="G209" s="17">
        <v>2</v>
      </c>
      <c r="H209" s="17">
        <v>10</v>
      </c>
      <c r="I209" s="63" t="s">
        <v>28</v>
      </c>
      <c r="J209" s="18" t="s">
        <v>21</v>
      </c>
      <c r="K209" s="9">
        <v>15</v>
      </c>
      <c r="L209" s="9">
        <v>0</v>
      </c>
      <c r="M209" s="45" t="str">
        <f t="shared" si="73"/>
        <v>Putri</v>
      </c>
    </row>
    <row r="210" spans="1:13" x14ac:dyDescent="0.25">
      <c r="A210" s="45"/>
      <c r="B210" s="45"/>
      <c r="C210" s="16" t="str">
        <f t="shared" ref="C210" si="100">C209</f>
        <v>5'52'34"S 110'26'46" E</v>
      </c>
      <c r="D210" s="47">
        <f t="shared" si="96"/>
        <v>3</v>
      </c>
      <c r="E210" s="8" t="s">
        <v>96</v>
      </c>
      <c r="F210" s="47" t="str">
        <f t="shared" si="96"/>
        <v>Pemanfaatan</v>
      </c>
      <c r="G210" s="17">
        <v>2</v>
      </c>
      <c r="H210" s="17">
        <v>10</v>
      </c>
      <c r="I210" s="63" t="s">
        <v>28</v>
      </c>
      <c r="J210" s="18" t="s">
        <v>22</v>
      </c>
      <c r="K210" s="9">
        <v>0</v>
      </c>
      <c r="L210" s="9">
        <v>0</v>
      </c>
      <c r="M210" s="45" t="str">
        <f t="shared" si="73"/>
        <v>Putri</v>
      </c>
    </row>
    <row r="211" spans="1:13" x14ac:dyDescent="0.25">
      <c r="A211" s="45"/>
      <c r="B211" s="45"/>
      <c r="C211" s="16" t="str">
        <f t="shared" ref="C211" si="101">C210</f>
        <v>5'52'34"S 110'26'46" E</v>
      </c>
      <c r="D211" s="47">
        <f t="shared" si="96"/>
        <v>3</v>
      </c>
      <c r="E211" s="8" t="s">
        <v>96</v>
      </c>
      <c r="F211" s="47" t="str">
        <f t="shared" si="96"/>
        <v>Pemanfaatan</v>
      </c>
      <c r="G211" s="17">
        <v>2</v>
      </c>
      <c r="H211" s="17">
        <v>10</v>
      </c>
      <c r="I211" s="63" t="s">
        <v>28</v>
      </c>
      <c r="J211" s="18" t="s">
        <v>23</v>
      </c>
      <c r="K211" s="9">
        <v>0</v>
      </c>
      <c r="L211" s="9">
        <v>0</v>
      </c>
      <c r="M211" s="45" t="str">
        <f t="shared" si="73"/>
        <v>Putri</v>
      </c>
    </row>
    <row r="212" spans="1:13" x14ac:dyDescent="0.25">
      <c r="A212" s="45"/>
      <c r="B212" s="45"/>
      <c r="C212" s="16" t="str">
        <f t="shared" ref="C212" si="102">C211</f>
        <v>5'52'34"S 110'26'46" E</v>
      </c>
      <c r="D212" s="47">
        <f t="shared" si="96"/>
        <v>3</v>
      </c>
      <c r="E212" s="8" t="s">
        <v>96</v>
      </c>
      <c r="F212" s="47" t="str">
        <f t="shared" si="96"/>
        <v>Pemanfaatan</v>
      </c>
      <c r="G212" s="17">
        <v>2</v>
      </c>
      <c r="H212" s="17">
        <v>10</v>
      </c>
      <c r="I212" s="63" t="s">
        <v>28</v>
      </c>
      <c r="J212" s="18" t="s">
        <v>24</v>
      </c>
      <c r="K212" s="9">
        <v>0</v>
      </c>
      <c r="L212" s="9">
        <v>0</v>
      </c>
      <c r="M212" s="45" t="str">
        <f t="shared" ref="M212:M224" si="103">M211</f>
        <v>Putri</v>
      </c>
    </row>
    <row r="213" spans="1:13" x14ac:dyDescent="0.25">
      <c r="A213" s="45"/>
      <c r="B213" s="45"/>
      <c r="C213" s="16" t="str">
        <f t="shared" ref="C213" si="104">C212</f>
        <v>5'52'34"S 110'26'46" E</v>
      </c>
      <c r="D213" s="47"/>
      <c r="E213" s="8" t="s">
        <v>96</v>
      </c>
      <c r="F213" s="47"/>
      <c r="G213" s="17"/>
      <c r="H213" s="17"/>
      <c r="I213" s="63" t="s">
        <v>28</v>
      </c>
      <c r="J213" s="18" t="s">
        <v>16</v>
      </c>
      <c r="K213" s="9">
        <v>10</v>
      </c>
      <c r="L213" s="9">
        <v>0</v>
      </c>
      <c r="M213" s="45" t="str">
        <f t="shared" si="103"/>
        <v>Putri</v>
      </c>
    </row>
    <row r="214" spans="1:13" x14ac:dyDescent="0.25">
      <c r="A214" s="45"/>
      <c r="B214" s="45"/>
      <c r="C214" s="16" t="str">
        <f t="shared" ref="C214" si="105">C213</f>
        <v>5'52'34"S 110'26'46" E</v>
      </c>
      <c r="D214" s="47">
        <f>D212</f>
        <v>3</v>
      </c>
      <c r="E214" s="8" t="s">
        <v>96</v>
      </c>
      <c r="F214" s="47" t="str">
        <f>F212</f>
        <v>Pemanfaatan</v>
      </c>
      <c r="G214" s="17">
        <v>2</v>
      </c>
      <c r="H214" s="17">
        <v>10</v>
      </c>
      <c r="I214" s="63" t="s">
        <v>28</v>
      </c>
      <c r="J214" s="18" t="s">
        <v>18</v>
      </c>
      <c r="K214" s="9">
        <v>25</v>
      </c>
      <c r="L214" s="9">
        <v>0</v>
      </c>
      <c r="M214" s="45" t="str">
        <f t="shared" si="103"/>
        <v>Putri</v>
      </c>
    </row>
    <row r="215" spans="1:13" x14ac:dyDescent="0.25">
      <c r="A215" s="49"/>
      <c r="B215" s="49"/>
      <c r="C215" s="26" t="str">
        <f t="shared" ref="C215:F222" si="106">C214</f>
        <v>5'52'34"S 110'26'46" E</v>
      </c>
      <c r="D215" s="50">
        <f t="shared" si="106"/>
        <v>3</v>
      </c>
      <c r="E215" s="8" t="s">
        <v>96</v>
      </c>
      <c r="F215" s="50" t="str">
        <f t="shared" si="106"/>
        <v>Pemanfaatan</v>
      </c>
      <c r="G215" s="28">
        <v>2</v>
      </c>
      <c r="H215" s="28">
        <v>11</v>
      </c>
      <c r="I215" s="63" t="s">
        <v>28</v>
      </c>
      <c r="J215" s="29" t="s">
        <v>25</v>
      </c>
      <c r="K215" s="30">
        <v>10</v>
      </c>
      <c r="L215" s="30">
        <v>0</v>
      </c>
      <c r="M215" s="45" t="str">
        <f t="shared" si="103"/>
        <v>Putri</v>
      </c>
    </row>
    <row r="216" spans="1:13" x14ac:dyDescent="0.25">
      <c r="A216" s="45"/>
      <c r="B216" s="45"/>
      <c r="C216" s="16" t="str">
        <f t="shared" si="106"/>
        <v>5'52'34"S 110'26'46" E</v>
      </c>
      <c r="D216" s="47">
        <f t="shared" si="106"/>
        <v>3</v>
      </c>
      <c r="E216" s="8" t="s">
        <v>96</v>
      </c>
      <c r="F216" s="47" t="str">
        <f t="shared" si="106"/>
        <v>Pemanfaatan</v>
      </c>
      <c r="G216" s="17">
        <v>2</v>
      </c>
      <c r="H216" s="17">
        <v>11</v>
      </c>
      <c r="I216" s="63" t="s">
        <v>28</v>
      </c>
      <c r="J216" s="18" t="s">
        <v>26</v>
      </c>
      <c r="K216" s="9">
        <v>5</v>
      </c>
      <c r="L216" s="9">
        <v>0</v>
      </c>
      <c r="M216" s="45" t="str">
        <f t="shared" si="103"/>
        <v>Putri</v>
      </c>
    </row>
    <row r="217" spans="1:13" x14ac:dyDescent="0.25">
      <c r="A217" s="45"/>
      <c r="B217" s="45"/>
      <c r="C217" s="16" t="str">
        <f t="shared" ref="C217" si="107">C216</f>
        <v>5'52'34"S 110'26'46" E</v>
      </c>
      <c r="D217" s="47">
        <f t="shared" si="106"/>
        <v>3</v>
      </c>
      <c r="E217" s="8" t="s">
        <v>96</v>
      </c>
      <c r="F217" s="47" t="str">
        <f t="shared" si="106"/>
        <v>Pemanfaatan</v>
      </c>
      <c r="G217" s="17">
        <v>2</v>
      </c>
      <c r="H217" s="17">
        <v>11</v>
      </c>
      <c r="I217" s="63" t="s">
        <v>28</v>
      </c>
      <c r="J217" s="18" t="s">
        <v>19</v>
      </c>
      <c r="K217" s="9">
        <v>0</v>
      </c>
      <c r="L217" s="9">
        <v>0</v>
      </c>
      <c r="M217" s="45" t="str">
        <f t="shared" si="103"/>
        <v>Putri</v>
      </c>
    </row>
    <row r="218" spans="1:13" x14ac:dyDescent="0.25">
      <c r="A218" s="45"/>
      <c r="B218" s="45"/>
      <c r="C218" s="16" t="str">
        <f t="shared" ref="C218" si="108">C217</f>
        <v>5'52'34"S 110'26'46" E</v>
      </c>
      <c r="D218" s="47">
        <f t="shared" si="106"/>
        <v>3</v>
      </c>
      <c r="E218" s="8" t="s">
        <v>96</v>
      </c>
      <c r="F218" s="47" t="str">
        <f t="shared" si="106"/>
        <v>Pemanfaatan</v>
      </c>
      <c r="G218" s="17">
        <v>2</v>
      </c>
      <c r="H218" s="17">
        <v>11</v>
      </c>
      <c r="I218" s="63" t="s">
        <v>28</v>
      </c>
      <c r="J218" s="18" t="s">
        <v>20</v>
      </c>
      <c r="K218" s="9">
        <v>0</v>
      </c>
      <c r="L218" s="9">
        <v>0</v>
      </c>
      <c r="M218" s="45" t="str">
        <f t="shared" si="103"/>
        <v>Putri</v>
      </c>
    </row>
    <row r="219" spans="1:13" x14ac:dyDescent="0.25">
      <c r="A219" s="45"/>
      <c r="B219" s="45"/>
      <c r="C219" s="16" t="str">
        <f t="shared" ref="C219" si="109">C218</f>
        <v>5'52'34"S 110'26'46" E</v>
      </c>
      <c r="D219" s="47">
        <f t="shared" si="106"/>
        <v>3</v>
      </c>
      <c r="E219" s="8" t="s">
        <v>96</v>
      </c>
      <c r="F219" s="47" t="str">
        <f t="shared" si="106"/>
        <v>Pemanfaatan</v>
      </c>
      <c r="G219" s="17">
        <v>2</v>
      </c>
      <c r="H219" s="17">
        <v>11</v>
      </c>
      <c r="I219" s="63" t="s">
        <v>28</v>
      </c>
      <c r="J219" s="18" t="s">
        <v>21</v>
      </c>
      <c r="K219" s="9">
        <v>0</v>
      </c>
      <c r="L219" s="9">
        <v>0</v>
      </c>
      <c r="M219" s="45" t="str">
        <f t="shared" si="103"/>
        <v>Putri</v>
      </c>
    </row>
    <row r="220" spans="1:13" x14ac:dyDescent="0.25">
      <c r="A220" s="45"/>
      <c r="B220" s="45"/>
      <c r="C220" s="16" t="str">
        <f t="shared" ref="C220" si="110">C219</f>
        <v>5'52'34"S 110'26'46" E</v>
      </c>
      <c r="D220" s="47">
        <f t="shared" si="106"/>
        <v>3</v>
      </c>
      <c r="E220" s="8" t="s">
        <v>96</v>
      </c>
      <c r="F220" s="47" t="str">
        <f t="shared" si="106"/>
        <v>Pemanfaatan</v>
      </c>
      <c r="G220" s="17">
        <v>2</v>
      </c>
      <c r="H220" s="17">
        <v>11</v>
      </c>
      <c r="I220" s="63" t="s">
        <v>28</v>
      </c>
      <c r="J220" s="18" t="s">
        <v>22</v>
      </c>
      <c r="K220" s="9">
        <v>0</v>
      </c>
      <c r="L220" s="9">
        <v>0</v>
      </c>
      <c r="M220" s="45" t="str">
        <f t="shared" si="103"/>
        <v>Putri</v>
      </c>
    </row>
    <row r="221" spans="1:13" x14ac:dyDescent="0.25">
      <c r="A221" s="45"/>
      <c r="B221" s="45"/>
      <c r="C221" s="16" t="str">
        <f t="shared" ref="C221" si="111">C220</f>
        <v>5'52'34"S 110'26'46" E</v>
      </c>
      <c r="D221" s="47">
        <f t="shared" si="106"/>
        <v>3</v>
      </c>
      <c r="E221" s="8" t="s">
        <v>96</v>
      </c>
      <c r="F221" s="47" t="str">
        <f t="shared" si="106"/>
        <v>Pemanfaatan</v>
      </c>
      <c r="G221" s="17">
        <v>2</v>
      </c>
      <c r="H221" s="17">
        <v>11</v>
      </c>
      <c r="I221" s="63" t="s">
        <v>28</v>
      </c>
      <c r="J221" s="18" t="s">
        <v>23</v>
      </c>
      <c r="K221" s="9">
        <v>0</v>
      </c>
      <c r="L221" s="9">
        <v>0</v>
      </c>
      <c r="M221" s="45" t="str">
        <f t="shared" si="103"/>
        <v>Putri</v>
      </c>
    </row>
    <row r="222" spans="1:13" x14ac:dyDescent="0.25">
      <c r="A222" s="45"/>
      <c r="B222" s="45"/>
      <c r="C222" s="16" t="str">
        <f t="shared" ref="C222" si="112">C221</f>
        <v>5'52'34"S 110'26'46" E</v>
      </c>
      <c r="D222" s="47">
        <f t="shared" si="106"/>
        <v>3</v>
      </c>
      <c r="E222" s="8" t="s">
        <v>96</v>
      </c>
      <c r="F222" s="47" t="str">
        <f t="shared" si="106"/>
        <v>Pemanfaatan</v>
      </c>
      <c r="G222" s="17">
        <v>2</v>
      </c>
      <c r="H222" s="17">
        <v>11</v>
      </c>
      <c r="I222" s="63" t="s">
        <v>28</v>
      </c>
      <c r="J222" s="18" t="s">
        <v>24</v>
      </c>
      <c r="K222" s="9">
        <v>2</v>
      </c>
      <c r="L222" s="9">
        <v>0</v>
      </c>
      <c r="M222" s="45" t="str">
        <f t="shared" si="103"/>
        <v>Putri</v>
      </c>
    </row>
    <row r="223" spans="1:13" x14ac:dyDescent="0.25">
      <c r="A223" s="45"/>
      <c r="B223" s="45"/>
      <c r="C223" s="16" t="str">
        <f t="shared" ref="C223" si="113">C222</f>
        <v>5'52'34"S 110'26'46" E</v>
      </c>
      <c r="D223" s="47"/>
      <c r="E223" s="8" t="s">
        <v>96</v>
      </c>
      <c r="F223" s="47"/>
      <c r="G223" s="17"/>
      <c r="H223" s="17"/>
      <c r="I223" s="63" t="s">
        <v>28</v>
      </c>
      <c r="J223" s="18" t="s">
        <v>16</v>
      </c>
      <c r="K223" s="9">
        <v>5</v>
      </c>
      <c r="L223" s="9">
        <v>0</v>
      </c>
      <c r="M223" s="45" t="str">
        <f t="shared" si="103"/>
        <v>Putri</v>
      </c>
    </row>
    <row r="224" spans="1:13" x14ac:dyDescent="0.25">
      <c r="A224" s="45"/>
      <c r="B224" s="45"/>
      <c r="C224" s="16" t="str">
        <f t="shared" ref="C224" si="114">C223</f>
        <v>5'52'34"S 110'26'46" E</v>
      </c>
      <c r="D224" s="47">
        <f>D222</f>
        <v>3</v>
      </c>
      <c r="E224" s="8" t="s">
        <v>96</v>
      </c>
      <c r="F224" s="47" t="str">
        <f>F222</f>
        <v>Pemanfaatan</v>
      </c>
      <c r="G224" s="17">
        <v>2</v>
      </c>
      <c r="H224" s="17">
        <v>11</v>
      </c>
      <c r="I224" s="63" t="s">
        <v>28</v>
      </c>
      <c r="J224" s="18" t="s">
        <v>18</v>
      </c>
      <c r="K224" s="9">
        <v>0</v>
      </c>
      <c r="L224" s="9">
        <v>0</v>
      </c>
      <c r="M224" s="45" t="str">
        <f t="shared" si="103"/>
        <v>Putri</v>
      </c>
    </row>
    <row r="225" spans="1:15" x14ac:dyDescent="0.25">
      <c r="A225" s="51"/>
      <c r="B225" s="51"/>
      <c r="C225" s="51" t="s">
        <v>108</v>
      </c>
      <c r="D225" s="52">
        <f t="shared" ref="C225:F232" si="115">D224</f>
        <v>3</v>
      </c>
      <c r="E225" s="8" t="s">
        <v>96</v>
      </c>
      <c r="F225" s="52" t="str">
        <f t="shared" si="115"/>
        <v>Pemanfaatan</v>
      </c>
      <c r="G225" s="34">
        <v>3</v>
      </c>
      <c r="H225" s="34">
        <v>1</v>
      </c>
      <c r="I225" s="63" t="s">
        <v>28</v>
      </c>
      <c r="J225" s="35" t="s">
        <v>25</v>
      </c>
      <c r="K225" s="36">
        <v>0</v>
      </c>
      <c r="L225" s="36">
        <v>0</v>
      </c>
      <c r="M225" s="52" t="s">
        <v>100</v>
      </c>
      <c r="O225">
        <f>AVERAGE(K225:K234,K235:K244,K245:K254,K255:K264,K265:K273,K275:K283,K285:K293,K295:K303,K305:K313,K315:K323,K325:K334)</f>
        <v>2.7307692307692308</v>
      </c>
    </row>
    <row r="226" spans="1:15" x14ac:dyDescent="0.25">
      <c r="A226" s="45"/>
      <c r="B226" s="45"/>
      <c r="C226" s="16" t="str">
        <f t="shared" si="115"/>
        <v>5'52'38"S 110'26'46"E</v>
      </c>
      <c r="D226" s="47">
        <f t="shared" si="115"/>
        <v>3</v>
      </c>
      <c r="E226" s="8" t="s">
        <v>96</v>
      </c>
      <c r="F226" s="47" t="str">
        <f t="shared" si="115"/>
        <v>Pemanfaatan</v>
      </c>
      <c r="G226" s="17">
        <v>3</v>
      </c>
      <c r="H226" s="17">
        <v>1</v>
      </c>
      <c r="I226" s="63" t="s">
        <v>28</v>
      </c>
      <c r="J226" s="18" t="s">
        <v>26</v>
      </c>
      <c r="K226" s="9">
        <v>10</v>
      </c>
      <c r="L226" s="9">
        <v>0</v>
      </c>
      <c r="M226" s="47" t="str">
        <f t="shared" ref="M226:M257" si="116">M225</f>
        <v>Nada</v>
      </c>
      <c r="O226">
        <f>AVERAGE(K233,K243,K253,K263,K273,K283,K293,K303,K313,K323,K333)</f>
        <v>5.3636363636363633</v>
      </c>
    </row>
    <row r="227" spans="1:15" x14ac:dyDescent="0.25">
      <c r="A227" s="45"/>
      <c r="B227" s="45"/>
      <c r="C227" s="16" t="str">
        <f t="shared" ref="C227" si="117">C226</f>
        <v>5'52'38"S 110'26'46"E</v>
      </c>
      <c r="D227" s="47">
        <f t="shared" si="115"/>
        <v>3</v>
      </c>
      <c r="E227" s="8" t="s">
        <v>96</v>
      </c>
      <c r="F227" s="47" t="str">
        <f t="shared" si="115"/>
        <v>Pemanfaatan</v>
      </c>
      <c r="G227" s="17">
        <v>3</v>
      </c>
      <c r="H227" s="17">
        <v>1</v>
      </c>
      <c r="I227" s="63" t="s">
        <v>28</v>
      </c>
      <c r="J227" s="18" t="s">
        <v>19</v>
      </c>
      <c r="K227" s="9">
        <v>0</v>
      </c>
      <c r="L227" s="9">
        <v>0</v>
      </c>
      <c r="M227" s="47" t="str">
        <f t="shared" si="116"/>
        <v>Nada</v>
      </c>
    </row>
    <row r="228" spans="1:15" x14ac:dyDescent="0.25">
      <c r="A228" s="45"/>
      <c r="B228" s="45"/>
      <c r="C228" s="16" t="str">
        <f t="shared" ref="C228" si="118">C227</f>
        <v>5'52'38"S 110'26'46"E</v>
      </c>
      <c r="D228" s="47">
        <f t="shared" si="115"/>
        <v>3</v>
      </c>
      <c r="E228" s="8" t="s">
        <v>96</v>
      </c>
      <c r="F228" s="47" t="str">
        <f t="shared" si="115"/>
        <v>Pemanfaatan</v>
      </c>
      <c r="G228" s="17">
        <v>3</v>
      </c>
      <c r="H228" s="17">
        <v>1</v>
      </c>
      <c r="I228" s="63" t="s">
        <v>28</v>
      </c>
      <c r="J228" s="18" t="s">
        <v>20</v>
      </c>
      <c r="K228" s="9">
        <v>0</v>
      </c>
      <c r="L228" s="9">
        <v>0</v>
      </c>
      <c r="M228" s="47" t="str">
        <f t="shared" si="116"/>
        <v>Nada</v>
      </c>
    </row>
    <row r="229" spans="1:15" x14ac:dyDescent="0.25">
      <c r="A229" s="45"/>
      <c r="B229" s="45"/>
      <c r="C229" s="16" t="str">
        <f t="shared" ref="C229" si="119">C228</f>
        <v>5'52'38"S 110'26'46"E</v>
      </c>
      <c r="D229" s="47">
        <f t="shared" si="115"/>
        <v>3</v>
      </c>
      <c r="E229" s="8" t="s">
        <v>96</v>
      </c>
      <c r="F229" s="47" t="str">
        <f t="shared" si="115"/>
        <v>Pemanfaatan</v>
      </c>
      <c r="G229" s="17">
        <v>3</v>
      </c>
      <c r="H229" s="17">
        <v>1</v>
      </c>
      <c r="I229" s="63" t="s">
        <v>28</v>
      </c>
      <c r="J229" s="18" t="s">
        <v>21</v>
      </c>
      <c r="K229" s="9">
        <v>0</v>
      </c>
      <c r="L229" s="9">
        <v>0</v>
      </c>
      <c r="M229" s="47" t="str">
        <f t="shared" si="116"/>
        <v>Nada</v>
      </c>
    </row>
    <row r="230" spans="1:15" x14ac:dyDescent="0.25">
      <c r="A230" s="45"/>
      <c r="B230" s="45"/>
      <c r="C230" s="16" t="str">
        <f t="shared" ref="C230" si="120">C229</f>
        <v>5'52'38"S 110'26'46"E</v>
      </c>
      <c r="D230" s="47">
        <f t="shared" si="115"/>
        <v>3</v>
      </c>
      <c r="E230" s="8" t="s">
        <v>96</v>
      </c>
      <c r="F230" s="47" t="str">
        <f t="shared" si="115"/>
        <v>Pemanfaatan</v>
      </c>
      <c r="G230" s="17">
        <v>3</v>
      </c>
      <c r="H230" s="17">
        <v>1</v>
      </c>
      <c r="I230" s="63" t="s">
        <v>28</v>
      </c>
      <c r="J230" s="18" t="s">
        <v>22</v>
      </c>
      <c r="K230" s="9">
        <v>0</v>
      </c>
      <c r="L230" s="9">
        <v>0</v>
      </c>
      <c r="M230" s="47" t="str">
        <f t="shared" si="116"/>
        <v>Nada</v>
      </c>
    </row>
    <row r="231" spans="1:15" x14ac:dyDescent="0.25">
      <c r="A231" s="45"/>
      <c r="B231" s="45"/>
      <c r="C231" s="16" t="str">
        <f t="shared" ref="C231" si="121">C230</f>
        <v>5'52'38"S 110'26'46"E</v>
      </c>
      <c r="D231" s="47">
        <f t="shared" si="115"/>
        <v>3</v>
      </c>
      <c r="E231" s="8" t="s">
        <v>96</v>
      </c>
      <c r="F231" s="47" t="str">
        <f t="shared" si="115"/>
        <v>Pemanfaatan</v>
      </c>
      <c r="G231" s="17">
        <v>3</v>
      </c>
      <c r="H231" s="17">
        <v>1</v>
      </c>
      <c r="I231" s="63" t="s">
        <v>28</v>
      </c>
      <c r="J231" s="18" t="s">
        <v>23</v>
      </c>
      <c r="K231" s="9">
        <v>0</v>
      </c>
      <c r="L231" s="9">
        <v>0</v>
      </c>
      <c r="M231" s="47" t="str">
        <f t="shared" si="116"/>
        <v>Nada</v>
      </c>
    </row>
    <row r="232" spans="1:15" x14ac:dyDescent="0.25">
      <c r="A232" s="45"/>
      <c r="B232" s="45"/>
      <c r="C232" s="16" t="str">
        <f t="shared" ref="C232" si="122">C231</f>
        <v>5'52'38"S 110'26'46"E</v>
      </c>
      <c r="D232" s="47">
        <f t="shared" si="115"/>
        <v>3</v>
      </c>
      <c r="E232" s="8" t="s">
        <v>96</v>
      </c>
      <c r="F232" s="47" t="str">
        <f t="shared" si="115"/>
        <v>Pemanfaatan</v>
      </c>
      <c r="G232" s="17">
        <v>3</v>
      </c>
      <c r="H232" s="17">
        <v>1</v>
      </c>
      <c r="I232" s="63" t="s">
        <v>28</v>
      </c>
      <c r="J232" s="18" t="s">
        <v>24</v>
      </c>
      <c r="K232" s="9">
        <v>0</v>
      </c>
      <c r="L232" s="9">
        <v>0</v>
      </c>
      <c r="M232" s="47" t="str">
        <f t="shared" si="116"/>
        <v>Nada</v>
      </c>
    </row>
    <row r="233" spans="1:15" x14ac:dyDescent="0.25">
      <c r="A233" s="45"/>
      <c r="B233" s="45"/>
      <c r="C233" s="16" t="str">
        <f t="shared" ref="C233" si="123">C232</f>
        <v>5'52'38"S 110'26'46"E</v>
      </c>
      <c r="D233" s="47"/>
      <c r="E233" s="8" t="s">
        <v>96</v>
      </c>
      <c r="F233" s="47"/>
      <c r="G233" s="17"/>
      <c r="H233" s="17"/>
      <c r="I233" s="63" t="s">
        <v>28</v>
      </c>
      <c r="J233" s="18" t="s">
        <v>16</v>
      </c>
      <c r="K233" s="9">
        <v>2</v>
      </c>
      <c r="L233" s="9">
        <v>0</v>
      </c>
      <c r="M233" s="47" t="str">
        <f t="shared" si="116"/>
        <v>Nada</v>
      </c>
    </row>
    <row r="234" spans="1:15" x14ac:dyDescent="0.25">
      <c r="A234" s="45"/>
      <c r="B234" s="45"/>
      <c r="C234" s="16" t="str">
        <f t="shared" ref="C234" si="124">C233</f>
        <v>5'52'38"S 110'26'46"E</v>
      </c>
      <c r="D234" s="47">
        <f>D232</f>
        <v>3</v>
      </c>
      <c r="E234" s="8" t="s">
        <v>96</v>
      </c>
      <c r="F234" s="47" t="str">
        <f>F232</f>
        <v>Pemanfaatan</v>
      </c>
      <c r="G234" s="17">
        <v>3</v>
      </c>
      <c r="H234" s="17">
        <v>1</v>
      </c>
      <c r="I234" s="63" t="s">
        <v>28</v>
      </c>
      <c r="J234" s="18" t="s">
        <v>18</v>
      </c>
      <c r="K234" s="9">
        <v>0</v>
      </c>
      <c r="L234" s="9">
        <v>0</v>
      </c>
      <c r="M234" s="47" t="str">
        <f t="shared" si="116"/>
        <v>Nada</v>
      </c>
    </row>
    <row r="235" spans="1:15" x14ac:dyDescent="0.25">
      <c r="A235" s="51"/>
      <c r="B235" s="51"/>
      <c r="C235" s="51" t="str">
        <f t="shared" ref="C235" si="125">C234</f>
        <v>5'52'38"S 110'26'46"E</v>
      </c>
      <c r="D235" s="52">
        <f t="shared" ref="D235:F242" si="126">D234</f>
        <v>3</v>
      </c>
      <c r="E235" s="8" t="s">
        <v>96</v>
      </c>
      <c r="F235" s="52" t="str">
        <f t="shared" si="126"/>
        <v>Pemanfaatan</v>
      </c>
      <c r="G235" s="34">
        <v>3</v>
      </c>
      <c r="H235" s="34">
        <v>2</v>
      </c>
      <c r="I235" s="63" t="s">
        <v>28</v>
      </c>
      <c r="J235" s="35" t="s">
        <v>25</v>
      </c>
      <c r="K235" s="36">
        <v>10</v>
      </c>
      <c r="L235" s="36">
        <v>0</v>
      </c>
      <c r="M235" s="47" t="str">
        <f t="shared" si="116"/>
        <v>Nada</v>
      </c>
    </row>
    <row r="236" spans="1:15" x14ac:dyDescent="0.25">
      <c r="A236" s="45"/>
      <c r="B236" s="45"/>
      <c r="C236" s="16" t="str">
        <f t="shared" ref="C236" si="127">C235</f>
        <v>5'52'38"S 110'26'46"E</v>
      </c>
      <c r="D236" s="47">
        <f t="shared" si="126"/>
        <v>3</v>
      </c>
      <c r="E236" s="8" t="s">
        <v>96</v>
      </c>
      <c r="F236" s="47" t="str">
        <f t="shared" si="126"/>
        <v>Pemanfaatan</v>
      </c>
      <c r="G236" s="17">
        <v>3</v>
      </c>
      <c r="H236" s="17">
        <v>2</v>
      </c>
      <c r="I236" s="63" t="s">
        <v>28</v>
      </c>
      <c r="J236" s="18" t="s">
        <v>26</v>
      </c>
      <c r="K236" s="9">
        <v>0</v>
      </c>
      <c r="L236" s="9">
        <v>0</v>
      </c>
      <c r="M236" s="47" t="str">
        <f t="shared" si="116"/>
        <v>Nada</v>
      </c>
    </row>
    <row r="237" spans="1:15" x14ac:dyDescent="0.25">
      <c r="A237" s="45"/>
      <c r="B237" s="45"/>
      <c r="C237" s="16" t="str">
        <f t="shared" ref="C237" si="128">C236</f>
        <v>5'52'38"S 110'26'46"E</v>
      </c>
      <c r="D237" s="47">
        <f t="shared" si="126"/>
        <v>3</v>
      </c>
      <c r="E237" s="8" t="s">
        <v>96</v>
      </c>
      <c r="F237" s="47" t="str">
        <f t="shared" si="126"/>
        <v>Pemanfaatan</v>
      </c>
      <c r="G237" s="17">
        <v>3</v>
      </c>
      <c r="H237" s="17">
        <v>2</v>
      </c>
      <c r="I237" s="63" t="s">
        <v>28</v>
      </c>
      <c r="J237" s="18" t="s">
        <v>19</v>
      </c>
      <c r="K237" s="9">
        <v>0</v>
      </c>
      <c r="L237" s="9">
        <v>0</v>
      </c>
      <c r="M237" s="47" t="str">
        <f t="shared" si="116"/>
        <v>Nada</v>
      </c>
    </row>
    <row r="238" spans="1:15" x14ac:dyDescent="0.25">
      <c r="A238" s="45"/>
      <c r="B238" s="45"/>
      <c r="C238" s="16" t="str">
        <f t="shared" ref="C238" si="129">C237</f>
        <v>5'52'38"S 110'26'46"E</v>
      </c>
      <c r="D238" s="47">
        <f t="shared" si="126"/>
        <v>3</v>
      </c>
      <c r="E238" s="8" t="s">
        <v>96</v>
      </c>
      <c r="F238" s="47" t="str">
        <f t="shared" si="126"/>
        <v>Pemanfaatan</v>
      </c>
      <c r="G238" s="17">
        <v>3</v>
      </c>
      <c r="H238" s="17">
        <v>2</v>
      </c>
      <c r="I238" s="63" t="s">
        <v>28</v>
      </c>
      <c r="J238" s="18" t="s">
        <v>20</v>
      </c>
      <c r="K238" s="9">
        <v>0</v>
      </c>
      <c r="L238" s="9">
        <v>0</v>
      </c>
      <c r="M238" s="47" t="str">
        <f t="shared" si="116"/>
        <v>Nada</v>
      </c>
    </row>
    <row r="239" spans="1:15" x14ac:dyDescent="0.25">
      <c r="A239" s="45"/>
      <c r="B239" s="45"/>
      <c r="C239" s="16" t="str">
        <f t="shared" ref="C239" si="130">C238</f>
        <v>5'52'38"S 110'26'46"E</v>
      </c>
      <c r="D239" s="47">
        <f t="shared" si="126"/>
        <v>3</v>
      </c>
      <c r="E239" s="8" t="s">
        <v>96</v>
      </c>
      <c r="F239" s="47" t="str">
        <f t="shared" si="126"/>
        <v>Pemanfaatan</v>
      </c>
      <c r="G239" s="17">
        <v>3</v>
      </c>
      <c r="H239" s="17">
        <v>2</v>
      </c>
      <c r="I239" s="63" t="s">
        <v>28</v>
      </c>
      <c r="J239" s="18" t="s">
        <v>21</v>
      </c>
      <c r="K239" s="9">
        <v>0</v>
      </c>
      <c r="L239" s="9">
        <v>0</v>
      </c>
      <c r="M239" s="47" t="str">
        <f t="shared" si="116"/>
        <v>Nada</v>
      </c>
    </row>
    <row r="240" spans="1:15" x14ac:dyDescent="0.25">
      <c r="A240" s="45"/>
      <c r="B240" s="45"/>
      <c r="C240" s="16" t="str">
        <f t="shared" ref="C240" si="131">C239</f>
        <v>5'52'38"S 110'26'46"E</v>
      </c>
      <c r="D240" s="47">
        <f t="shared" si="126"/>
        <v>3</v>
      </c>
      <c r="E240" s="8" t="s">
        <v>96</v>
      </c>
      <c r="F240" s="47" t="str">
        <f t="shared" si="126"/>
        <v>Pemanfaatan</v>
      </c>
      <c r="G240" s="17">
        <v>3</v>
      </c>
      <c r="H240" s="17">
        <v>2</v>
      </c>
      <c r="I240" s="63" t="s">
        <v>28</v>
      </c>
      <c r="J240" s="18" t="s">
        <v>22</v>
      </c>
      <c r="K240" s="9">
        <v>0</v>
      </c>
      <c r="L240" s="9">
        <v>0</v>
      </c>
      <c r="M240" s="47" t="str">
        <f t="shared" si="116"/>
        <v>Nada</v>
      </c>
    </row>
    <row r="241" spans="1:14" x14ac:dyDescent="0.25">
      <c r="A241" s="45"/>
      <c r="B241" s="45"/>
      <c r="C241" s="16" t="str">
        <f t="shared" ref="C241" si="132">C240</f>
        <v>5'52'38"S 110'26'46"E</v>
      </c>
      <c r="D241" s="47">
        <f t="shared" si="126"/>
        <v>3</v>
      </c>
      <c r="E241" s="8" t="s">
        <v>96</v>
      </c>
      <c r="F241" s="47" t="str">
        <f t="shared" si="126"/>
        <v>Pemanfaatan</v>
      </c>
      <c r="G241" s="17">
        <v>3</v>
      </c>
      <c r="H241" s="17">
        <v>2</v>
      </c>
      <c r="I241" s="63" t="s">
        <v>28</v>
      </c>
      <c r="J241" s="18" t="s">
        <v>23</v>
      </c>
      <c r="K241" s="9">
        <v>0</v>
      </c>
      <c r="L241" s="9">
        <v>0</v>
      </c>
      <c r="M241" s="47" t="str">
        <f t="shared" si="116"/>
        <v>Nada</v>
      </c>
    </row>
    <row r="242" spans="1:14" x14ac:dyDescent="0.25">
      <c r="A242" s="45"/>
      <c r="B242" s="45"/>
      <c r="C242" s="16" t="str">
        <f t="shared" ref="C242" si="133">C241</f>
        <v>5'52'38"S 110'26'46"E</v>
      </c>
      <c r="D242" s="47">
        <f t="shared" si="126"/>
        <v>3</v>
      </c>
      <c r="E242" s="8" t="s">
        <v>96</v>
      </c>
      <c r="F242" s="47" t="str">
        <f t="shared" si="126"/>
        <v>Pemanfaatan</v>
      </c>
      <c r="G242" s="17">
        <v>3</v>
      </c>
      <c r="H242" s="17">
        <v>2</v>
      </c>
      <c r="I242" s="63" t="s">
        <v>28</v>
      </c>
      <c r="J242" s="18" t="s">
        <v>24</v>
      </c>
      <c r="K242" s="9">
        <v>5</v>
      </c>
      <c r="L242" s="9">
        <v>0</v>
      </c>
      <c r="M242" s="47" t="str">
        <f t="shared" si="116"/>
        <v>Nada</v>
      </c>
    </row>
    <row r="243" spans="1:14" x14ac:dyDescent="0.25">
      <c r="A243" s="45"/>
      <c r="B243" s="45"/>
      <c r="C243" s="16" t="str">
        <f t="shared" ref="C243" si="134">C242</f>
        <v>5'52'38"S 110'26'46"E</v>
      </c>
      <c r="D243" s="47"/>
      <c r="E243" s="8" t="s">
        <v>96</v>
      </c>
      <c r="F243" s="47"/>
      <c r="G243" s="17"/>
      <c r="H243" s="17"/>
      <c r="I243" s="63" t="s">
        <v>28</v>
      </c>
      <c r="J243" s="18" t="s">
        <v>16</v>
      </c>
      <c r="K243" s="9">
        <v>5</v>
      </c>
      <c r="L243" s="9">
        <v>0</v>
      </c>
      <c r="M243" s="47" t="str">
        <f t="shared" si="116"/>
        <v>Nada</v>
      </c>
    </row>
    <row r="244" spans="1:14" x14ac:dyDescent="0.25">
      <c r="A244" s="45"/>
      <c r="B244" s="45"/>
      <c r="C244" s="16" t="str">
        <f t="shared" ref="C244" si="135">C243</f>
        <v>5'52'38"S 110'26'46"E</v>
      </c>
      <c r="D244" s="47">
        <f>D242</f>
        <v>3</v>
      </c>
      <c r="E244" s="8" t="s">
        <v>96</v>
      </c>
      <c r="F244" s="47" t="str">
        <f>F242</f>
        <v>Pemanfaatan</v>
      </c>
      <c r="G244" s="17">
        <v>3</v>
      </c>
      <c r="H244" s="17">
        <v>2</v>
      </c>
      <c r="I244" s="63" t="s">
        <v>28</v>
      </c>
      <c r="J244" s="18" t="s">
        <v>18</v>
      </c>
      <c r="K244" s="9">
        <v>0</v>
      </c>
      <c r="L244" s="9">
        <v>0</v>
      </c>
      <c r="M244" s="47" t="str">
        <f t="shared" si="116"/>
        <v>Nada</v>
      </c>
    </row>
    <row r="245" spans="1:14" x14ac:dyDescent="0.25">
      <c r="A245" s="51"/>
      <c r="B245" s="51"/>
      <c r="C245" s="51" t="str">
        <f t="shared" ref="C245" si="136">C244</f>
        <v>5'52'38"S 110'26'46"E</v>
      </c>
      <c r="D245" s="52">
        <f t="shared" ref="D245:F252" si="137">D244</f>
        <v>3</v>
      </c>
      <c r="E245" s="8" t="s">
        <v>96</v>
      </c>
      <c r="F245" s="52" t="str">
        <f t="shared" si="137"/>
        <v>Pemanfaatan</v>
      </c>
      <c r="G245" s="34">
        <v>3</v>
      </c>
      <c r="H245" s="34">
        <v>3</v>
      </c>
      <c r="I245" s="63" t="s">
        <v>28</v>
      </c>
      <c r="J245" s="35" t="s">
        <v>25</v>
      </c>
      <c r="K245" s="36">
        <v>0</v>
      </c>
      <c r="L245" s="36">
        <v>0</v>
      </c>
      <c r="M245" s="47" t="str">
        <f t="shared" si="116"/>
        <v>Nada</v>
      </c>
      <c r="N245" t="s">
        <v>30</v>
      </c>
    </row>
    <row r="246" spans="1:14" x14ac:dyDescent="0.25">
      <c r="A246" s="45"/>
      <c r="B246" s="45"/>
      <c r="C246" s="16" t="str">
        <f t="shared" ref="C246" si="138">C245</f>
        <v>5'52'38"S 110'26'46"E</v>
      </c>
      <c r="D246" s="47">
        <f t="shared" si="137"/>
        <v>3</v>
      </c>
      <c r="E246" s="8" t="s">
        <v>96</v>
      </c>
      <c r="F246" s="47" t="str">
        <f t="shared" si="137"/>
        <v>Pemanfaatan</v>
      </c>
      <c r="G246" s="17">
        <v>3</v>
      </c>
      <c r="H246" s="17">
        <v>3</v>
      </c>
      <c r="I246" s="63" t="s">
        <v>28</v>
      </c>
      <c r="J246" s="18" t="s">
        <v>26</v>
      </c>
      <c r="K246" s="9">
        <v>5</v>
      </c>
      <c r="L246" s="9">
        <v>0</v>
      </c>
      <c r="M246" s="47" t="str">
        <f t="shared" si="116"/>
        <v>Nada</v>
      </c>
    </row>
    <row r="247" spans="1:14" x14ac:dyDescent="0.25">
      <c r="A247" s="45"/>
      <c r="B247" s="45"/>
      <c r="C247" s="16" t="str">
        <f t="shared" ref="C247" si="139">C246</f>
        <v>5'52'38"S 110'26'46"E</v>
      </c>
      <c r="D247" s="47">
        <f t="shared" si="137"/>
        <v>3</v>
      </c>
      <c r="E247" s="8" t="s">
        <v>96</v>
      </c>
      <c r="F247" s="47" t="str">
        <f t="shared" si="137"/>
        <v>Pemanfaatan</v>
      </c>
      <c r="G247" s="17">
        <v>3</v>
      </c>
      <c r="H247" s="17">
        <v>3</v>
      </c>
      <c r="I247" s="63" t="s">
        <v>28</v>
      </c>
      <c r="J247" s="18" t="s">
        <v>19</v>
      </c>
      <c r="K247" s="9">
        <v>0</v>
      </c>
      <c r="L247" s="9">
        <v>0</v>
      </c>
      <c r="M247" s="47" t="str">
        <f t="shared" si="116"/>
        <v>Nada</v>
      </c>
    </row>
    <row r="248" spans="1:14" x14ac:dyDescent="0.25">
      <c r="A248" s="45"/>
      <c r="B248" s="45"/>
      <c r="C248" s="16" t="str">
        <f t="shared" ref="C248" si="140">C247</f>
        <v>5'52'38"S 110'26'46"E</v>
      </c>
      <c r="D248" s="47">
        <f t="shared" si="137"/>
        <v>3</v>
      </c>
      <c r="E248" s="8" t="s">
        <v>96</v>
      </c>
      <c r="F248" s="47" t="str">
        <f t="shared" si="137"/>
        <v>Pemanfaatan</v>
      </c>
      <c r="G248" s="17">
        <v>3</v>
      </c>
      <c r="H248" s="17">
        <v>3</v>
      </c>
      <c r="I248" s="63" t="s">
        <v>28</v>
      </c>
      <c r="J248" s="18" t="s">
        <v>20</v>
      </c>
      <c r="K248" s="9">
        <v>0</v>
      </c>
      <c r="L248" s="9">
        <v>0</v>
      </c>
      <c r="M248" s="47" t="str">
        <f t="shared" si="116"/>
        <v>Nada</v>
      </c>
    </row>
    <row r="249" spans="1:14" x14ac:dyDescent="0.25">
      <c r="A249" s="45"/>
      <c r="B249" s="45"/>
      <c r="C249" s="16" t="str">
        <f t="shared" ref="C249" si="141">C248</f>
        <v>5'52'38"S 110'26'46"E</v>
      </c>
      <c r="D249" s="47">
        <f t="shared" si="137"/>
        <v>3</v>
      </c>
      <c r="E249" s="8" t="s">
        <v>96</v>
      </c>
      <c r="F249" s="47" t="str">
        <f t="shared" si="137"/>
        <v>Pemanfaatan</v>
      </c>
      <c r="G249" s="17">
        <v>3</v>
      </c>
      <c r="H249" s="17">
        <v>3</v>
      </c>
      <c r="I249" s="63" t="s">
        <v>28</v>
      </c>
      <c r="J249" s="18" t="s">
        <v>21</v>
      </c>
      <c r="K249" s="9">
        <v>0</v>
      </c>
      <c r="L249" s="9">
        <v>0</v>
      </c>
      <c r="M249" s="47" t="str">
        <f t="shared" si="116"/>
        <v>Nada</v>
      </c>
    </row>
    <row r="250" spans="1:14" x14ac:dyDescent="0.25">
      <c r="A250" s="45"/>
      <c r="B250" s="45"/>
      <c r="C250" s="16" t="str">
        <f t="shared" ref="C250" si="142">C249</f>
        <v>5'52'38"S 110'26'46"E</v>
      </c>
      <c r="D250" s="47">
        <f t="shared" si="137"/>
        <v>3</v>
      </c>
      <c r="E250" s="8" t="s">
        <v>96</v>
      </c>
      <c r="F250" s="47" t="str">
        <f t="shared" si="137"/>
        <v>Pemanfaatan</v>
      </c>
      <c r="G250" s="17">
        <v>3</v>
      </c>
      <c r="H250" s="17">
        <v>3</v>
      </c>
      <c r="I250" s="63" t="s">
        <v>28</v>
      </c>
      <c r="J250" s="18" t="s">
        <v>22</v>
      </c>
      <c r="K250" s="9">
        <v>0</v>
      </c>
      <c r="L250" s="9">
        <v>0</v>
      </c>
      <c r="M250" s="47" t="str">
        <f t="shared" si="116"/>
        <v>Nada</v>
      </c>
    </row>
    <row r="251" spans="1:14" x14ac:dyDescent="0.25">
      <c r="A251" s="45"/>
      <c r="B251" s="45"/>
      <c r="C251" s="16" t="str">
        <f t="shared" ref="C251" si="143">C250</f>
        <v>5'52'38"S 110'26'46"E</v>
      </c>
      <c r="D251" s="47">
        <f t="shared" si="137"/>
        <v>3</v>
      </c>
      <c r="E251" s="8" t="s">
        <v>96</v>
      </c>
      <c r="F251" s="47" t="str">
        <f t="shared" si="137"/>
        <v>Pemanfaatan</v>
      </c>
      <c r="G251" s="17">
        <v>3</v>
      </c>
      <c r="H251" s="17">
        <v>3</v>
      </c>
      <c r="I251" s="63" t="s">
        <v>28</v>
      </c>
      <c r="J251" s="18" t="s">
        <v>23</v>
      </c>
      <c r="K251" s="9">
        <v>0</v>
      </c>
      <c r="L251" s="9">
        <v>0</v>
      </c>
      <c r="M251" s="47" t="str">
        <f t="shared" si="116"/>
        <v>Nada</v>
      </c>
    </row>
    <row r="252" spans="1:14" x14ac:dyDescent="0.25">
      <c r="A252" s="45"/>
      <c r="B252" s="45"/>
      <c r="C252" s="16" t="str">
        <f t="shared" ref="C252" si="144">C251</f>
        <v>5'52'38"S 110'26'46"E</v>
      </c>
      <c r="D252" s="47">
        <f t="shared" si="137"/>
        <v>3</v>
      </c>
      <c r="E252" s="8" t="s">
        <v>96</v>
      </c>
      <c r="F252" s="47" t="str">
        <f t="shared" si="137"/>
        <v>Pemanfaatan</v>
      </c>
      <c r="G252" s="17">
        <v>3</v>
      </c>
      <c r="H252" s="17">
        <v>3</v>
      </c>
      <c r="I252" s="63" t="s">
        <v>28</v>
      </c>
      <c r="J252" s="18" t="s">
        <v>24</v>
      </c>
      <c r="K252" s="9">
        <v>5</v>
      </c>
      <c r="L252" s="9">
        <v>0</v>
      </c>
      <c r="M252" s="47" t="str">
        <f t="shared" si="116"/>
        <v>Nada</v>
      </c>
    </row>
    <row r="253" spans="1:14" x14ac:dyDescent="0.25">
      <c r="A253" s="45"/>
      <c r="B253" s="45"/>
      <c r="C253" s="16" t="str">
        <f t="shared" ref="C253" si="145">C252</f>
        <v>5'52'38"S 110'26'46"E</v>
      </c>
      <c r="D253" s="47"/>
      <c r="E253" s="8" t="s">
        <v>96</v>
      </c>
      <c r="F253" s="47"/>
      <c r="G253" s="17"/>
      <c r="H253" s="17"/>
      <c r="I253" s="63" t="s">
        <v>28</v>
      </c>
      <c r="J253" s="18" t="s">
        <v>16</v>
      </c>
      <c r="K253" s="9">
        <v>2</v>
      </c>
      <c r="L253" s="9">
        <v>0</v>
      </c>
      <c r="M253" s="47" t="str">
        <f t="shared" si="116"/>
        <v>Nada</v>
      </c>
    </row>
    <row r="254" spans="1:14" x14ac:dyDescent="0.25">
      <c r="A254" s="45"/>
      <c r="B254" s="45"/>
      <c r="C254" s="16" t="str">
        <f t="shared" ref="C254" si="146">C253</f>
        <v>5'52'38"S 110'26'46"E</v>
      </c>
      <c r="D254" s="47">
        <f>D252</f>
        <v>3</v>
      </c>
      <c r="E254" s="8" t="s">
        <v>96</v>
      </c>
      <c r="F254" s="47" t="str">
        <f>F252</f>
        <v>Pemanfaatan</v>
      </c>
      <c r="G254" s="17">
        <v>3</v>
      </c>
      <c r="H254" s="17">
        <v>3</v>
      </c>
      <c r="I254" s="63" t="s">
        <v>28</v>
      </c>
      <c r="J254" s="18" t="s">
        <v>18</v>
      </c>
      <c r="K254" s="9">
        <v>0</v>
      </c>
      <c r="L254" s="9">
        <v>0</v>
      </c>
      <c r="M254" s="47" t="str">
        <f t="shared" si="116"/>
        <v>Nada</v>
      </c>
    </row>
    <row r="255" spans="1:14" x14ac:dyDescent="0.25">
      <c r="A255" s="51"/>
      <c r="B255" s="51"/>
      <c r="C255" s="51" t="str">
        <f t="shared" ref="C255" si="147">C254</f>
        <v>5'52'38"S 110'26'46"E</v>
      </c>
      <c r="D255" s="52">
        <f t="shared" ref="D255:F262" si="148">D254</f>
        <v>3</v>
      </c>
      <c r="E255" s="8" t="s">
        <v>96</v>
      </c>
      <c r="F255" s="52" t="str">
        <f t="shared" si="148"/>
        <v>Pemanfaatan</v>
      </c>
      <c r="G255" s="34">
        <v>3</v>
      </c>
      <c r="H255" s="34">
        <v>4</v>
      </c>
      <c r="I255" s="63" t="s">
        <v>28</v>
      </c>
      <c r="J255" s="35" t="s">
        <v>25</v>
      </c>
      <c r="K255" s="36">
        <v>0</v>
      </c>
      <c r="L255" s="36">
        <v>0</v>
      </c>
      <c r="M255" s="47" t="str">
        <f t="shared" si="116"/>
        <v>Nada</v>
      </c>
    </row>
    <row r="256" spans="1:14" x14ac:dyDescent="0.25">
      <c r="A256" s="45"/>
      <c r="B256" s="45"/>
      <c r="C256" s="16" t="str">
        <f t="shared" ref="C256" si="149">C255</f>
        <v>5'52'38"S 110'26'46"E</v>
      </c>
      <c r="D256" s="47">
        <f t="shared" si="148"/>
        <v>3</v>
      </c>
      <c r="E256" s="8" t="s">
        <v>96</v>
      </c>
      <c r="F256" s="47" t="str">
        <f t="shared" si="148"/>
        <v>Pemanfaatan</v>
      </c>
      <c r="G256" s="17">
        <v>3</v>
      </c>
      <c r="H256" s="17">
        <v>4</v>
      </c>
      <c r="I256" s="63" t="s">
        <v>28</v>
      </c>
      <c r="J256" s="18" t="s">
        <v>26</v>
      </c>
      <c r="K256" s="9">
        <v>10</v>
      </c>
      <c r="L256" s="9">
        <v>0</v>
      </c>
      <c r="M256" s="47" t="str">
        <f t="shared" si="116"/>
        <v>Nada</v>
      </c>
    </row>
    <row r="257" spans="1:13" x14ac:dyDescent="0.25">
      <c r="A257" s="45"/>
      <c r="B257" s="45"/>
      <c r="C257" s="16" t="str">
        <f t="shared" ref="C257" si="150">C256</f>
        <v>5'52'38"S 110'26'46"E</v>
      </c>
      <c r="D257" s="47">
        <f t="shared" si="148"/>
        <v>3</v>
      </c>
      <c r="E257" s="8" t="s">
        <v>96</v>
      </c>
      <c r="F257" s="47" t="str">
        <f t="shared" si="148"/>
        <v>Pemanfaatan</v>
      </c>
      <c r="G257" s="17">
        <v>3</v>
      </c>
      <c r="H257" s="17">
        <v>4</v>
      </c>
      <c r="I257" s="63" t="s">
        <v>28</v>
      </c>
      <c r="J257" s="18" t="s">
        <v>19</v>
      </c>
      <c r="K257" s="9">
        <v>0</v>
      </c>
      <c r="L257" s="9">
        <v>0</v>
      </c>
      <c r="M257" s="47" t="str">
        <f t="shared" si="116"/>
        <v>Nada</v>
      </c>
    </row>
    <row r="258" spans="1:13" x14ac:dyDescent="0.25">
      <c r="A258" s="45"/>
      <c r="B258" s="45"/>
      <c r="C258" s="16" t="str">
        <f t="shared" ref="C258" si="151">C257</f>
        <v>5'52'38"S 110'26'46"E</v>
      </c>
      <c r="D258" s="47">
        <f t="shared" si="148"/>
        <v>3</v>
      </c>
      <c r="E258" s="8" t="s">
        <v>96</v>
      </c>
      <c r="F258" s="47" t="str">
        <f t="shared" si="148"/>
        <v>Pemanfaatan</v>
      </c>
      <c r="G258" s="17">
        <v>3</v>
      </c>
      <c r="H258" s="17">
        <v>4</v>
      </c>
      <c r="I258" s="63" t="s">
        <v>28</v>
      </c>
      <c r="J258" s="18" t="s">
        <v>20</v>
      </c>
      <c r="K258" s="9">
        <v>0</v>
      </c>
      <c r="L258" s="9">
        <v>0</v>
      </c>
      <c r="M258" s="47" t="str">
        <f t="shared" ref="M258:M289" si="152">M257</f>
        <v>Nada</v>
      </c>
    </row>
    <row r="259" spans="1:13" x14ac:dyDescent="0.25">
      <c r="A259" s="45"/>
      <c r="B259" s="45"/>
      <c r="C259" s="16" t="str">
        <f t="shared" ref="C259" si="153">C258</f>
        <v>5'52'38"S 110'26'46"E</v>
      </c>
      <c r="D259" s="47">
        <f t="shared" si="148"/>
        <v>3</v>
      </c>
      <c r="E259" s="8" t="s">
        <v>96</v>
      </c>
      <c r="F259" s="47" t="str">
        <f t="shared" si="148"/>
        <v>Pemanfaatan</v>
      </c>
      <c r="G259" s="17">
        <v>3</v>
      </c>
      <c r="H259" s="17">
        <v>4</v>
      </c>
      <c r="I259" s="63" t="s">
        <v>28</v>
      </c>
      <c r="J259" s="18" t="s">
        <v>21</v>
      </c>
      <c r="K259" s="9">
        <v>0</v>
      </c>
      <c r="L259" s="9">
        <v>0</v>
      </c>
      <c r="M259" s="47" t="str">
        <f t="shared" si="152"/>
        <v>Nada</v>
      </c>
    </row>
    <row r="260" spans="1:13" x14ac:dyDescent="0.25">
      <c r="A260" s="45"/>
      <c r="B260" s="45"/>
      <c r="C260" s="16" t="str">
        <f t="shared" ref="C260" si="154">C259</f>
        <v>5'52'38"S 110'26'46"E</v>
      </c>
      <c r="D260" s="47">
        <f t="shared" si="148"/>
        <v>3</v>
      </c>
      <c r="E260" s="8" t="s">
        <v>96</v>
      </c>
      <c r="F260" s="47" t="str">
        <f t="shared" si="148"/>
        <v>Pemanfaatan</v>
      </c>
      <c r="G260" s="17">
        <v>3</v>
      </c>
      <c r="H260" s="17">
        <v>4</v>
      </c>
      <c r="I260" s="63" t="s">
        <v>28</v>
      </c>
      <c r="J260" s="18" t="s">
        <v>22</v>
      </c>
      <c r="K260" s="9">
        <v>0</v>
      </c>
      <c r="L260" s="9">
        <v>0</v>
      </c>
      <c r="M260" s="47" t="str">
        <f t="shared" si="152"/>
        <v>Nada</v>
      </c>
    </row>
    <row r="261" spans="1:13" x14ac:dyDescent="0.25">
      <c r="A261" s="45"/>
      <c r="B261" s="45"/>
      <c r="C261" s="16" t="str">
        <f t="shared" ref="C261" si="155">C260</f>
        <v>5'52'38"S 110'26'46"E</v>
      </c>
      <c r="D261" s="47">
        <f t="shared" si="148"/>
        <v>3</v>
      </c>
      <c r="E261" s="8" t="s">
        <v>96</v>
      </c>
      <c r="F261" s="47" t="str">
        <f t="shared" si="148"/>
        <v>Pemanfaatan</v>
      </c>
      <c r="G261" s="17">
        <v>3</v>
      </c>
      <c r="H261" s="17">
        <v>4</v>
      </c>
      <c r="I261" s="63" t="s">
        <v>28</v>
      </c>
      <c r="J261" s="18" t="s">
        <v>23</v>
      </c>
      <c r="K261" s="9">
        <v>0</v>
      </c>
      <c r="L261" s="9">
        <v>0</v>
      </c>
      <c r="M261" s="47" t="str">
        <f t="shared" si="152"/>
        <v>Nada</v>
      </c>
    </row>
    <row r="262" spans="1:13" x14ac:dyDescent="0.25">
      <c r="A262" s="45"/>
      <c r="B262" s="45"/>
      <c r="C262" s="16" t="str">
        <f t="shared" ref="C262" si="156">C261</f>
        <v>5'52'38"S 110'26'46"E</v>
      </c>
      <c r="D262" s="47">
        <f t="shared" si="148"/>
        <v>3</v>
      </c>
      <c r="E262" s="8" t="s">
        <v>96</v>
      </c>
      <c r="F262" s="47" t="str">
        <f t="shared" si="148"/>
        <v>Pemanfaatan</v>
      </c>
      <c r="G262" s="17">
        <v>3</v>
      </c>
      <c r="H262" s="17">
        <v>4</v>
      </c>
      <c r="I262" s="63" t="s">
        <v>28</v>
      </c>
      <c r="J262" s="18" t="s">
        <v>24</v>
      </c>
      <c r="K262" s="9">
        <v>0</v>
      </c>
      <c r="L262" s="9">
        <v>0</v>
      </c>
      <c r="M262" s="47" t="str">
        <f t="shared" si="152"/>
        <v>Nada</v>
      </c>
    </row>
    <row r="263" spans="1:13" x14ac:dyDescent="0.25">
      <c r="A263" s="45"/>
      <c r="B263" s="45"/>
      <c r="C263" s="16" t="str">
        <f t="shared" ref="C263" si="157">C262</f>
        <v>5'52'38"S 110'26'46"E</v>
      </c>
      <c r="D263" s="47"/>
      <c r="E263" s="8" t="s">
        <v>96</v>
      </c>
      <c r="F263" s="47"/>
      <c r="G263" s="17"/>
      <c r="H263" s="17"/>
      <c r="I263" s="63" t="s">
        <v>28</v>
      </c>
      <c r="J263" s="18" t="s">
        <v>16</v>
      </c>
      <c r="K263" s="9">
        <v>2</v>
      </c>
      <c r="L263" s="9">
        <v>0</v>
      </c>
      <c r="M263" s="47" t="str">
        <f t="shared" si="152"/>
        <v>Nada</v>
      </c>
    </row>
    <row r="264" spans="1:13" x14ac:dyDescent="0.25">
      <c r="A264" s="45"/>
      <c r="B264" s="45"/>
      <c r="C264" s="16" t="str">
        <f t="shared" ref="C264" si="158">C263</f>
        <v>5'52'38"S 110'26'46"E</v>
      </c>
      <c r="D264" s="47">
        <f>D262</f>
        <v>3</v>
      </c>
      <c r="E264" s="8" t="s">
        <v>96</v>
      </c>
      <c r="F264" s="47" t="str">
        <f>F262</f>
        <v>Pemanfaatan</v>
      </c>
      <c r="G264" s="17">
        <v>3</v>
      </c>
      <c r="H264" s="17">
        <v>4</v>
      </c>
      <c r="I264" s="63" t="s">
        <v>28</v>
      </c>
      <c r="J264" s="18" t="s">
        <v>18</v>
      </c>
      <c r="K264" s="9">
        <v>0</v>
      </c>
      <c r="L264" s="9">
        <v>0</v>
      </c>
      <c r="M264" s="47" t="str">
        <f t="shared" si="152"/>
        <v>Nada</v>
      </c>
    </row>
    <row r="265" spans="1:13" x14ac:dyDescent="0.25">
      <c r="A265" s="51"/>
      <c r="B265" s="51"/>
      <c r="C265" s="51" t="str">
        <f t="shared" ref="C265" si="159">C264</f>
        <v>5'52'38"S 110'26'46"E</v>
      </c>
      <c r="D265" s="52">
        <f t="shared" ref="D265:F272" si="160">D264</f>
        <v>3</v>
      </c>
      <c r="E265" s="8" t="s">
        <v>96</v>
      </c>
      <c r="F265" s="52" t="str">
        <f t="shared" si="160"/>
        <v>Pemanfaatan</v>
      </c>
      <c r="G265" s="34">
        <v>3</v>
      </c>
      <c r="H265" s="34">
        <v>5</v>
      </c>
      <c r="I265" s="63" t="s">
        <v>28</v>
      </c>
      <c r="J265" s="35" t="s">
        <v>25</v>
      </c>
      <c r="K265" s="36">
        <v>0</v>
      </c>
      <c r="L265" s="36">
        <v>0</v>
      </c>
      <c r="M265" s="47" t="str">
        <f t="shared" si="152"/>
        <v>Nada</v>
      </c>
    </row>
    <row r="266" spans="1:13" x14ac:dyDescent="0.25">
      <c r="A266" s="45"/>
      <c r="B266" s="45"/>
      <c r="C266" s="16" t="str">
        <f t="shared" ref="C266" si="161">C265</f>
        <v>5'52'38"S 110'26'46"E</v>
      </c>
      <c r="D266" s="47">
        <f t="shared" si="160"/>
        <v>3</v>
      </c>
      <c r="E266" s="8" t="s">
        <v>96</v>
      </c>
      <c r="F266" s="47" t="str">
        <f t="shared" si="160"/>
        <v>Pemanfaatan</v>
      </c>
      <c r="G266" s="17">
        <v>3</v>
      </c>
      <c r="H266" s="17">
        <v>5</v>
      </c>
      <c r="I266" s="63" t="s">
        <v>28</v>
      </c>
      <c r="J266" s="18" t="s">
        <v>26</v>
      </c>
      <c r="K266" s="9">
        <v>10</v>
      </c>
      <c r="L266" s="9">
        <v>0</v>
      </c>
      <c r="M266" s="47" t="str">
        <f t="shared" si="152"/>
        <v>Nada</v>
      </c>
    </row>
    <row r="267" spans="1:13" x14ac:dyDescent="0.25">
      <c r="A267" s="45"/>
      <c r="B267" s="45"/>
      <c r="C267" s="16" t="str">
        <f t="shared" ref="C267" si="162">C266</f>
        <v>5'52'38"S 110'26'46"E</v>
      </c>
      <c r="D267" s="47">
        <f t="shared" si="160"/>
        <v>3</v>
      </c>
      <c r="E267" s="8" t="s">
        <v>96</v>
      </c>
      <c r="F267" s="47" t="str">
        <f t="shared" si="160"/>
        <v>Pemanfaatan</v>
      </c>
      <c r="G267" s="17">
        <v>3</v>
      </c>
      <c r="H267" s="17">
        <v>5</v>
      </c>
      <c r="I267" s="63" t="s">
        <v>28</v>
      </c>
      <c r="J267" s="18" t="s">
        <v>19</v>
      </c>
      <c r="K267" s="9">
        <v>0</v>
      </c>
      <c r="L267" s="9">
        <v>0</v>
      </c>
      <c r="M267" s="47" t="str">
        <f t="shared" si="152"/>
        <v>Nada</v>
      </c>
    </row>
    <row r="268" spans="1:13" x14ac:dyDescent="0.25">
      <c r="A268" s="45"/>
      <c r="B268" s="45"/>
      <c r="C268" s="16" t="str">
        <f t="shared" ref="C268" si="163">C267</f>
        <v>5'52'38"S 110'26'46"E</v>
      </c>
      <c r="D268" s="47">
        <f t="shared" si="160"/>
        <v>3</v>
      </c>
      <c r="E268" s="8" t="s">
        <v>96</v>
      </c>
      <c r="F268" s="47" t="str">
        <f t="shared" si="160"/>
        <v>Pemanfaatan</v>
      </c>
      <c r="G268" s="17">
        <v>3</v>
      </c>
      <c r="H268" s="17">
        <v>5</v>
      </c>
      <c r="I268" s="63" t="s">
        <v>28</v>
      </c>
      <c r="J268" s="18" t="s">
        <v>20</v>
      </c>
      <c r="K268" s="9">
        <v>0</v>
      </c>
      <c r="L268" s="9">
        <v>0</v>
      </c>
      <c r="M268" s="47" t="str">
        <f t="shared" si="152"/>
        <v>Nada</v>
      </c>
    </row>
    <row r="269" spans="1:13" x14ac:dyDescent="0.25">
      <c r="A269" s="45"/>
      <c r="B269" s="45"/>
      <c r="C269" s="16" t="str">
        <f t="shared" ref="C269" si="164">C268</f>
        <v>5'52'38"S 110'26'46"E</v>
      </c>
      <c r="D269" s="47">
        <f t="shared" si="160"/>
        <v>3</v>
      </c>
      <c r="E269" s="8" t="s">
        <v>96</v>
      </c>
      <c r="F269" s="47" t="str">
        <f t="shared" si="160"/>
        <v>Pemanfaatan</v>
      </c>
      <c r="G269" s="17">
        <v>3</v>
      </c>
      <c r="H269" s="17">
        <v>5</v>
      </c>
      <c r="I269" s="63" t="s">
        <v>28</v>
      </c>
      <c r="J269" s="18" t="s">
        <v>21</v>
      </c>
      <c r="K269" s="9">
        <v>0</v>
      </c>
      <c r="L269" s="9">
        <v>0</v>
      </c>
      <c r="M269" s="47" t="str">
        <f t="shared" si="152"/>
        <v>Nada</v>
      </c>
    </row>
    <row r="270" spans="1:13" x14ac:dyDescent="0.25">
      <c r="A270" s="45"/>
      <c r="B270" s="45"/>
      <c r="C270" s="16" t="str">
        <f t="shared" ref="C270" si="165">C269</f>
        <v>5'52'38"S 110'26'46"E</v>
      </c>
      <c r="D270" s="47">
        <f t="shared" si="160"/>
        <v>3</v>
      </c>
      <c r="E270" s="8" t="s">
        <v>96</v>
      </c>
      <c r="F270" s="47" t="str">
        <f t="shared" si="160"/>
        <v>Pemanfaatan</v>
      </c>
      <c r="G270" s="17">
        <v>3</v>
      </c>
      <c r="H270" s="17">
        <v>5</v>
      </c>
      <c r="I270" s="63" t="s">
        <v>28</v>
      </c>
      <c r="J270" s="18" t="s">
        <v>22</v>
      </c>
      <c r="K270" s="9">
        <v>0</v>
      </c>
      <c r="L270" s="9">
        <v>0</v>
      </c>
      <c r="M270" s="47" t="str">
        <f t="shared" si="152"/>
        <v>Nada</v>
      </c>
    </row>
    <row r="271" spans="1:13" x14ac:dyDescent="0.25">
      <c r="A271" s="45"/>
      <c r="B271" s="45"/>
      <c r="C271" s="16" t="str">
        <f t="shared" ref="C271" si="166">C270</f>
        <v>5'52'38"S 110'26'46"E</v>
      </c>
      <c r="D271" s="47">
        <f t="shared" si="160"/>
        <v>3</v>
      </c>
      <c r="E271" s="8" t="s">
        <v>96</v>
      </c>
      <c r="F271" s="47" t="str">
        <f t="shared" si="160"/>
        <v>Pemanfaatan</v>
      </c>
      <c r="G271" s="17">
        <v>3</v>
      </c>
      <c r="H271" s="17">
        <v>5</v>
      </c>
      <c r="I271" s="63" t="s">
        <v>28</v>
      </c>
      <c r="J271" s="18" t="s">
        <v>23</v>
      </c>
      <c r="K271" s="9">
        <v>0</v>
      </c>
      <c r="L271" s="9">
        <v>0</v>
      </c>
      <c r="M271" s="47" t="str">
        <f t="shared" si="152"/>
        <v>Nada</v>
      </c>
    </row>
    <row r="272" spans="1:13" x14ac:dyDescent="0.25">
      <c r="A272" s="45"/>
      <c r="B272" s="45"/>
      <c r="C272" s="16" t="str">
        <f t="shared" ref="C272" si="167">C271</f>
        <v>5'52'38"S 110'26'46"E</v>
      </c>
      <c r="D272" s="47">
        <f t="shared" si="160"/>
        <v>3</v>
      </c>
      <c r="E272" s="8" t="s">
        <v>96</v>
      </c>
      <c r="F272" s="47" t="str">
        <f t="shared" si="160"/>
        <v>Pemanfaatan</v>
      </c>
      <c r="G272" s="17">
        <v>3</v>
      </c>
      <c r="H272" s="17">
        <v>5</v>
      </c>
      <c r="I272" s="63" t="s">
        <v>28</v>
      </c>
      <c r="J272" s="18" t="s">
        <v>24</v>
      </c>
      <c r="K272" s="9">
        <v>0</v>
      </c>
      <c r="L272" s="9">
        <v>0</v>
      </c>
      <c r="M272" s="47" t="str">
        <f t="shared" si="152"/>
        <v>Nada</v>
      </c>
    </row>
    <row r="273" spans="1:13" x14ac:dyDescent="0.25">
      <c r="A273" s="45"/>
      <c r="B273" s="45"/>
      <c r="C273" s="16" t="str">
        <f t="shared" ref="C273" si="168">C272</f>
        <v>5'52'38"S 110'26'46"E</v>
      </c>
      <c r="D273" s="47"/>
      <c r="E273" s="8" t="s">
        <v>96</v>
      </c>
      <c r="F273" s="47"/>
      <c r="G273" s="17"/>
      <c r="H273" s="17"/>
      <c r="I273" s="63" t="s">
        <v>28</v>
      </c>
      <c r="J273" s="18" t="s">
        <v>16</v>
      </c>
      <c r="K273" s="9">
        <v>2</v>
      </c>
      <c r="L273" s="9">
        <v>5</v>
      </c>
      <c r="M273" s="47" t="str">
        <f t="shared" si="152"/>
        <v>Nada</v>
      </c>
    </row>
    <row r="274" spans="1:13" x14ac:dyDescent="0.25">
      <c r="A274" s="45"/>
      <c r="B274" s="45"/>
      <c r="C274" s="16" t="str">
        <f t="shared" ref="C274" si="169">C273</f>
        <v>5'52'38"S 110'26'46"E</v>
      </c>
      <c r="D274" s="47">
        <f>D272</f>
        <v>3</v>
      </c>
      <c r="E274" s="8" t="s">
        <v>96</v>
      </c>
      <c r="F274" s="47" t="str">
        <f>F272</f>
        <v>Pemanfaatan</v>
      </c>
      <c r="G274" s="17">
        <v>3</v>
      </c>
      <c r="H274" s="17">
        <v>5</v>
      </c>
      <c r="I274" s="63" t="s">
        <v>28</v>
      </c>
      <c r="J274" s="18" t="s">
        <v>18</v>
      </c>
      <c r="K274" s="9">
        <v>25</v>
      </c>
      <c r="L274" s="9">
        <v>0</v>
      </c>
      <c r="M274" s="47" t="str">
        <f t="shared" si="152"/>
        <v>Nada</v>
      </c>
    </row>
    <row r="275" spans="1:13" x14ac:dyDescent="0.25">
      <c r="A275" s="51"/>
      <c r="B275" s="51"/>
      <c r="C275" s="51" t="str">
        <f t="shared" ref="C275" si="170">C274</f>
        <v>5'52'38"S 110'26'46"E</v>
      </c>
      <c r="D275" s="52">
        <f t="shared" ref="D275:F282" si="171">D274</f>
        <v>3</v>
      </c>
      <c r="E275" s="8" t="s">
        <v>96</v>
      </c>
      <c r="F275" s="52" t="str">
        <f t="shared" si="171"/>
        <v>Pemanfaatan</v>
      </c>
      <c r="G275" s="34">
        <v>3</v>
      </c>
      <c r="H275" s="34">
        <v>6</v>
      </c>
      <c r="I275" s="63" t="s">
        <v>28</v>
      </c>
      <c r="J275" s="35" t="s">
        <v>25</v>
      </c>
      <c r="K275" s="36">
        <v>0</v>
      </c>
      <c r="L275" s="36">
        <v>0</v>
      </c>
      <c r="M275" s="47" t="str">
        <f t="shared" si="152"/>
        <v>Nada</v>
      </c>
    </row>
    <row r="276" spans="1:13" x14ac:dyDescent="0.25">
      <c r="A276" s="45"/>
      <c r="B276" s="45"/>
      <c r="C276" s="16" t="str">
        <f t="shared" ref="C276" si="172">C275</f>
        <v>5'52'38"S 110'26'46"E</v>
      </c>
      <c r="D276" s="47">
        <f t="shared" si="171"/>
        <v>3</v>
      </c>
      <c r="E276" s="8" t="s">
        <v>96</v>
      </c>
      <c r="F276" s="47" t="str">
        <f t="shared" si="171"/>
        <v>Pemanfaatan</v>
      </c>
      <c r="G276" s="17">
        <v>3</v>
      </c>
      <c r="H276" s="17">
        <v>6</v>
      </c>
      <c r="I276" s="63" t="s">
        <v>28</v>
      </c>
      <c r="J276" s="18" t="s">
        <v>26</v>
      </c>
      <c r="K276" s="9">
        <v>0</v>
      </c>
      <c r="L276" s="9">
        <v>0</v>
      </c>
      <c r="M276" s="47" t="str">
        <f t="shared" si="152"/>
        <v>Nada</v>
      </c>
    </row>
    <row r="277" spans="1:13" x14ac:dyDescent="0.25">
      <c r="A277" s="45"/>
      <c r="B277" s="45"/>
      <c r="C277" s="16" t="str">
        <f t="shared" ref="C277" si="173">C276</f>
        <v>5'52'38"S 110'26'46"E</v>
      </c>
      <c r="D277" s="47">
        <f t="shared" si="171"/>
        <v>3</v>
      </c>
      <c r="E277" s="8" t="s">
        <v>96</v>
      </c>
      <c r="F277" s="47" t="str">
        <f t="shared" si="171"/>
        <v>Pemanfaatan</v>
      </c>
      <c r="G277" s="17">
        <v>3</v>
      </c>
      <c r="H277" s="17">
        <v>6</v>
      </c>
      <c r="I277" s="63" t="s">
        <v>28</v>
      </c>
      <c r="J277" s="18" t="s">
        <v>19</v>
      </c>
      <c r="K277" s="9">
        <v>0</v>
      </c>
      <c r="L277" s="9">
        <v>0</v>
      </c>
      <c r="M277" s="47" t="str">
        <f t="shared" si="152"/>
        <v>Nada</v>
      </c>
    </row>
    <row r="278" spans="1:13" x14ac:dyDescent="0.25">
      <c r="A278" s="45"/>
      <c r="B278" s="45"/>
      <c r="C278" s="16" t="str">
        <f t="shared" ref="C278" si="174">C277</f>
        <v>5'52'38"S 110'26'46"E</v>
      </c>
      <c r="D278" s="47">
        <f t="shared" si="171"/>
        <v>3</v>
      </c>
      <c r="E278" s="8" t="s">
        <v>96</v>
      </c>
      <c r="F278" s="47" t="str">
        <f t="shared" si="171"/>
        <v>Pemanfaatan</v>
      </c>
      <c r="G278" s="17">
        <v>3</v>
      </c>
      <c r="H278" s="17">
        <v>6</v>
      </c>
      <c r="I278" s="63" t="s">
        <v>28</v>
      </c>
      <c r="J278" s="18" t="s">
        <v>20</v>
      </c>
      <c r="K278" s="9">
        <v>0</v>
      </c>
      <c r="L278" s="9">
        <v>0</v>
      </c>
      <c r="M278" s="47" t="str">
        <f t="shared" si="152"/>
        <v>Nada</v>
      </c>
    </row>
    <row r="279" spans="1:13" x14ac:dyDescent="0.25">
      <c r="A279" s="45"/>
      <c r="B279" s="45"/>
      <c r="C279" s="16" t="str">
        <f t="shared" ref="C279" si="175">C278</f>
        <v>5'52'38"S 110'26'46"E</v>
      </c>
      <c r="D279" s="47">
        <f t="shared" si="171"/>
        <v>3</v>
      </c>
      <c r="E279" s="8" t="s">
        <v>96</v>
      </c>
      <c r="F279" s="47" t="str">
        <f t="shared" si="171"/>
        <v>Pemanfaatan</v>
      </c>
      <c r="G279" s="17">
        <v>3</v>
      </c>
      <c r="H279" s="17">
        <v>6</v>
      </c>
      <c r="I279" s="63" t="s">
        <v>28</v>
      </c>
      <c r="J279" s="18" t="s">
        <v>21</v>
      </c>
      <c r="K279" s="9">
        <v>0</v>
      </c>
      <c r="L279" s="9">
        <v>0</v>
      </c>
      <c r="M279" s="47" t="str">
        <f t="shared" si="152"/>
        <v>Nada</v>
      </c>
    </row>
    <row r="280" spans="1:13" x14ac:dyDescent="0.25">
      <c r="A280" s="45"/>
      <c r="B280" s="45"/>
      <c r="C280" s="16" t="str">
        <f t="shared" ref="C280" si="176">C279</f>
        <v>5'52'38"S 110'26'46"E</v>
      </c>
      <c r="D280" s="47">
        <f t="shared" si="171"/>
        <v>3</v>
      </c>
      <c r="E280" s="8" t="s">
        <v>96</v>
      </c>
      <c r="F280" s="47" t="str">
        <f t="shared" si="171"/>
        <v>Pemanfaatan</v>
      </c>
      <c r="G280" s="17">
        <v>3</v>
      </c>
      <c r="H280" s="17">
        <v>6</v>
      </c>
      <c r="I280" s="63" t="s">
        <v>28</v>
      </c>
      <c r="J280" s="18" t="s">
        <v>22</v>
      </c>
      <c r="K280" s="9">
        <v>0</v>
      </c>
      <c r="L280" s="9">
        <v>0</v>
      </c>
      <c r="M280" s="47" t="str">
        <f t="shared" si="152"/>
        <v>Nada</v>
      </c>
    </row>
    <row r="281" spans="1:13" x14ac:dyDescent="0.25">
      <c r="A281" s="45"/>
      <c r="B281" s="45"/>
      <c r="C281" s="16" t="str">
        <f t="shared" ref="C281" si="177">C280</f>
        <v>5'52'38"S 110'26'46"E</v>
      </c>
      <c r="D281" s="47">
        <f t="shared" si="171"/>
        <v>3</v>
      </c>
      <c r="E281" s="8" t="s">
        <v>96</v>
      </c>
      <c r="F281" s="47" t="str">
        <f t="shared" si="171"/>
        <v>Pemanfaatan</v>
      </c>
      <c r="G281" s="17">
        <v>3</v>
      </c>
      <c r="H281" s="17">
        <v>6</v>
      </c>
      <c r="I281" s="63" t="s">
        <v>28</v>
      </c>
      <c r="J281" s="18" t="s">
        <v>23</v>
      </c>
      <c r="K281" s="9">
        <v>0</v>
      </c>
      <c r="L281" s="9">
        <v>0</v>
      </c>
      <c r="M281" s="47" t="str">
        <f t="shared" si="152"/>
        <v>Nada</v>
      </c>
    </row>
    <row r="282" spans="1:13" x14ac:dyDescent="0.25">
      <c r="A282" s="45"/>
      <c r="B282" s="45"/>
      <c r="C282" s="16" t="str">
        <f t="shared" ref="C282" si="178">C281</f>
        <v>5'52'38"S 110'26'46"E</v>
      </c>
      <c r="D282" s="47">
        <f t="shared" si="171"/>
        <v>3</v>
      </c>
      <c r="E282" s="8" t="s">
        <v>96</v>
      </c>
      <c r="F282" s="47" t="str">
        <f t="shared" si="171"/>
        <v>Pemanfaatan</v>
      </c>
      <c r="G282" s="17">
        <v>3</v>
      </c>
      <c r="H282" s="17">
        <v>6</v>
      </c>
      <c r="I282" s="63" t="s">
        <v>28</v>
      </c>
      <c r="J282" s="18" t="s">
        <v>24</v>
      </c>
      <c r="K282" s="9">
        <v>0</v>
      </c>
      <c r="L282" s="9">
        <v>0</v>
      </c>
      <c r="M282" s="47" t="str">
        <f t="shared" si="152"/>
        <v>Nada</v>
      </c>
    </row>
    <row r="283" spans="1:13" x14ac:dyDescent="0.25">
      <c r="A283" s="45"/>
      <c r="B283" s="45"/>
      <c r="C283" s="16" t="str">
        <f t="shared" ref="C283" si="179">C282</f>
        <v>5'52'38"S 110'26'46"E</v>
      </c>
      <c r="D283" s="47"/>
      <c r="E283" s="8" t="s">
        <v>96</v>
      </c>
      <c r="F283" s="47"/>
      <c r="G283" s="17"/>
      <c r="H283" s="17"/>
      <c r="I283" s="63" t="s">
        <v>28</v>
      </c>
      <c r="J283" s="18" t="s">
        <v>16</v>
      </c>
      <c r="K283" s="9">
        <v>0</v>
      </c>
      <c r="L283" s="9">
        <v>0</v>
      </c>
      <c r="M283" s="47" t="str">
        <f t="shared" si="152"/>
        <v>Nada</v>
      </c>
    </row>
    <row r="284" spans="1:13" x14ac:dyDescent="0.25">
      <c r="A284" s="45"/>
      <c r="B284" s="45"/>
      <c r="C284" s="16" t="str">
        <f t="shared" ref="C284" si="180">C283</f>
        <v>5'52'38"S 110'26'46"E</v>
      </c>
      <c r="D284" s="47">
        <f>D282</f>
        <v>3</v>
      </c>
      <c r="E284" s="8" t="s">
        <v>96</v>
      </c>
      <c r="F284" s="47" t="str">
        <f>F282</f>
        <v>Pemanfaatan</v>
      </c>
      <c r="G284" s="17">
        <v>3</v>
      </c>
      <c r="H284" s="17">
        <v>6</v>
      </c>
      <c r="I284" s="63" t="s">
        <v>28</v>
      </c>
      <c r="J284" s="18" t="s">
        <v>18</v>
      </c>
      <c r="K284" s="9">
        <v>40</v>
      </c>
      <c r="L284" s="9">
        <v>0</v>
      </c>
      <c r="M284" s="47" t="str">
        <f t="shared" si="152"/>
        <v>Nada</v>
      </c>
    </row>
    <row r="285" spans="1:13" x14ac:dyDescent="0.25">
      <c r="A285" s="51"/>
      <c r="B285" s="51"/>
      <c r="C285" s="51" t="str">
        <f t="shared" ref="C285" si="181">C284</f>
        <v>5'52'38"S 110'26'46"E</v>
      </c>
      <c r="D285" s="52">
        <f t="shared" ref="D285:F292" si="182">D284</f>
        <v>3</v>
      </c>
      <c r="E285" s="8" t="s">
        <v>96</v>
      </c>
      <c r="F285" s="52" t="str">
        <f t="shared" si="182"/>
        <v>Pemanfaatan</v>
      </c>
      <c r="G285" s="34">
        <v>3</v>
      </c>
      <c r="H285" s="34">
        <v>7</v>
      </c>
      <c r="I285" s="63" t="s">
        <v>28</v>
      </c>
      <c r="J285" s="35" t="s">
        <v>25</v>
      </c>
      <c r="K285" s="36">
        <v>0</v>
      </c>
      <c r="L285" s="36">
        <v>0</v>
      </c>
      <c r="M285" s="47" t="str">
        <f t="shared" si="152"/>
        <v>Nada</v>
      </c>
    </row>
    <row r="286" spans="1:13" x14ac:dyDescent="0.25">
      <c r="A286" s="45"/>
      <c r="B286" s="45"/>
      <c r="C286" s="16" t="str">
        <f t="shared" ref="C286" si="183">C285</f>
        <v>5'52'38"S 110'26'46"E</v>
      </c>
      <c r="D286" s="47">
        <f t="shared" si="182"/>
        <v>3</v>
      </c>
      <c r="E286" s="8" t="s">
        <v>96</v>
      </c>
      <c r="F286" s="47" t="str">
        <f t="shared" si="182"/>
        <v>Pemanfaatan</v>
      </c>
      <c r="G286" s="17">
        <v>3</v>
      </c>
      <c r="H286" s="17">
        <v>7</v>
      </c>
      <c r="I286" s="63" t="s">
        <v>28</v>
      </c>
      <c r="J286" s="18" t="s">
        <v>26</v>
      </c>
      <c r="K286" s="9">
        <v>0</v>
      </c>
      <c r="L286" s="9">
        <v>0</v>
      </c>
      <c r="M286" s="47" t="str">
        <f t="shared" si="152"/>
        <v>Nada</v>
      </c>
    </row>
    <row r="287" spans="1:13" x14ac:dyDescent="0.25">
      <c r="A287" s="45"/>
      <c r="B287" s="45"/>
      <c r="C287" s="16" t="str">
        <f t="shared" ref="C287" si="184">C286</f>
        <v>5'52'38"S 110'26'46"E</v>
      </c>
      <c r="D287" s="47">
        <f t="shared" si="182"/>
        <v>3</v>
      </c>
      <c r="E287" s="8" t="s">
        <v>96</v>
      </c>
      <c r="F287" s="47" t="str">
        <f t="shared" si="182"/>
        <v>Pemanfaatan</v>
      </c>
      <c r="G287" s="17">
        <v>3</v>
      </c>
      <c r="H287" s="17">
        <v>7</v>
      </c>
      <c r="I287" s="63" t="s">
        <v>28</v>
      </c>
      <c r="J287" s="18" t="s">
        <v>19</v>
      </c>
      <c r="K287" s="9">
        <v>0</v>
      </c>
      <c r="L287" s="9">
        <v>0</v>
      </c>
      <c r="M287" s="47" t="str">
        <f t="shared" si="152"/>
        <v>Nada</v>
      </c>
    </row>
    <row r="288" spans="1:13" x14ac:dyDescent="0.25">
      <c r="A288" s="45"/>
      <c r="B288" s="45"/>
      <c r="C288" s="16" t="str">
        <f t="shared" ref="C288" si="185">C287</f>
        <v>5'52'38"S 110'26'46"E</v>
      </c>
      <c r="D288" s="47">
        <f t="shared" si="182"/>
        <v>3</v>
      </c>
      <c r="E288" s="8" t="s">
        <v>96</v>
      </c>
      <c r="F288" s="47" t="str">
        <f t="shared" si="182"/>
        <v>Pemanfaatan</v>
      </c>
      <c r="G288" s="17">
        <v>3</v>
      </c>
      <c r="H288" s="17">
        <v>7</v>
      </c>
      <c r="I288" s="63" t="s">
        <v>28</v>
      </c>
      <c r="J288" s="18" t="s">
        <v>20</v>
      </c>
      <c r="K288" s="9">
        <v>0</v>
      </c>
      <c r="L288" s="9">
        <v>0</v>
      </c>
      <c r="M288" s="47" t="str">
        <f t="shared" si="152"/>
        <v>Nada</v>
      </c>
    </row>
    <row r="289" spans="1:13" x14ac:dyDescent="0.25">
      <c r="A289" s="45"/>
      <c r="B289" s="45"/>
      <c r="C289" s="16" t="str">
        <f t="shared" ref="C289" si="186">C288</f>
        <v>5'52'38"S 110'26'46"E</v>
      </c>
      <c r="D289" s="47">
        <f t="shared" si="182"/>
        <v>3</v>
      </c>
      <c r="E289" s="8" t="s">
        <v>96</v>
      </c>
      <c r="F289" s="47" t="str">
        <f t="shared" si="182"/>
        <v>Pemanfaatan</v>
      </c>
      <c r="G289" s="17">
        <v>3</v>
      </c>
      <c r="H289" s="17">
        <v>7</v>
      </c>
      <c r="I289" s="63" t="s">
        <v>28</v>
      </c>
      <c r="J289" s="18" t="s">
        <v>21</v>
      </c>
      <c r="K289" s="9">
        <v>0</v>
      </c>
      <c r="L289" s="9">
        <v>0</v>
      </c>
      <c r="M289" s="47" t="str">
        <f t="shared" si="152"/>
        <v>Nada</v>
      </c>
    </row>
    <row r="290" spans="1:13" x14ac:dyDescent="0.25">
      <c r="A290" s="45"/>
      <c r="B290" s="45"/>
      <c r="C290" s="16" t="str">
        <f t="shared" ref="C290" si="187">C289</f>
        <v>5'52'38"S 110'26'46"E</v>
      </c>
      <c r="D290" s="47">
        <f t="shared" si="182"/>
        <v>3</v>
      </c>
      <c r="E290" s="8" t="s">
        <v>96</v>
      </c>
      <c r="F290" s="47" t="str">
        <f t="shared" si="182"/>
        <v>Pemanfaatan</v>
      </c>
      <c r="G290" s="17">
        <v>3</v>
      </c>
      <c r="H290" s="17">
        <v>7</v>
      </c>
      <c r="I290" s="63" t="s">
        <v>28</v>
      </c>
      <c r="J290" s="18" t="s">
        <v>22</v>
      </c>
      <c r="K290" s="9">
        <v>10</v>
      </c>
      <c r="L290" s="9">
        <v>0</v>
      </c>
      <c r="M290" s="47" t="str">
        <f t="shared" ref="M290:M321" si="188">M289</f>
        <v>Nada</v>
      </c>
    </row>
    <row r="291" spans="1:13" x14ac:dyDescent="0.25">
      <c r="A291" s="45"/>
      <c r="B291" s="45"/>
      <c r="C291" s="16" t="str">
        <f t="shared" ref="C291" si="189">C290</f>
        <v>5'52'38"S 110'26'46"E</v>
      </c>
      <c r="D291" s="47">
        <f t="shared" si="182"/>
        <v>3</v>
      </c>
      <c r="E291" s="8" t="s">
        <v>96</v>
      </c>
      <c r="F291" s="47" t="str">
        <f t="shared" si="182"/>
        <v>Pemanfaatan</v>
      </c>
      <c r="G291" s="17">
        <v>3</v>
      </c>
      <c r="H291" s="17">
        <v>7</v>
      </c>
      <c r="I291" s="63" t="s">
        <v>28</v>
      </c>
      <c r="J291" s="18" t="s">
        <v>23</v>
      </c>
      <c r="K291" s="9">
        <v>0</v>
      </c>
      <c r="L291" s="9">
        <v>0</v>
      </c>
      <c r="M291" s="47" t="str">
        <f t="shared" si="188"/>
        <v>Nada</v>
      </c>
    </row>
    <row r="292" spans="1:13" x14ac:dyDescent="0.25">
      <c r="A292" s="45"/>
      <c r="B292" s="45"/>
      <c r="C292" s="16" t="str">
        <f t="shared" ref="C292" si="190">C291</f>
        <v>5'52'38"S 110'26'46"E</v>
      </c>
      <c r="D292" s="47">
        <f t="shared" si="182"/>
        <v>3</v>
      </c>
      <c r="E292" s="8" t="s">
        <v>96</v>
      </c>
      <c r="F292" s="47" t="str">
        <f t="shared" si="182"/>
        <v>Pemanfaatan</v>
      </c>
      <c r="G292" s="17">
        <v>3</v>
      </c>
      <c r="H292" s="17">
        <v>7</v>
      </c>
      <c r="I292" s="63" t="s">
        <v>28</v>
      </c>
      <c r="J292" s="18" t="s">
        <v>24</v>
      </c>
      <c r="K292" s="9">
        <v>0</v>
      </c>
      <c r="L292" s="9">
        <v>0</v>
      </c>
      <c r="M292" s="47" t="str">
        <f t="shared" si="188"/>
        <v>Nada</v>
      </c>
    </row>
    <row r="293" spans="1:13" x14ac:dyDescent="0.25">
      <c r="A293" s="45"/>
      <c r="B293" s="45"/>
      <c r="C293" s="16" t="str">
        <f t="shared" ref="C293" si="191">C292</f>
        <v>5'52'38"S 110'26'46"E</v>
      </c>
      <c r="D293" s="47"/>
      <c r="E293" s="8" t="s">
        <v>96</v>
      </c>
      <c r="F293" s="47"/>
      <c r="G293" s="17"/>
      <c r="H293" s="17"/>
      <c r="I293" s="63" t="s">
        <v>28</v>
      </c>
      <c r="J293" s="18" t="s">
        <v>16</v>
      </c>
      <c r="K293" s="9">
        <v>2</v>
      </c>
      <c r="L293" s="9">
        <v>0</v>
      </c>
      <c r="M293" s="47" t="str">
        <f t="shared" si="188"/>
        <v>Nada</v>
      </c>
    </row>
    <row r="294" spans="1:13" x14ac:dyDescent="0.25">
      <c r="A294" s="45"/>
      <c r="B294" s="45"/>
      <c r="C294" s="16" t="str">
        <f t="shared" ref="C294" si="192">C293</f>
        <v>5'52'38"S 110'26'46"E</v>
      </c>
      <c r="D294" s="47">
        <f>D292</f>
        <v>3</v>
      </c>
      <c r="E294" s="8" t="s">
        <v>96</v>
      </c>
      <c r="F294" s="47" t="str">
        <f>F292</f>
        <v>Pemanfaatan</v>
      </c>
      <c r="G294" s="17">
        <v>3</v>
      </c>
      <c r="H294" s="17">
        <v>7</v>
      </c>
      <c r="I294" s="63" t="s">
        <v>28</v>
      </c>
      <c r="J294" s="18" t="s">
        <v>18</v>
      </c>
      <c r="K294" s="9">
        <v>80</v>
      </c>
      <c r="L294" s="9">
        <v>0</v>
      </c>
      <c r="M294" s="47" t="str">
        <f t="shared" si="188"/>
        <v>Nada</v>
      </c>
    </row>
    <row r="295" spans="1:13" x14ac:dyDescent="0.25">
      <c r="A295" s="51"/>
      <c r="B295" s="51"/>
      <c r="C295" s="51" t="str">
        <f t="shared" ref="C295" si="193">C294</f>
        <v>5'52'38"S 110'26'46"E</v>
      </c>
      <c r="D295" s="52">
        <f t="shared" ref="D295:F302" si="194">D294</f>
        <v>3</v>
      </c>
      <c r="E295" s="8" t="s">
        <v>96</v>
      </c>
      <c r="F295" s="52" t="str">
        <f t="shared" si="194"/>
        <v>Pemanfaatan</v>
      </c>
      <c r="G295" s="34">
        <v>3</v>
      </c>
      <c r="H295" s="34">
        <v>8</v>
      </c>
      <c r="I295" s="63" t="s">
        <v>28</v>
      </c>
      <c r="J295" s="35" t="s">
        <v>25</v>
      </c>
      <c r="K295" s="36">
        <v>0</v>
      </c>
      <c r="L295" s="36">
        <v>0</v>
      </c>
      <c r="M295" s="47" t="str">
        <f t="shared" si="188"/>
        <v>Nada</v>
      </c>
    </row>
    <row r="296" spans="1:13" x14ac:dyDescent="0.25">
      <c r="A296" s="45"/>
      <c r="B296" s="45"/>
      <c r="C296" s="16" t="str">
        <f t="shared" ref="C296" si="195">C295</f>
        <v>5'52'38"S 110'26'46"E</v>
      </c>
      <c r="D296" s="47">
        <f t="shared" si="194"/>
        <v>3</v>
      </c>
      <c r="E296" s="8" t="s">
        <v>96</v>
      </c>
      <c r="F296" s="47" t="str">
        <f t="shared" si="194"/>
        <v>Pemanfaatan</v>
      </c>
      <c r="G296" s="17">
        <v>3</v>
      </c>
      <c r="H296" s="17">
        <v>8</v>
      </c>
      <c r="I296" s="63" t="s">
        <v>28</v>
      </c>
      <c r="J296" s="18" t="s">
        <v>26</v>
      </c>
      <c r="K296" s="9">
        <v>0</v>
      </c>
      <c r="L296" s="9">
        <v>0</v>
      </c>
      <c r="M296" s="47" t="str">
        <f t="shared" si="188"/>
        <v>Nada</v>
      </c>
    </row>
    <row r="297" spans="1:13" x14ac:dyDescent="0.25">
      <c r="A297" s="45"/>
      <c r="B297" s="45"/>
      <c r="C297" s="16" t="str">
        <f t="shared" ref="C297" si="196">C296</f>
        <v>5'52'38"S 110'26'46"E</v>
      </c>
      <c r="D297" s="47">
        <f t="shared" si="194"/>
        <v>3</v>
      </c>
      <c r="E297" s="8" t="s">
        <v>96</v>
      </c>
      <c r="F297" s="47" t="str">
        <f t="shared" si="194"/>
        <v>Pemanfaatan</v>
      </c>
      <c r="G297" s="17">
        <v>3</v>
      </c>
      <c r="H297" s="17">
        <v>8</v>
      </c>
      <c r="I297" s="63" t="s">
        <v>28</v>
      </c>
      <c r="J297" s="18" t="s">
        <v>19</v>
      </c>
      <c r="K297" s="9">
        <v>5</v>
      </c>
      <c r="L297" s="9">
        <v>0</v>
      </c>
      <c r="M297" s="47" t="str">
        <f t="shared" si="188"/>
        <v>Nada</v>
      </c>
    </row>
    <row r="298" spans="1:13" x14ac:dyDescent="0.25">
      <c r="A298" s="45"/>
      <c r="B298" s="45"/>
      <c r="C298" s="16" t="str">
        <f t="shared" ref="C298" si="197">C297</f>
        <v>5'52'38"S 110'26'46"E</v>
      </c>
      <c r="D298" s="47">
        <f t="shared" si="194"/>
        <v>3</v>
      </c>
      <c r="E298" s="8" t="s">
        <v>96</v>
      </c>
      <c r="F298" s="47" t="str">
        <f t="shared" si="194"/>
        <v>Pemanfaatan</v>
      </c>
      <c r="G298" s="17">
        <v>3</v>
      </c>
      <c r="H298" s="17">
        <v>8</v>
      </c>
      <c r="I298" s="63" t="s">
        <v>28</v>
      </c>
      <c r="J298" s="18" t="s">
        <v>20</v>
      </c>
      <c r="K298" s="9">
        <v>0</v>
      </c>
      <c r="L298" s="9">
        <v>0</v>
      </c>
      <c r="M298" s="47" t="str">
        <f t="shared" si="188"/>
        <v>Nada</v>
      </c>
    </row>
    <row r="299" spans="1:13" x14ac:dyDescent="0.25">
      <c r="A299" s="45"/>
      <c r="B299" s="45"/>
      <c r="C299" s="16" t="str">
        <f t="shared" ref="C299" si="198">C298</f>
        <v>5'52'38"S 110'26'46"E</v>
      </c>
      <c r="D299" s="47">
        <f t="shared" si="194"/>
        <v>3</v>
      </c>
      <c r="E299" s="8" t="s">
        <v>96</v>
      </c>
      <c r="F299" s="47" t="str">
        <f t="shared" si="194"/>
        <v>Pemanfaatan</v>
      </c>
      <c r="G299" s="17">
        <v>3</v>
      </c>
      <c r="H299" s="17">
        <v>8</v>
      </c>
      <c r="I299" s="63" t="s">
        <v>28</v>
      </c>
      <c r="J299" s="18" t="s">
        <v>21</v>
      </c>
      <c r="K299" s="9">
        <v>0</v>
      </c>
      <c r="L299" s="9">
        <v>0</v>
      </c>
      <c r="M299" s="47" t="str">
        <f t="shared" si="188"/>
        <v>Nada</v>
      </c>
    </row>
    <row r="300" spans="1:13" x14ac:dyDescent="0.25">
      <c r="A300" s="45"/>
      <c r="B300" s="45"/>
      <c r="C300" s="16" t="str">
        <f t="shared" ref="C300" si="199">C299</f>
        <v>5'52'38"S 110'26'46"E</v>
      </c>
      <c r="D300" s="47">
        <f t="shared" si="194"/>
        <v>3</v>
      </c>
      <c r="E300" s="8" t="s">
        <v>96</v>
      </c>
      <c r="F300" s="47" t="str">
        <f t="shared" si="194"/>
        <v>Pemanfaatan</v>
      </c>
      <c r="G300" s="17">
        <v>3</v>
      </c>
      <c r="H300" s="17">
        <v>8</v>
      </c>
      <c r="I300" s="63" t="s">
        <v>28</v>
      </c>
      <c r="J300" s="18" t="s">
        <v>22</v>
      </c>
      <c r="K300" s="9">
        <v>0</v>
      </c>
      <c r="L300" s="9">
        <v>0</v>
      </c>
      <c r="M300" s="47" t="str">
        <f t="shared" si="188"/>
        <v>Nada</v>
      </c>
    </row>
    <row r="301" spans="1:13" x14ac:dyDescent="0.25">
      <c r="A301" s="45"/>
      <c r="B301" s="45"/>
      <c r="C301" s="16" t="str">
        <f t="shared" ref="C301" si="200">C300</f>
        <v>5'52'38"S 110'26'46"E</v>
      </c>
      <c r="D301" s="47">
        <f t="shared" si="194"/>
        <v>3</v>
      </c>
      <c r="E301" s="8" t="s">
        <v>96</v>
      </c>
      <c r="F301" s="47" t="str">
        <f t="shared" si="194"/>
        <v>Pemanfaatan</v>
      </c>
      <c r="G301" s="17">
        <v>3</v>
      </c>
      <c r="H301" s="17">
        <v>8</v>
      </c>
      <c r="I301" s="63" t="s">
        <v>28</v>
      </c>
      <c r="J301" s="18" t="s">
        <v>23</v>
      </c>
      <c r="K301" s="9">
        <v>0</v>
      </c>
      <c r="L301" s="9">
        <v>0</v>
      </c>
      <c r="M301" s="47" t="str">
        <f t="shared" si="188"/>
        <v>Nada</v>
      </c>
    </row>
    <row r="302" spans="1:13" x14ac:dyDescent="0.25">
      <c r="A302" s="45"/>
      <c r="B302" s="45"/>
      <c r="C302" s="16" t="str">
        <f t="shared" ref="C302" si="201">C301</f>
        <v>5'52'38"S 110'26'46"E</v>
      </c>
      <c r="D302" s="47">
        <f t="shared" si="194"/>
        <v>3</v>
      </c>
      <c r="E302" s="8" t="s">
        <v>96</v>
      </c>
      <c r="F302" s="47" t="str">
        <f t="shared" si="194"/>
        <v>Pemanfaatan</v>
      </c>
      <c r="G302" s="17">
        <v>3</v>
      </c>
      <c r="H302" s="17">
        <v>8</v>
      </c>
      <c r="I302" s="63" t="s">
        <v>28</v>
      </c>
      <c r="J302" s="18" t="s">
        <v>24</v>
      </c>
      <c r="K302" s="9">
        <v>5</v>
      </c>
      <c r="L302" s="9">
        <v>0</v>
      </c>
      <c r="M302" s="47" t="str">
        <f t="shared" si="188"/>
        <v>Nada</v>
      </c>
    </row>
    <row r="303" spans="1:13" x14ac:dyDescent="0.25">
      <c r="A303" s="45"/>
      <c r="B303" s="45"/>
      <c r="C303" s="16" t="str">
        <f t="shared" ref="C303" si="202">C302</f>
        <v>5'52'38"S 110'26'46"E</v>
      </c>
      <c r="D303" s="47"/>
      <c r="E303" s="8" t="s">
        <v>96</v>
      </c>
      <c r="F303" s="47"/>
      <c r="G303" s="17"/>
      <c r="H303" s="17"/>
      <c r="I303" s="63" t="s">
        <v>28</v>
      </c>
      <c r="J303" s="18" t="s">
        <v>16</v>
      </c>
      <c r="K303" s="9">
        <v>2</v>
      </c>
      <c r="L303" s="9">
        <v>0</v>
      </c>
      <c r="M303" s="47" t="str">
        <f t="shared" si="188"/>
        <v>Nada</v>
      </c>
    </row>
    <row r="304" spans="1:13" x14ac:dyDescent="0.25">
      <c r="A304" s="45"/>
      <c r="B304" s="45"/>
      <c r="C304" s="16" t="str">
        <f t="shared" ref="C304" si="203">C303</f>
        <v>5'52'38"S 110'26'46"E</v>
      </c>
      <c r="D304" s="47">
        <f>D302</f>
        <v>3</v>
      </c>
      <c r="E304" s="8" t="s">
        <v>96</v>
      </c>
      <c r="F304" s="47" t="str">
        <f>F302</f>
        <v>Pemanfaatan</v>
      </c>
      <c r="G304" s="17">
        <v>3</v>
      </c>
      <c r="H304" s="17">
        <v>8</v>
      </c>
      <c r="I304" s="63" t="s">
        <v>28</v>
      </c>
      <c r="J304" s="18" t="s">
        <v>18</v>
      </c>
      <c r="K304" s="9">
        <v>0</v>
      </c>
      <c r="L304" s="9">
        <v>0</v>
      </c>
      <c r="M304" s="47" t="str">
        <f t="shared" si="188"/>
        <v>Nada</v>
      </c>
    </row>
    <row r="305" spans="1:13" x14ac:dyDescent="0.25">
      <c r="A305" s="51"/>
      <c r="B305" s="51"/>
      <c r="C305" s="51" t="str">
        <f t="shared" ref="C305" si="204">C304</f>
        <v>5'52'38"S 110'26'46"E</v>
      </c>
      <c r="D305" s="52">
        <f t="shared" ref="D305:F312" si="205">D304</f>
        <v>3</v>
      </c>
      <c r="E305" s="8" t="s">
        <v>96</v>
      </c>
      <c r="F305" s="52" t="str">
        <f t="shared" si="205"/>
        <v>Pemanfaatan</v>
      </c>
      <c r="G305" s="34">
        <v>3</v>
      </c>
      <c r="H305" s="34">
        <v>9</v>
      </c>
      <c r="I305" s="63" t="s">
        <v>28</v>
      </c>
      <c r="J305" s="35" t="s">
        <v>25</v>
      </c>
      <c r="K305" s="36">
        <v>0</v>
      </c>
      <c r="L305" s="36">
        <v>0</v>
      </c>
      <c r="M305" s="47" t="str">
        <f t="shared" si="188"/>
        <v>Nada</v>
      </c>
    </row>
    <row r="306" spans="1:13" x14ac:dyDescent="0.25">
      <c r="A306" s="45"/>
      <c r="B306" s="45"/>
      <c r="C306" s="16" t="str">
        <f t="shared" ref="C306" si="206">C305</f>
        <v>5'52'38"S 110'26'46"E</v>
      </c>
      <c r="D306" s="47">
        <f t="shared" si="205"/>
        <v>3</v>
      </c>
      <c r="E306" s="8" t="s">
        <v>96</v>
      </c>
      <c r="F306" s="47" t="str">
        <f t="shared" si="205"/>
        <v>Pemanfaatan</v>
      </c>
      <c r="G306" s="17">
        <v>3</v>
      </c>
      <c r="H306" s="17">
        <v>9</v>
      </c>
      <c r="I306" s="63" t="s">
        <v>28</v>
      </c>
      <c r="J306" s="18" t="s">
        <v>26</v>
      </c>
      <c r="K306" s="9">
        <v>5</v>
      </c>
      <c r="L306" s="9">
        <v>0</v>
      </c>
      <c r="M306" s="47" t="str">
        <f t="shared" si="188"/>
        <v>Nada</v>
      </c>
    </row>
    <row r="307" spans="1:13" x14ac:dyDescent="0.25">
      <c r="A307" s="45"/>
      <c r="B307" s="45"/>
      <c r="C307" s="16" t="str">
        <f t="shared" ref="C307" si="207">C306</f>
        <v>5'52'38"S 110'26'46"E</v>
      </c>
      <c r="D307" s="47">
        <f t="shared" si="205"/>
        <v>3</v>
      </c>
      <c r="E307" s="8" t="s">
        <v>96</v>
      </c>
      <c r="F307" s="47" t="str">
        <f t="shared" si="205"/>
        <v>Pemanfaatan</v>
      </c>
      <c r="G307" s="17">
        <v>3</v>
      </c>
      <c r="H307" s="17">
        <v>9</v>
      </c>
      <c r="I307" s="63" t="s">
        <v>28</v>
      </c>
      <c r="J307" s="18" t="s">
        <v>19</v>
      </c>
      <c r="K307" s="9">
        <v>0</v>
      </c>
      <c r="L307" s="9">
        <v>0</v>
      </c>
      <c r="M307" s="47" t="str">
        <f t="shared" si="188"/>
        <v>Nada</v>
      </c>
    </row>
    <row r="308" spans="1:13" x14ac:dyDescent="0.25">
      <c r="A308" s="45"/>
      <c r="B308" s="45"/>
      <c r="C308" s="16" t="str">
        <f t="shared" ref="C308" si="208">C307</f>
        <v>5'52'38"S 110'26'46"E</v>
      </c>
      <c r="D308" s="47">
        <f t="shared" si="205"/>
        <v>3</v>
      </c>
      <c r="E308" s="8" t="s">
        <v>96</v>
      </c>
      <c r="F308" s="47" t="str">
        <f t="shared" si="205"/>
        <v>Pemanfaatan</v>
      </c>
      <c r="G308" s="17">
        <v>3</v>
      </c>
      <c r="H308" s="17">
        <v>9</v>
      </c>
      <c r="I308" s="63" t="s">
        <v>28</v>
      </c>
      <c r="J308" s="18" t="s">
        <v>20</v>
      </c>
      <c r="K308" s="9">
        <v>0</v>
      </c>
      <c r="L308" s="9">
        <v>0</v>
      </c>
      <c r="M308" s="47" t="str">
        <f t="shared" si="188"/>
        <v>Nada</v>
      </c>
    </row>
    <row r="309" spans="1:13" x14ac:dyDescent="0.25">
      <c r="A309" s="45"/>
      <c r="B309" s="45"/>
      <c r="C309" s="16" t="str">
        <f t="shared" ref="C309" si="209">C308</f>
        <v>5'52'38"S 110'26'46"E</v>
      </c>
      <c r="D309" s="47">
        <f t="shared" si="205"/>
        <v>3</v>
      </c>
      <c r="E309" s="8" t="s">
        <v>96</v>
      </c>
      <c r="F309" s="47" t="str">
        <f t="shared" si="205"/>
        <v>Pemanfaatan</v>
      </c>
      <c r="G309" s="17">
        <v>3</v>
      </c>
      <c r="H309" s="17">
        <v>9</v>
      </c>
      <c r="I309" s="63" t="s">
        <v>28</v>
      </c>
      <c r="J309" s="18" t="s">
        <v>21</v>
      </c>
      <c r="K309" s="9">
        <v>0</v>
      </c>
      <c r="L309" s="9">
        <v>0</v>
      </c>
      <c r="M309" s="47" t="str">
        <f t="shared" si="188"/>
        <v>Nada</v>
      </c>
    </row>
    <row r="310" spans="1:13" x14ac:dyDescent="0.25">
      <c r="A310" s="45"/>
      <c r="B310" s="45"/>
      <c r="C310" s="16" t="str">
        <f t="shared" ref="C310" si="210">C309</f>
        <v>5'52'38"S 110'26'46"E</v>
      </c>
      <c r="D310" s="47">
        <f t="shared" si="205"/>
        <v>3</v>
      </c>
      <c r="E310" s="8" t="s">
        <v>96</v>
      </c>
      <c r="F310" s="47" t="str">
        <f t="shared" si="205"/>
        <v>Pemanfaatan</v>
      </c>
      <c r="G310" s="17">
        <v>3</v>
      </c>
      <c r="H310" s="17">
        <v>9</v>
      </c>
      <c r="I310" s="63" t="s">
        <v>28</v>
      </c>
      <c r="J310" s="18" t="s">
        <v>22</v>
      </c>
      <c r="K310" s="9">
        <v>10</v>
      </c>
      <c r="L310" s="9">
        <v>0</v>
      </c>
      <c r="M310" s="47" t="str">
        <f t="shared" si="188"/>
        <v>Nada</v>
      </c>
    </row>
    <row r="311" spans="1:13" x14ac:dyDescent="0.25">
      <c r="A311" s="45"/>
      <c r="B311" s="45"/>
      <c r="C311" s="16" t="str">
        <f t="shared" ref="C311" si="211">C310</f>
        <v>5'52'38"S 110'26'46"E</v>
      </c>
      <c r="D311" s="47">
        <f t="shared" si="205"/>
        <v>3</v>
      </c>
      <c r="E311" s="8" t="s">
        <v>96</v>
      </c>
      <c r="F311" s="47" t="str">
        <f t="shared" si="205"/>
        <v>Pemanfaatan</v>
      </c>
      <c r="G311" s="17">
        <v>3</v>
      </c>
      <c r="H311" s="17">
        <v>9</v>
      </c>
      <c r="I311" s="63" t="s">
        <v>28</v>
      </c>
      <c r="J311" s="18" t="s">
        <v>23</v>
      </c>
      <c r="K311" s="9">
        <v>0</v>
      </c>
      <c r="L311" s="9">
        <v>0</v>
      </c>
      <c r="M311" s="47" t="str">
        <f t="shared" si="188"/>
        <v>Nada</v>
      </c>
    </row>
    <row r="312" spans="1:13" x14ac:dyDescent="0.25">
      <c r="A312" s="45"/>
      <c r="B312" s="45"/>
      <c r="C312" s="16" t="str">
        <f t="shared" ref="C312" si="212">C311</f>
        <v>5'52'38"S 110'26'46"E</v>
      </c>
      <c r="D312" s="47">
        <f t="shared" si="205"/>
        <v>3</v>
      </c>
      <c r="E312" s="8" t="s">
        <v>96</v>
      </c>
      <c r="F312" s="47" t="str">
        <f t="shared" si="205"/>
        <v>Pemanfaatan</v>
      </c>
      <c r="G312" s="17">
        <v>3</v>
      </c>
      <c r="H312" s="17">
        <v>9</v>
      </c>
      <c r="I312" s="63" t="s">
        <v>28</v>
      </c>
      <c r="J312" s="18" t="s">
        <v>24</v>
      </c>
      <c r="K312" s="9">
        <v>2</v>
      </c>
      <c r="L312" s="9">
        <v>0</v>
      </c>
      <c r="M312" s="47" t="str">
        <f t="shared" si="188"/>
        <v>Nada</v>
      </c>
    </row>
    <row r="313" spans="1:13" x14ac:dyDescent="0.25">
      <c r="A313" s="45"/>
      <c r="B313" s="45"/>
      <c r="C313" s="16" t="str">
        <f t="shared" ref="C313" si="213">C312</f>
        <v>5'52'38"S 110'26'46"E</v>
      </c>
      <c r="D313" s="47"/>
      <c r="E313" s="8" t="s">
        <v>96</v>
      </c>
      <c r="F313" s="47"/>
      <c r="G313" s="17"/>
      <c r="H313" s="17"/>
      <c r="I313" s="63" t="s">
        <v>28</v>
      </c>
      <c r="J313" s="18" t="s">
        <v>16</v>
      </c>
      <c r="K313" s="9">
        <v>7</v>
      </c>
      <c r="L313" s="9">
        <v>0</v>
      </c>
      <c r="M313" s="47" t="str">
        <f t="shared" si="188"/>
        <v>Nada</v>
      </c>
    </row>
    <row r="314" spans="1:13" x14ac:dyDescent="0.25">
      <c r="A314" s="45"/>
      <c r="B314" s="45"/>
      <c r="C314" s="16" t="str">
        <f t="shared" ref="C314" si="214">C313</f>
        <v>5'52'38"S 110'26'46"E</v>
      </c>
      <c r="D314" s="47">
        <f>D312</f>
        <v>3</v>
      </c>
      <c r="E314" s="8" t="s">
        <v>96</v>
      </c>
      <c r="F314" s="47" t="str">
        <f>F312</f>
        <v>Pemanfaatan</v>
      </c>
      <c r="G314" s="17">
        <v>3</v>
      </c>
      <c r="H314" s="17">
        <v>9</v>
      </c>
      <c r="I314" s="63" t="s">
        <v>28</v>
      </c>
      <c r="J314" s="18" t="s">
        <v>18</v>
      </c>
      <c r="K314" s="9">
        <v>0</v>
      </c>
      <c r="L314" s="9">
        <v>0</v>
      </c>
      <c r="M314" s="47" t="str">
        <f t="shared" si="188"/>
        <v>Nada</v>
      </c>
    </row>
    <row r="315" spans="1:13" x14ac:dyDescent="0.25">
      <c r="A315" s="51"/>
      <c r="B315" s="51"/>
      <c r="C315" s="51" t="str">
        <f t="shared" ref="C315" si="215">C314</f>
        <v>5'52'38"S 110'26'46"E</v>
      </c>
      <c r="D315" s="52">
        <f t="shared" ref="D315:F322" si="216">D314</f>
        <v>3</v>
      </c>
      <c r="E315" s="8" t="s">
        <v>96</v>
      </c>
      <c r="F315" s="52" t="str">
        <f t="shared" si="216"/>
        <v>Pemanfaatan</v>
      </c>
      <c r="G315" s="34">
        <v>3</v>
      </c>
      <c r="H315" s="34">
        <v>10</v>
      </c>
      <c r="I315" s="63" t="s">
        <v>28</v>
      </c>
      <c r="J315" s="35" t="s">
        <v>25</v>
      </c>
      <c r="K315" s="36">
        <v>0</v>
      </c>
      <c r="L315" s="36">
        <v>0</v>
      </c>
      <c r="M315" s="47" t="str">
        <f t="shared" si="188"/>
        <v>Nada</v>
      </c>
    </row>
    <row r="316" spans="1:13" x14ac:dyDescent="0.25">
      <c r="A316" s="45"/>
      <c r="B316" s="45"/>
      <c r="C316" s="16" t="str">
        <f t="shared" ref="C316" si="217">C315</f>
        <v>5'52'38"S 110'26'46"E</v>
      </c>
      <c r="D316" s="47">
        <f t="shared" si="216"/>
        <v>3</v>
      </c>
      <c r="E316" s="8" t="s">
        <v>96</v>
      </c>
      <c r="F316" s="47" t="str">
        <f t="shared" si="216"/>
        <v>Pemanfaatan</v>
      </c>
      <c r="G316" s="17">
        <v>3</v>
      </c>
      <c r="H316" s="17">
        <v>10</v>
      </c>
      <c r="I316" s="63" t="s">
        <v>28</v>
      </c>
      <c r="J316" s="18" t="s">
        <v>26</v>
      </c>
      <c r="K316" s="9">
        <v>0</v>
      </c>
      <c r="L316" s="9">
        <v>0</v>
      </c>
      <c r="M316" s="47" t="str">
        <f t="shared" si="188"/>
        <v>Nada</v>
      </c>
    </row>
    <row r="317" spans="1:13" x14ac:dyDescent="0.25">
      <c r="A317" s="45"/>
      <c r="B317" s="45"/>
      <c r="C317" s="16" t="str">
        <f t="shared" ref="C317" si="218">C316</f>
        <v>5'52'38"S 110'26'46"E</v>
      </c>
      <c r="D317" s="47">
        <f t="shared" si="216"/>
        <v>3</v>
      </c>
      <c r="E317" s="8" t="s">
        <v>96</v>
      </c>
      <c r="F317" s="47" t="str">
        <f t="shared" si="216"/>
        <v>Pemanfaatan</v>
      </c>
      <c r="G317" s="17">
        <v>3</v>
      </c>
      <c r="H317" s="17">
        <v>10</v>
      </c>
      <c r="I317" s="63" t="s">
        <v>28</v>
      </c>
      <c r="J317" s="18" t="s">
        <v>19</v>
      </c>
      <c r="K317" s="9">
        <v>0</v>
      </c>
      <c r="L317" s="9">
        <v>0</v>
      </c>
      <c r="M317" s="47" t="str">
        <f t="shared" si="188"/>
        <v>Nada</v>
      </c>
    </row>
    <row r="318" spans="1:13" x14ac:dyDescent="0.25">
      <c r="A318" s="45"/>
      <c r="B318" s="45"/>
      <c r="C318" s="16" t="str">
        <f t="shared" ref="C318" si="219">C317</f>
        <v>5'52'38"S 110'26'46"E</v>
      </c>
      <c r="D318" s="47">
        <f t="shared" si="216"/>
        <v>3</v>
      </c>
      <c r="E318" s="8" t="s">
        <v>96</v>
      </c>
      <c r="F318" s="47" t="str">
        <f t="shared" si="216"/>
        <v>Pemanfaatan</v>
      </c>
      <c r="G318" s="17">
        <v>3</v>
      </c>
      <c r="H318" s="17">
        <v>10</v>
      </c>
      <c r="I318" s="63" t="s">
        <v>28</v>
      </c>
      <c r="J318" s="18" t="s">
        <v>20</v>
      </c>
      <c r="K318" s="9">
        <v>0</v>
      </c>
      <c r="L318" s="9">
        <v>0</v>
      </c>
      <c r="M318" s="47" t="str">
        <f t="shared" si="188"/>
        <v>Nada</v>
      </c>
    </row>
    <row r="319" spans="1:13" x14ac:dyDescent="0.25">
      <c r="A319" s="45"/>
      <c r="B319" s="45"/>
      <c r="C319" s="16" t="str">
        <f t="shared" ref="C319" si="220">C318</f>
        <v>5'52'38"S 110'26'46"E</v>
      </c>
      <c r="D319" s="47">
        <f t="shared" si="216"/>
        <v>3</v>
      </c>
      <c r="E319" s="8" t="s">
        <v>96</v>
      </c>
      <c r="F319" s="47" t="str">
        <f t="shared" si="216"/>
        <v>Pemanfaatan</v>
      </c>
      <c r="G319" s="17">
        <v>3</v>
      </c>
      <c r="H319" s="17">
        <v>10</v>
      </c>
      <c r="I319" s="63" t="s">
        <v>28</v>
      </c>
      <c r="J319" s="18" t="s">
        <v>21</v>
      </c>
      <c r="K319" s="9">
        <v>0</v>
      </c>
      <c r="L319" s="9">
        <v>0</v>
      </c>
      <c r="M319" s="47" t="str">
        <f t="shared" si="188"/>
        <v>Nada</v>
      </c>
    </row>
    <row r="320" spans="1:13" x14ac:dyDescent="0.25">
      <c r="A320" s="45"/>
      <c r="B320" s="45"/>
      <c r="C320" s="16" t="str">
        <f t="shared" ref="C320" si="221">C319</f>
        <v>5'52'38"S 110'26'46"E</v>
      </c>
      <c r="D320" s="47">
        <f t="shared" si="216"/>
        <v>3</v>
      </c>
      <c r="E320" s="8" t="s">
        <v>96</v>
      </c>
      <c r="F320" s="47" t="str">
        <f t="shared" si="216"/>
        <v>Pemanfaatan</v>
      </c>
      <c r="G320" s="17">
        <v>3</v>
      </c>
      <c r="H320" s="17">
        <v>10</v>
      </c>
      <c r="I320" s="63" t="s">
        <v>28</v>
      </c>
      <c r="J320" s="18" t="s">
        <v>22</v>
      </c>
      <c r="K320" s="9">
        <v>70</v>
      </c>
      <c r="L320" s="9">
        <v>0</v>
      </c>
      <c r="M320" s="47" t="str">
        <f t="shared" si="188"/>
        <v>Nada</v>
      </c>
    </row>
    <row r="321" spans="1:13" x14ac:dyDescent="0.25">
      <c r="A321" s="45"/>
      <c r="B321" s="45"/>
      <c r="C321" s="16" t="str">
        <f t="shared" ref="C321" si="222">C320</f>
        <v>5'52'38"S 110'26'46"E</v>
      </c>
      <c r="D321" s="47">
        <f t="shared" si="216"/>
        <v>3</v>
      </c>
      <c r="E321" s="8" t="s">
        <v>96</v>
      </c>
      <c r="F321" s="47" t="str">
        <f t="shared" si="216"/>
        <v>Pemanfaatan</v>
      </c>
      <c r="G321" s="17">
        <v>3</v>
      </c>
      <c r="H321" s="17">
        <v>10</v>
      </c>
      <c r="I321" s="63" t="s">
        <v>28</v>
      </c>
      <c r="J321" s="18" t="s">
        <v>23</v>
      </c>
      <c r="K321" s="9">
        <v>0</v>
      </c>
      <c r="L321" s="9">
        <v>0</v>
      </c>
      <c r="M321" s="47" t="str">
        <f t="shared" si="188"/>
        <v>Nada</v>
      </c>
    </row>
    <row r="322" spans="1:13" x14ac:dyDescent="0.25">
      <c r="A322" s="45"/>
      <c r="B322" s="45"/>
      <c r="C322" s="16" t="str">
        <f t="shared" ref="C322" si="223">C321</f>
        <v>5'52'38"S 110'26'46"E</v>
      </c>
      <c r="D322" s="47">
        <f t="shared" si="216"/>
        <v>3</v>
      </c>
      <c r="E322" s="8" t="s">
        <v>96</v>
      </c>
      <c r="F322" s="47" t="str">
        <f t="shared" si="216"/>
        <v>Pemanfaatan</v>
      </c>
      <c r="G322" s="17">
        <v>3</v>
      </c>
      <c r="H322" s="17">
        <v>10</v>
      </c>
      <c r="I322" s="63" t="s">
        <v>28</v>
      </c>
      <c r="J322" s="18" t="s">
        <v>24</v>
      </c>
      <c r="K322" s="9">
        <v>3</v>
      </c>
      <c r="L322" s="9">
        <v>0</v>
      </c>
      <c r="M322" s="47" t="str">
        <f t="shared" ref="M322:M334" si="224">M321</f>
        <v>Nada</v>
      </c>
    </row>
    <row r="323" spans="1:13" x14ac:dyDescent="0.25">
      <c r="A323" s="45"/>
      <c r="B323" s="45"/>
      <c r="C323" s="16" t="str">
        <f t="shared" ref="C323" si="225">C322</f>
        <v>5'52'38"S 110'26'46"E</v>
      </c>
      <c r="D323" s="47"/>
      <c r="E323" s="8" t="s">
        <v>96</v>
      </c>
      <c r="F323" s="47"/>
      <c r="G323" s="17"/>
      <c r="H323" s="17"/>
      <c r="I323" s="63" t="s">
        <v>28</v>
      </c>
      <c r="J323" s="18" t="s">
        <v>16</v>
      </c>
      <c r="K323" s="9">
        <v>20</v>
      </c>
      <c r="L323" s="9">
        <v>0</v>
      </c>
      <c r="M323" s="47" t="str">
        <f t="shared" si="224"/>
        <v>Nada</v>
      </c>
    </row>
    <row r="324" spans="1:13" x14ac:dyDescent="0.25">
      <c r="A324" s="45"/>
      <c r="B324" s="45"/>
      <c r="C324" s="16" t="str">
        <f t="shared" ref="C324" si="226">C323</f>
        <v>5'52'38"S 110'26'46"E</v>
      </c>
      <c r="D324" s="47">
        <f>D322</f>
        <v>3</v>
      </c>
      <c r="E324" s="8" t="s">
        <v>96</v>
      </c>
      <c r="F324" s="47" t="str">
        <f>F322</f>
        <v>Pemanfaatan</v>
      </c>
      <c r="G324" s="17">
        <v>3</v>
      </c>
      <c r="H324" s="17">
        <v>10</v>
      </c>
      <c r="I324" s="63" t="s">
        <v>28</v>
      </c>
      <c r="J324" s="18" t="s">
        <v>18</v>
      </c>
      <c r="K324" s="9">
        <v>0</v>
      </c>
      <c r="L324" s="9">
        <v>0</v>
      </c>
      <c r="M324" s="47" t="str">
        <f t="shared" si="224"/>
        <v>Nada</v>
      </c>
    </row>
    <row r="325" spans="1:13" x14ac:dyDescent="0.25">
      <c r="A325" s="51"/>
      <c r="B325" s="51"/>
      <c r="C325" s="51" t="str">
        <f t="shared" ref="C325" si="227">C324</f>
        <v>5'52'38"S 110'26'46"E</v>
      </c>
      <c r="D325" s="52">
        <f t="shared" ref="D325:F332" si="228">D324</f>
        <v>3</v>
      </c>
      <c r="E325" s="8" t="s">
        <v>96</v>
      </c>
      <c r="F325" s="52" t="str">
        <f t="shared" si="228"/>
        <v>Pemanfaatan</v>
      </c>
      <c r="G325" s="34">
        <v>3</v>
      </c>
      <c r="H325" s="34">
        <v>11</v>
      </c>
      <c r="I325" s="63" t="s">
        <v>28</v>
      </c>
      <c r="J325" s="35" t="s">
        <v>25</v>
      </c>
      <c r="K325" s="36">
        <v>5</v>
      </c>
      <c r="L325" s="36">
        <v>0</v>
      </c>
      <c r="M325" s="47" t="str">
        <f t="shared" si="224"/>
        <v>Nada</v>
      </c>
    </row>
    <row r="326" spans="1:13" x14ac:dyDescent="0.25">
      <c r="A326" s="45"/>
      <c r="B326" s="45"/>
      <c r="C326" s="16" t="str">
        <f t="shared" ref="C326" si="229">C325</f>
        <v>5'52'38"S 110'26'46"E</v>
      </c>
      <c r="D326" s="47">
        <f t="shared" si="228"/>
        <v>3</v>
      </c>
      <c r="E326" s="8" t="s">
        <v>96</v>
      </c>
      <c r="F326" s="47" t="str">
        <f t="shared" si="228"/>
        <v>Pemanfaatan</v>
      </c>
      <c r="G326" s="17">
        <v>3</v>
      </c>
      <c r="H326" s="17">
        <v>11</v>
      </c>
      <c r="I326" s="63" t="s">
        <v>28</v>
      </c>
      <c r="J326" s="18" t="s">
        <v>26</v>
      </c>
      <c r="K326" s="9">
        <v>0</v>
      </c>
      <c r="L326" s="9">
        <v>0</v>
      </c>
      <c r="M326" s="47" t="str">
        <f t="shared" si="224"/>
        <v>Nada</v>
      </c>
    </row>
    <row r="327" spans="1:13" x14ac:dyDescent="0.25">
      <c r="A327" s="45"/>
      <c r="B327" s="45"/>
      <c r="C327" s="16" t="str">
        <f t="shared" ref="C327" si="230">C326</f>
        <v>5'52'38"S 110'26'46"E</v>
      </c>
      <c r="D327" s="47">
        <f t="shared" si="228"/>
        <v>3</v>
      </c>
      <c r="E327" s="8" t="s">
        <v>96</v>
      </c>
      <c r="F327" s="47" t="str">
        <f t="shared" si="228"/>
        <v>Pemanfaatan</v>
      </c>
      <c r="G327" s="17">
        <v>3</v>
      </c>
      <c r="H327" s="17">
        <v>11</v>
      </c>
      <c r="I327" s="63" t="s">
        <v>28</v>
      </c>
      <c r="J327" s="18" t="s">
        <v>19</v>
      </c>
      <c r="K327" s="9">
        <v>5</v>
      </c>
      <c r="L327" s="9">
        <v>0</v>
      </c>
      <c r="M327" s="47" t="str">
        <f t="shared" si="224"/>
        <v>Nada</v>
      </c>
    </row>
    <row r="328" spans="1:13" x14ac:dyDescent="0.25">
      <c r="A328" s="45"/>
      <c r="B328" s="45"/>
      <c r="C328" s="16" t="str">
        <f t="shared" ref="C328" si="231">C327</f>
        <v>5'52'38"S 110'26'46"E</v>
      </c>
      <c r="D328" s="47">
        <f t="shared" si="228"/>
        <v>3</v>
      </c>
      <c r="E328" s="8" t="s">
        <v>96</v>
      </c>
      <c r="F328" s="47" t="str">
        <f t="shared" si="228"/>
        <v>Pemanfaatan</v>
      </c>
      <c r="G328" s="17">
        <v>3</v>
      </c>
      <c r="H328" s="17">
        <v>11</v>
      </c>
      <c r="I328" s="63" t="s">
        <v>28</v>
      </c>
      <c r="J328" s="18" t="s">
        <v>20</v>
      </c>
      <c r="K328" s="9">
        <v>0</v>
      </c>
      <c r="L328" s="9">
        <v>0</v>
      </c>
      <c r="M328" s="47" t="str">
        <f t="shared" si="224"/>
        <v>Nada</v>
      </c>
    </row>
    <row r="329" spans="1:13" x14ac:dyDescent="0.25">
      <c r="A329" s="45"/>
      <c r="B329" s="45"/>
      <c r="C329" s="16" t="str">
        <f t="shared" ref="C329" si="232">C328</f>
        <v>5'52'38"S 110'26'46"E</v>
      </c>
      <c r="D329" s="47">
        <f t="shared" si="228"/>
        <v>3</v>
      </c>
      <c r="E329" s="8" t="s">
        <v>96</v>
      </c>
      <c r="F329" s="47" t="str">
        <f t="shared" si="228"/>
        <v>Pemanfaatan</v>
      </c>
      <c r="G329" s="17">
        <v>3</v>
      </c>
      <c r="H329" s="17">
        <v>11</v>
      </c>
      <c r="I329" s="63" t="s">
        <v>28</v>
      </c>
      <c r="J329" s="18" t="s">
        <v>21</v>
      </c>
      <c r="K329" s="9">
        <v>0</v>
      </c>
      <c r="L329" s="9">
        <v>0</v>
      </c>
      <c r="M329" s="47" t="str">
        <f t="shared" si="224"/>
        <v>Nada</v>
      </c>
    </row>
    <row r="330" spans="1:13" x14ac:dyDescent="0.25">
      <c r="A330" s="45"/>
      <c r="B330" s="45"/>
      <c r="C330" s="16" t="str">
        <f t="shared" ref="C330" si="233">C329</f>
        <v>5'52'38"S 110'26'46"E</v>
      </c>
      <c r="D330" s="47">
        <f t="shared" si="228"/>
        <v>3</v>
      </c>
      <c r="E330" s="8" t="s">
        <v>96</v>
      </c>
      <c r="F330" s="47" t="str">
        <f t="shared" si="228"/>
        <v>Pemanfaatan</v>
      </c>
      <c r="G330" s="17">
        <v>3</v>
      </c>
      <c r="H330" s="17">
        <v>11</v>
      </c>
      <c r="I330" s="63" t="s">
        <v>28</v>
      </c>
      <c r="J330" s="18" t="s">
        <v>22</v>
      </c>
      <c r="K330" s="9">
        <v>50</v>
      </c>
      <c r="L330" s="9">
        <v>0</v>
      </c>
      <c r="M330" s="47" t="str">
        <f t="shared" si="224"/>
        <v>Nada</v>
      </c>
    </row>
    <row r="331" spans="1:13" x14ac:dyDescent="0.25">
      <c r="A331" s="45"/>
      <c r="B331" s="45"/>
      <c r="C331" s="16" t="str">
        <f t="shared" ref="C331" si="234">C330</f>
        <v>5'52'38"S 110'26'46"E</v>
      </c>
      <c r="D331" s="47">
        <f t="shared" si="228"/>
        <v>3</v>
      </c>
      <c r="E331" s="8" t="s">
        <v>96</v>
      </c>
      <c r="F331" s="47" t="str">
        <f t="shared" si="228"/>
        <v>Pemanfaatan</v>
      </c>
      <c r="G331" s="17">
        <v>3</v>
      </c>
      <c r="H331" s="17">
        <v>11</v>
      </c>
      <c r="I331" s="63" t="s">
        <v>28</v>
      </c>
      <c r="J331" s="18" t="s">
        <v>23</v>
      </c>
      <c r="K331" s="9">
        <v>0</v>
      </c>
      <c r="L331" s="9">
        <v>0</v>
      </c>
      <c r="M331" s="47" t="str">
        <f t="shared" si="224"/>
        <v>Nada</v>
      </c>
    </row>
    <row r="332" spans="1:13" x14ac:dyDescent="0.25">
      <c r="A332" s="45"/>
      <c r="B332" s="45"/>
      <c r="C332" s="16" t="str">
        <f t="shared" ref="C332" si="235">C331</f>
        <v>5'52'38"S 110'26'46"E</v>
      </c>
      <c r="D332" s="47">
        <f t="shared" si="228"/>
        <v>3</v>
      </c>
      <c r="E332" s="8" t="s">
        <v>96</v>
      </c>
      <c r="F332" s="47" t="str">
        <f t="shared" si="228"/>
        <v>Pemanfaatan</v>
      </c>
      <c r="G332" s="17">
        <v>3</v>
      </c>
      <c r="H332" s="17">
        <v>11</v>
      </c>
      <c r="I332" s="63" t="s">
        <v>28</v>
      </c>
      <c r="J332" s="18" t="s">
        <v>24</v>
      </c>
      <c r="K332" s="9">
        <v>0</v>
      </c>
      <c r="L332" s="9">
        <v>0</v>
      </c>
      <c r="M332" s="47" t="str">
        <f t="shared" si="224"/>
        <v>Nada</v>
      </c>
    </row>
    <row r="333" spans="1:13" x14ac:dyDescent="0.25">
      <c r="A333" s="45"/>
      <c r="B333" s="45"/>
      <c r="C333" s="16" t="str">
        <f t="shared" ref="C333" si="236">C332</f>
        <v>5'52'38"S 110'26'46"E</v>
      </c>
      <c r="D333" s="47"/>
      <c r="E333" s="8" t="s">
        <v>96</v>
      </c>
      <c r="F333" s="47"/>
      <c r="G333" s="17"/>
      <c r="H333" s="17"/>
      <c r="I333" s="63" t="s">
        <v>28</v>
      </c>
      <c r="J333" s="18" t="s">
        <v>16</v>
      </c>
      <c r="K333" s="9">
        <v>15</v>
      </c>
      <c r="L333" s="9">
        <v>0</v>
      </c>
      <c r="M333" s="47" t="str">
        <f t="shared" si="224"/>
        <v>Nada</v>
      </c>
    </row>
    <row r="334" spans="1:13" x14ac:dyDescent="0.25">
      <c r="A334" s="45"/>
      <c r="B334" s="45"/>
      <c r="C334" s="16" t="str">
        <f t="shared" ref="C334" si="237">C333</f>
        <v>5'52'38"S 110'26'46"E</v>
      </c>
      <c r="D334" s="47">
        <f>D332</f>
        <v>3</v>
      </c>
      <c r="E334" s="8" t="s">
        <v>96</v>
      </c>
      <c r="F334" s="47" t="str">
        <f>F332</f>
        <v>Pemanfaatan</v>
      </c>
      <c r="G334" s="17">
        <v>3</v>
      </c>
      <c r="H334" s="17">
        <v>11</v>
      </c>
      <c r="I334" s="63" t="s">
        <v>28</v>
      </c>
      <c r="J334" s="18" t="s">
        <v>18</v>
      </c>
      <c r="K334" s="9">
        <v>0</v>
      </c>
      <c r="L334" s="9">
        <v>0</v>
      </c>
      <c r="M334" s="47" t="str">
        <f t="shared" si="224"/>
        <v>Nada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7" sqref="B17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33.424242424242422</v>
      </c>
    </row>
    <row r="5" spans="1:2" x14ac:dyDescent="0.25">
      <c r="A5" s="59" t="s">
        <v>18</v>
      </c>
      <c r="B5" s="57">
        <v>8.4848484848484844</v>
      </c>
    </row>
    <row r="6" spans="1:2" x14ac:dyDescent="0.25">
      <c r="A6" s="59" t="s">
        <v>26</v>
      </c>
      <c r="B6" s="57">
        <v>43.18181818181818</v>
      </c>
    </row>
    <row r="7" spans="1:2" x14ac:dyDescent="0.25">
      <c r="A7" s="59" t="s">
        <v>23</v>
      </c>
      <c r="B7" s="57">
        <v>9.6969696969696972</v>
      </c>
    </row>
    <row r="8" spans="1:2" x14ac:dyDescent="0.25">
      <c r="A8" s="59" t="s">
        <v>22</v>
      </c>
      <c r="B8" s="57">
        <v>9.545454545454545</v>
      </c>
    </row>
    <row r="9" spans="1:2" x14ac:dyDescent="0.25">
      <c r="A9" s="59" t="s">
        <v>19</v>
      </c>
      <c r="B9" s="57">
        <v>2.9696969696969697</v>
      </c>
    </row>
    <row r="10" spans="1:2" x14ac:dyDescent="0.25">
      <c r="A10" s="59" t="s">
        <v>24</v>
      </c>
      <c r="B10" s="57">
        <v>3.3333333333333335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0.45454545454545453</v>
      </c>
    </row>
    <row r="13" spans="1:2" x14ac:dyDescent="0.25">
      <c r="A13" s="59" t="s">
        <v>25</v>
      </c>
      <c r="B13" s="57">
        <v>19.375</v>
      </c>
    </row>
    <row r="14" spans="1:2" x14ac:dyDescent="0.25">
      <c r="A14" s="59" t="s">
        <v>47</v>
      </c>
      <c r="B14" s="57">
        <v>13.027355623100304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34"/>
  <sheetViews>
    <sheetView topLeftCell="D1" zoomScale="80" zoomScaleNormal="80" workbookViewId="0">
      <pane ySplit="4" topLeftCell="A35" activePane="bottomLeft" state="frozen"/>
      <selection pane="bottomLeft" activeCell="N34" sqref="N34"/>
    </sheetView>
  </sheetViews>
  <sheetFormatPr defaultRowHeight="15" x14ac:dyDescent="0.25"/>
  <cols>
    <col min="1" max="1" width="7.7109375" customWidth="1"/>
    <col min="2" max="2" width="8.28515625" customWidth="1"/>
    <col min="3" max="3" width="26.42578125" customWidth="1"/>
    <col min="4" max="4" width="7.28515625" customWidth="1"/>
    <col min="5" max="5" width="12" customWidth="1"/>
    <col min="6" max="6" width="14.7109375" customWidth="1"/>
    <col min="7" max="7" width="7.85546875" customWidth="1"/>
    <col min="8" max="8" width="8.140625" customWidth="1"/>
    <col min="9" max="9" width="9.5703125" customWidth="1"/>
    <col min="10" max="10" width="9.7109375" customWidth="1"/>
    <col min="11" max="11" width="10.5703125" customWidth="1"/>
    <col min="12" max="12" width="19.7109375" customWidth="1"/>
    <col min="13" max="13" width="9.85546875" customWidth="1"/>
    <col min="14" max="14" width="15.5703125" customWidth="1"/>
    <col min="15" max="15" width="14.7109375" customWidth="1"/>
    <col min="16" max="1023" width="8.5703125" customWidth="1"/>
    <col min="1024" max="1025" width="9.140625" customWidth="1"/>
  </cols>
  <sheetData>
    <row r="4" spans="1:15" x14ac:dyDescent="0.25">
      <c r="A4" s="38" t="s">
        <v>0</v>
      </c>
      <c r="B4" s="39" t="s">
        <v>1</v>
      </c>
      <c r="C4" s="2" t="s">
        <v>2</v>
      </c>
      <c r="D4" s="40" t="s">
        <v>3</v>
      </c>
      <c r="E4" s="41" t="s">
        <v>4</v>
      </c>
      <c r="F4" s="41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42" t="s">
        <v>12</v>
      </c>
      <c r="N4" s="37" t="s">
        <v>13</v>
      </c>
    </row>
    <row r="5" spans="1:15" x14ac:dyDescent="0.25">
      <c r="A5" s="94"/>
      <c r="B5" s="135">
        <v>0.33333333333333331</v>
      </c>
      <c r="C5" s="137" t="s">
        <v>101</v>
      </c>
      <c r="D5" s="8">
        <v>3</v>
      </c>
      <c r="E5" s="8" t="s">
        <v>97</v>
      </c>
      <c r="F5" s="8" t="s">
        <v>15</v>
      </c>
      <c r="G5" s="9">
        <v>1</v>
      </c>
      <c r="H5" s="9">
        <v>1</v>
      </c>
      <c r="I5" s="10" t="s">
        <v>34</v>
      </c>
      <c r="J5" s="10" t="s">
        <v>25</v>
      </c>
      <c r="K5" s="9">
        <v>0</v>
      </c>
      <c r="L5" s="9">
        <v>0</v>
      </c>
      <c r="M5" s="43" t="s">
        <v>98</v>
      </c>
      <c r="N5" t="s">
        <v>112</v>
      </c>
      <c r="O5">
        <f>AVERAGE(K13,K23,K33,K43,K53,K63,K73,K93,K103,K113)</f>
        <v>27</v>
      </c>
    </row>
    <row r="6" spans="1:15" x14ac:dyDescent="0.25">
      <c r="A6" s="45"/>
      <c r="B6" s="136">
        <f>B5</f>
        <v>0.33333333333333331</v>
      </c>
      <c r="C6" s="12" t="str">
        <f t="shared" ref="C6:F13" si="0">C5</f>
        <v>5.51'50"S 110.26'49"E</v>
      </c>
      <c r="D6" s="8">
        <v>3</v>
      </c>
      <c r="E6" s="13" t="str">
        <f t="shared" si="0"/>
        <v>LL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L</v>
      </c>
      <c r="J6" s="15" t="s">
        <v>26</v>
      </c>
      <c r="K6" s="9">
        <v>40</v>
      </c>
      <c r="L6" s="9">
        <v>0</v>
      </c>
      <c r="M6" s="45" t="str">
        <f t="shared" ref="M6:M13" si="2">M5</f>
        <v>Putri</v>
      </c>
      <c r="N6" t="s">
        <v>110</v>
      </c>
      <c r="O6">
        <v>11.090909090909092</v>
      </c>
    </row>
    <row r="7" spans="1:15" x14ac:dyDescent="0.25">
      <c r="A7" s="45"/>
      <c r="B7" s="136">
        <f t="shared" ref="B7:B70" si="3">B6</f>
        <v>0.33333333333333331</v>
      </c>
      <c r="C7" s="12" t="str">
        <f t="shared" si="0"/>
        <v>5.51'50"S 110.26'49"E</v>
      </c>
      <c r="D7" s="8">
        <v>3</v>
      </c>
      <c r="E7" s="13" t="str">
        <f t="shared" si="0"/>
        <v>LL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L</v>
      </c>
      <c r="J7" s="15" t="s">
        <v>19</v>
      </c>
      <c r="K7" s="9">
        <v>0</v>
      </c>
      <c r="L7" s="9">
        <v>0</v>
      </c>
      <c r="M7" s="45" t="str">
        <f t="shared" si="2"/>
        <v>Putri</v>
      </c>
      <c r="N7" t="s">
        <v>111</v>
      </c>
      <c r="O7">
        <v>9.2727272727272734</v>
      </c>
    </row>
    <row r="8" spans="1:15" x14ac:dyDescent="0.25">
      <c r="A8" s="45"/>
      <c r="B8" s="136">
        <f t="shared" si="3"/>
        <v>0.33333333333333331</v>
      </c>
      <c r="C8" s="12" t="str">
        <f t="shared" si="0"/>
        <v>5.51'50"S 110.26'49"E</v>
      </c>
      <c r="D8" s="8">
        <v>3</v>
      </c>
      <c r="E8" s="13" t="str">
        <f t="shared" si="0"/>
        <v>LL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L</v>
      </c>
      <c r="J8" s="15" t="s">
        <v>20</v>
      </c>
      <c r="K8" s="9">
        <v>0</v>
      </c>
      <c r="L8" s="9">
        <v>0</v>
      </c>
      <c r="M8" s="45" t="str">
        <f t="shared" si="2"/>
        <v>Putri</v>
      </c>
      <c r="N8" s="143" t="s">
        <v>113</v>
      </c>
      <c r="O8" s="143">
        <f>AVERAGE(O5:O7)</f>
        <v>15.787878787878789</v>
      </c>
    </row>
    <row r="9" spans="1:15" x14ac:dyDescent="0.25">
      <c r="A9" s="45"/>
      <c r="B9" s="136">
        <f t="shared" si="3"/>
        <v>0.33333333333333331</v>
      </c>
      <c r="C9" s="12" t="str">
        <f t="shared" si="0"/>
        <v>5.51'50"S 110.26'49"E</v>
      </c>
      <c r="D9" s="13">
        <f t="shared" si="0"/>
        <v>3</v>
      </c>
      <c r="E9" s="13" t="str">
        <f t="shared" si="0"/>
        <v>LL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L</v>
      </c>
      <c r="J9" s="15" t="s">
        <v>21</v>
      </c>
      <c r="K9" s="9">
        <v>0</v>
      </c>
      <c r="L9" s="9">
        <v>0</v>
      </c>
      <c r="M9" s="45" t="str">
        <f t="shared" si="2"/>
        <v>Putri</v>
      </c>
    </row>
    <row r="10" spans="1:15" x14ac:dyDescent="0.25">
      <c r="A10" s="45"/>
      <c r="B10" s="136">
        <f t="shared" si="3"/>
        <v>0.33333333333333331</v>
      </c>
      <c r="C10" s="16" t="str">
        <f t="shared" si="0"/>
        <v>5.51'50"S 110.26'49"E</v>
      </c>
      <c r="D10" s="13">
        <f t="shared" si="0"/>
        <v>3</v>
      </c>
      <c r="E10" s="13" t="str">
        <f t="shared" si="0"/>
        <v>LL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L</v>
      </c>
      <c r="J10" s="18" t="s">
        <v>22</v>
      </c>
      <c r="K10" s="9">
        <v>0</v>
      </c>
      <c r="L10" s="9">
        <v>0</v>
      </c>
      <c r="M10" s="45" t="str">
        <f t="shared" si="2"/>
        <v>Putri</v>
      </c>
    </row>
    <row r="11" spans="1:15" x14ac:dyDescent="0.25">
      <c r="A11" s="45"/>
      <c r="B11" s="136">
        <f t="shared" si="3"/>
        <v>0.33333333333333331</v>
      </c>
      <c r="C11" s="16" t="str">
        <f t="shared" si="0"/>
        <v>5.51'50"S 110.26'49"E</v>
      </c>
      <c r="D11" s="13">
        <f t="shared" si="0"/>
        <v>3</v>
      </c>
      <c r="E11" s="13" t="str">
        <f t="shared" si="0"/>
        <v>LL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L</v>
      </c>
      <c r="J11" s="18" t="s">
        <v>23</v>
      </c>
      <c r="K11" s="9">
        <v>0</v>
      </c>
      <c r="L11" s="9">
        <v>0</v>
      </c>
      <c r="M11" s="45" t="str">
        <f t="shared" si="2"/>
        <v>Putri</v>
      </c>
    </row>
    <row r="12" spans="1:15" x14ac:dyDescent="0.25">
      <c r="A12" s="45"/>
      <c r="B12" s="136">
        <f t="shared" si="3"/>
        <v>0.33333333333333331</v>
      </c>
      <c r="C12" s="16" t="str">
        <f t="shared" si="0"/>
        <v>5.51'50"S 110.26'49"E</v>
      </c>
      <c r="D12" s="13">
        <f t="shared" si="0"/>
        <v>3</v>
      </c>
      <c r="E12" s="13" t="str">
        <f t="shared" si="0"/>
        <v>LL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L</v>
      </c>
      <c r="J12" s="18" t="s">
        <v>24</v>
      </c>
      <c r="K12" s="9">
        <v>0</v>
      </c>
      <c r="L12" s="9">
        <v>0</v>
      </c>
      <c r="M12" s="45" t="str">
        <f t="shared" si="2"/>
        <v>Putri</v>
      </c>
    </row>
    <row r="13" spans="1:15" x14ac:dyDescent="0.25">
      <c r="A13" s="45"/>
      <c r="B13" s="136">
        <f t="shared" si="3"/>
        <v>0.33333333333333331</v>
      </c>
      <c r="C13" s="16" t="str">
        <f t="shared" si="0"/>
        <v>5.51'50"S 110.26'49"E</v>
      </c>
      <c r="D13" s="13">
        <f t="shared" si="0"/>
        <v>3</v>
      </c>
      <c r="E13" s="13" t="str">
        <f t="shared" si="0"/>
        <v>LL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L</v>
      </c>
      <c r="J13" s="18" t="s">
        <v>16</v>
      </c>
      <c r="K13" s="9">
        <v>20</v>
      </c>
      <c r="L13" s="9">
        <v>0</v>
      </c>
      <c r="M13" s="45" t="str">
        <f t="shared" si="2"/>
        <v>Putri</v>
      </c>
    </row>
    <row r="14" spans="1:15" x14ac:dyDescent="0.25">
      <c r="A14" s="45"/>
      <c r="B14" s="136">
        <f t="shared" si="3"/>
        <v>0.33333333333333331</v>
      </c>
      <c r="C14" s="16" t="str">
        <f>C12</f>
        <v>5.51'50"S 110.26'49"E</v>
      </c>
      <c r="D14" s="13">
        <f>D12</f>
        <v>3</v>
      </c>
      <c r="E14" s="13" t="str">
        <f>E12</f>
        <v>LL</v>
      </c>
      <c r="F14" s="13" t="str">
        <f>F12</f>
        <v>Pemanfaatan</v>
      </c>
      <c r="G14" s="17">
        <v>1</v>
      </c>
      <c r="H14" s="17">
        <v>1</v>
      </c>
      <c r="I14" s="15" t="str">
        <f>I12</f>
        <v>L</v>
      </c>
      <c r="J14" s="18" t="s">
        <v>18</v>
      </c>
      <c r="K14" s="9">
        <v>0</v>
      </c>
      <c r="L14" s="9">
        <v>0</v>
      </c>
      <c r="M14" s="45" t="str">
        <f>M12</f>
        <v>Putri</v>
      </c>
    </row>
    <row r="15" spans="1:15" x14ac:dyDescent="0.25">
      <c r="A15" s="46"/>
      <c r="B15" s="136">
        <f t="shared" si="3"/>
        <v>0.33333333333333331</v>
      </c>
      <c r="C15" s="20" t="str">
        <f t="shared" ref="C15:F22" si="4">C14</f>
        <v>5.51'50"S 110.26'49"E</v>
      </c>
      <c r="D15" s="21">
        <f t="shared" si="4"/>
        <v>3</v>
      </c>
      <c r="E15" s="21" t="str">
        <f t="shared" si="4"/>
        <v>LL</v>
      </c>
      <c r="F15" s="21" t="str">
        <f t="shared" si="4"/>
        <v>Pemanfaatan</v>
      </c>
      <c r="G15" s="22">
        <v>1</v>
      </c>
      <c r="H15" s="22">
        <v>2</v>
      </c>
      <c r="I15" s="23" t="s">
        <v>34</v>
      </c>
      <c r="J15" s="23" t="s">
        <v>25</v>
      </c>
      <c r="K15" s="24">
        <v>0</v>
      </c>
      <c r="L15" s="24">
        <v>0</v>
      </c>
      <c r="M15" s="45" t="str">
        <f t="shared" ref="M15:M46" si="5">M14</f>
        <v>Putri</v>
      </c>
    </row>
    <row r="16" spans="1:15" x14ac:dyDescent="0.25">
      <c r="A16" s="45"/>
      <c r="B16" s="136">
        <f t="shared" si="3"/>
        <v>0.33333333333333331</v>
      </c>
      <c r="C16" s="16" t="str">
        <f t="shared" si="4"/>
        <v>5.51'50"S 110.26'49"E</v>
      </c>
      <c r="D16" s="13">
        <f t="shared" si="4"/>
        <v>3</v>
      </c>
      <c r="E16" s="13" t="str">
        <f t="shared" si="4"/>
        <v>LL</v>
      </c>
      <c r="F16" s="13" t="str">
        <f t="shared" si="4"/>
        <v>Pemanfaatan</v>
      </c>
      <c r="G16" s="17">
        <v>1</v>
      </c>
      <c r="H16" s="17">
        <v>2</v>
      </c>
      <c r="I16" s="18" t="str">
        <f t="shared" ref="I16:I22" si="6">I15</f>
        <v>L</v>
      </c>
      <c r="J16" s="18" t="s">
        <v>26</v>
      </c>
      <c r="K16" s="9">
        <v>100</v>
      </c>
      <c r="L16" s="9">
        <v>0</v>
      </c>
      <c r="M16" s="45" t="str">
        <f t="shared" si="5"/>
        <v>Putri</v>
      </c>
    </row>
    <row r="17" spans="1:16" x14ac:dyDescent="0.25">
      <c r="A17" s="45"/>
      <c r="B17" s="136">
        <f t="shared" si="3"/>
        <v>0.33333333333333331</v>
      </c>
      <c r="C17" s="16" t="str">
        <f t="shared" si="4"/>
        <v>5.51'50"S 110.26'49"E</v>
      </c>
      <c r="D17" s="13">
        <f t="shared" si="4"/>
        <v>3</v>
      </c>
      <c r="E17" s="13" t="str">
        <f t="shared" si="4"/>
        <v>LL</v>
      </c>
      <c r="F17" s="13" t="str">
        <f t="shared" si="4"/>
        <v>Pemanfaatan</v>
      </c>
      <c r="G17" s="17">
        <v>1</v>
      </c>
      <c r="H17" s="17">
        <v>2</v>
      </c>
      <c r="I17" s="18" t="str">
        <f t="shared" si="6"/>
        <v>L</v>
      </c>
      <c r="J17" s="18" t="s">
        <v>19</v>
      </c>
      <c r="K17" s="9">
        <v>0</v>
      </c>
      <c r="L17" s="9">
        <v>0</v>
      </c>
      <c r="M17" s="45" t="str">
        <f t="shared" si="5"/>
        <v>Putri</v>
      </c>
    </row>
    <row r="18" spans="1:16" x14ac:dyDescent="0.25">
      <c r="A18" s="45"/>
      <c r="B18" s="136">
        <f t="shared" si="3"/>
        <v>0.33333333333333331</v>
      </c>
      <c r="C18" s="16" t="str">
        <f t="shared" si="4"/>
        <v>5.51'50"S 110.26'49"E</v>
      </c>
      <c r="D18" s="13">
        <f t="shared" si="4"/>
        <v>3</v>
      </c>
      <c r="E18" s="13" t="str">
        <f t="shared" si="4"/>
        <v>LL</v>
      </c>
      <c r="F18" s="13" t="str">
        <f t="shared" si="4"/>
        <v>Pemanfaatan</v>
      </c>
      <c r="G18" s="17">
        <v>1</v>
      </c>
      <c r="H18" s="17">
        <v>2</v>
      </c>
      <c r="I18" s="18" t="str">
        <f t="shared" si="6"/>
        <v>L</v>
      </c>
      <c r="J18" s="18" t="s">
        <v>20</v>
      </c>
      <c r="K18" s="9">
        <v>0</v>
      </c>
      <c r="L18" s="9">
        <v>0</v>
      </c>
      <c r="M18" s="45" t="str">
        <f t="shared" si="5"/>
        <v>Putri</v>
      </c>
    </row>
    <row r="19" spans="1:16" x14ac:dyDescent="0.25">
      <c r="A19" s="45"/>
      <c r="B19" s="136">
        <f t="shared" si="3"/>
        <v>0.33333333333333331</v>
      </c>
      <c r="C19" s="16" t="str">
        <f t="shared" si="4"/>
        <v>5.51'50"S 110.26'49"E</v>
      </c>
      <c r="D19" s="13">
        <f t="shared" si="4"/>
        <v>3</v>
      </c>
      <c r="E19" s="13" t="str">
        <f t="shared" si="4"/>
        <v>LL</v>
      </c>
      <c r="F19" s="13" t="str">
        <f t="shared" si="4"/>
        <v>Pemanfaatan</v>
      </c>
      <c r="G19" s="17">
        <v>1</v>
      </c>
      <c r="H19" s="17">
        <v>2</v>
      </c>
      <c r="I19" s="18" t="str">
        <f t="shared" si="6"/>
        <v>L</v>
      </c>
      <c r="J19" s="18" t="s">
        <v>21</v>
      </c>
      <c r="K19" s="9">
        <v>0</v>
      </c>
      <c r="L19" s="9">
        <v>0</v>
      </c>
      <c r="M19" s="45" t="str">
        <f t="shared" si="5"/>
        <v>Putri</v>
      </c>
    </row>
    <row r="20" spans="1:16" x14ac:dyDescent="0.25">
      <c r="A20" s="45"/>
      <c r="B20" s="136">
        <f t="shared" si="3"/>
        <v>0.33333333333333331</v>
      </c>
      <c r="C20" s="16" t="str">
        <f t="shared" si="4"/>
        <v>5.51'50"S 110.26'49"E</v>
      </c>
      <c r="D20" s="13">
        <f t="shared" si="4"/>
        <v>3</v>
      </c>
      <c r="E20" s="13" t="str">
        <f t="shared" si="4"/>
        <v>LL</v>
      </c>
      <c r="F20" s="13" t="str">
        <f t="shared" si="4"/>
        <v>Pemanfaatan</v>
      </c>
      <c r="G20" s="17">
        <v>1</v>
      </c>
      <c r="H20" s="17">
        <v>2</v>
      </c>
      <c r="I20" s="18" t="str">
        <f t="shared" si="6"/>
        <v>L</v>
      </c>
      <c r="J20" s="18" t="s">
        <v>22</v>
      </c>
      <c r="K20" s="9">
        <v>0</v>
      </c>
      <c r="L20" s="9">
        <v>0</v>
      </c>
      <c r="M20" s="45" t="str">
        <f t="shared" si="5"/>
        <v>Putri</v>
      </c>
    </row>
    <row r="21" spans="1:16" x14ac:dyDescent="0.25">
      <c r="A21" s="45"/>
      <c r="B21" s="136">
        <f t="shared" si="3"/>
        <v>0.33333333333333331</v>
      </c>
      <c r="C21" s="16" t="str">
        <f t="shared" si="4"/>
        <v>5.51'50"S 110.26'49"E</v>
      </c>
      <c r="D21" s="13">
        <f t="shared" si="4"/>
        <v>3</v>
      </c>
      <c r="E21" s="13" t="str">
        <f t="shared" si="4"/>
        <v>LL</v>
      </c>
      <c r="F21" s="13" t="str">
        <f t="shared" si="4"/>
        <v>Pemanfaatan</v>
      </c>
      <c r="G21" s="17">
        <v>1</v>
      </c>
      <c r="H21" s="17">
        <v>2</v>
      </c>
      <c r="I21" s="18" t="str">
        <f t="shared" si="6"/>
        <v>L</v>
      </c>
      <c r="J21" s="18" t="s">
        <v>23</v>
      </c>
      <c r="K21" s="9">
        <v>0</v>
      </c>
      <c r="L21" s="9">
        <v>0</v>
      </c>
      <c r="M21" s="45" t="str">
        <f t="shared" si="5"/>
        <v>Putri</v>
      </c>
    </row>
    <row r="22" spans="1:16" x14ac:dyDescent="0.25">
      <c r="A22" s="45"/>
      <c r="B22" s="136">
        <f t="shared" si="3"/>
        <v>0.33333333333333331</v>
      </c>
      <c r="C22" s="16" t="str">
        <f t="shared" si="4"/>
        <v>5.51'50"S 110.26'49"E</v>
      </c>
      <c r="D22" s="13">
        <f t="shared" si="4"/>
        <v>3</v>
      </c>
      <c r="E22" s="13" t="str">
        <f t="shared" si="4"/>
        <v>LL</v>
      </c>
      <c r="F22" s="13" t="str">
        <f t="shared" si="4"/>
        <v>Pemanfaatan</v>
      </c>
      <c r="G22" s="17">
        <v>1</v>
      </c>
      <c r="H22" s="17">
        <v>2</v>
      </c>
      <c r="I22" s="18" t="str">
        <f t="shared" si="6"/>
        <v>L</v>
      </c>
      <c r="J22" s="18" t="s">
        <v>24</v>
      </c>
      <c r="K22" s="9">
        <v>0</v>
      </c>
      <c r="L22" s="9">
        <v>0</v>
      </c>
      <c r="M22" s="45" t="str">
        <f t="shared" si="5"/>
        <v>Putri</v>
      </c>
    </row>
    <row r="23" spans="1:16" x14ac:dyDescent="0.25">
      <c r="A23" s="45"/>
      <c r="B23" s="136">
        <f t="shared" si="3"/>
        <v>0.33333333333333331</v>
      </c>
      <c r="C23" s="16"/>
      <c r="D23" s="13"/>
      <c r="E23" s="13"/>
      <c r="F23" s="13"/>
      <c r="G23" s="17"/>
      <c r="H23" s="17"/>
      <c r="I23" s="18"/>
      <c r="J23" s="18" t="s">
        <v>16</v>
      </c>
      <c r="K23" s="9">
        <v>30</v>
      </c>
      <c r="L23" s="9">
        <v>0</v>
      </c>
      <c r="M23" s="45" t="str">
        <f t="shared" si="5"/>
        <v>Putri</v>
      </c>
    </row>
    <row r="24" spans="1:16" x14ac:dyDescent="0.25">
      <c r="A24" s="45"/>
      <c r="B24" s="136">
        <f t="shared" si="3"/>
        <v>0.33333333333333331</v>
      </c>
      <c r="C24" s="16" t="str">
        <f>C22</f>
        <v>5.51'50"S 110.26'49"E</v>
      </c>
      <c r="D24" s="13">
        <f>D22</f>
        <v>3</v>
      </c>
      <c r="E24" s="13" t="str">
        <f>E22</f>
        <v>LL</v>
      </c>
      <c r="F24" s="13" t="str">
        <f>F22</f>
        <v>Pemanfaatan</v>
      </c>
      <c r="G24" s="17">
        <v>1</v>
      </c>
      <c r="H24" s="17">
        <v>2</v>
      </c>
      <c r="I24" s="18" t="str">
        <f>I22</f>
        <v>L</v>
      </c>
      <c r="J24" s="18" t="s">
        <v>18</v>
      </c>
      <c r="K24" s="9"/>
      <c r="L24" s="9">
        <v>0</v>
      </c>
      <c r="M24" s="45" t="str">
        <f t="shared" si="5"/>
        <v>Putri</v>
      </c>
    </row>
    <row r="25" spans="1:16" x14ac:dyDescent="0.25">
      <c r="A25" s="46"/>
      <c r="B25" s="136">
        <f t="shared" si="3"/>
        <v>0.33333333333333331</v>
      </c>
      <c r="C25" s="20" t="str">
        <f t="shared" ref="C25:C33" si="7">C24</f>
        <v>5.51'50"S 110.26'49"E</v>
      </c>
      <c r="D25" s="21">
        <f t="shared" ref="D25:D33" si="8">D24</f>
        <v>3</v>
      </c>
      <c r="E25" s="21" t="str">
        <f t="shared" ref="E25:E88" si="9">E24</f>
        <v>LL</v>
      </c>
      <c r="F25" s="21" t="str">
        <f t="shared" ref="F25:F33" si="10">F24</f>
        <v>Pemanfaatan</v>
      </c>
      <c r="G25" s="22">
        <v>1</v>
      </c>
      <c r="H25" s="22">
        <v>3</v>
      </c>
      <c r="I25" s="23" t="s">
        <v>34</v>
      </c>
      <c r="J25" s="23" t="s">
        <v>25</v>
      </c>
      <c r="K25" s="24">
        <v>0</v>
      </c>
      <c r="L25" s="24">
        <v>0</v>
      </c>
      <c r="M25" s="45" t="str">
        <f t="shared" si="5"/>
        <v>Putri</v>
      </c>
    </row>
    <row r="26" spans="1:16" x14ac:dyDescent="0.25">
      <c r="A26" s="45"/>
      <c r="B26" s="136">
        <f t="shared" si="3"/>
        <v>0.33333333333333331</v>
      </c>
      <c r="C26" s="16" t="str">
        <f t="shared" si="7"/>
        <v>5.51'50"S 110.26'49"E</v>
      </c>
      <c r="D26" s="13">
        <f t="shared" si="8"/>
        <v>3</v>
      </c>
      <c r="E26" s="13" t="str">
        <f t="shared" si="9"/>
        <v>LL</v>
      </c>
      <c r="F26" s="13" t="str">
        <f t="shared" si="10"/>
        <v>Pemanfaatan</v>
      </c>
      <c r="G26" s="17">
        <v>1</v>
      </c>
      <c r="H26" s="17">
        <v>3</v>
      </c>
      <c r="I26" s="18" t="str">
        <f t="shared" ref="I26:I33" si="11">I25</f>
        <v>L</v>
      </c>
      <c r="J26" s="18" t="s">
        <v>26</v>
      </c>
      <c r="K26" s="9">
        <v>100</v>
      </c>
      <c r="L26" s="9">
        <v>0</v>
      </c>
      <c r="M26" s="45" t="str">
        <f t="shared" si="5"/>
        <v>Putri</v>
      </c>
    </row>
    <row r="27" spans="1:16" x14ac:dyDescent="0.25">
      <c r="A27" s="45"/>
      <c r="B27" s="136">
        <f t="shared" si="3"/>
        <v>0.33333333333333331</v>
      </c>
      <c r="C27" s="16" t="str">
        <f t="shared" si="7"/>
        <v>5.51'50"S 110.26'49"E</v>
      </c>
      <c r="D27" s="13">
        <f t="shared" si="8"/>
        <v>3</v>
      </c>
      <c r="E27" s="13" t="str">
        <f t="shared" si="9"/>
        <v>LL</v>
      </c>
      <c r="F27" s="47" t="str">
        <f t="shared" si="10"/>
        <v>Pemanfaatan</v>
      </c>
      <c r="G27" s="17">
        <v>1</v>
      </c>
      <c r="H27" s="17">
        <v>3</v>
      </c>
      <c r="I27" s="18" t="str">
        <f t="shared" si="11"/>
        <v>L</v>
      </c>
      <c r="J27" s="18" t="s">
        <v>19</v>
      </c>
      <c r="K27" s="9">
        <v>0</v>
      </c>
      <c r="L27" s="9">
        <v>0</v>
      </c>
      <c r="M27" s="45" t="str">
        <f t="shared" si="5"/>
        <v>Putri</v>
      </c>
    </row>
    <row r="28" spans="1:16" x14ac:dyDescent="0.25">
      <c r="A28" s="45"/>
      <c r="B28" s="136">
        <f t="shared" si="3"/>
        <v>0.33333333333333331</v>
      </c>
      <c r="C28" s="16" t="str">
        <f t="shared" si="7"/>
        <v>5.51'50"S 110.26'49"E</v>
      </c>
      <c r="D28" s="13">
        <f t="shared" si="8"/>
        <v>3</v>
      </c>
      <c r="E28" s="13" t="str">
        <f t="shared" si="9"/>
        <v>LL</v>
      </c>
      <c r="F28" s="47" t="str">
        <f t="shared" si="10"/>
        <v>Pemanfaatan</v>
      </c>
      <c r="G28" s="17">
        <v>1</v>
      </c>
      <c r="H28" s="17">
        <v>3</v>
      </c>
      <c r="I28" s="18" t="str">
        <f t="shared" si="11"/>
        <v>L</v>
      </c>
      <c r="J28" s="18" t="s">
        <v>20</v>
      </c>
      <c r="K28" s="9">
        <v>0</v>
      </c>
      <c r="L28" s="9">
        <v>0</v>
      </c>
      <c r="M28" s="45" t="str">
        <f t="shared" si="5"/>
        <v>Putri</v>
      </c>
    </row>
    <row r="29" spans="1:16" x14ac:dyDescent="0.25">
      <c r="A29" s="45"/>
      <c r="B29" s="136">
        <f t="shared" si="3"/>
        <v>0.33333333333333331</v>
      </c>
      <c r="C29" s="16" t="str">
        <f t="shared" si="7"/>
        <v>5.51'50"S 110.26'49"E</v>
      </c>
      <c r="D29" s="13">
        <f t="shared" si="8"/>
        <v>3</v>
      </c>
      <c r="E29" s="13" t="str">
        <f t="shared" si="9"/>
        <v>LL</v>
      </c>
      <c r="F29" s="47" t="str">
        <f t="shared" si="10"/>
        <v>Pemanfaatan</v>
      </c>
      <c r="G29" s="17">
        <v>1</v>
      </c>
      <c r="H29" s="17">
        <v>3</v>
      </c>
      <c r="I29" s="18" t="str">
        <f t="shared" si="11"/>
        <v>L</v>
      </c>
      <c r="J29" s="18" t="s">
        <v>21</v>
      </c>
      <c r="K29" s="9">
        <v>0</v>
      </c>
      <c r="L29" s="9">
        <v>0</v>
      </c>
      <c r="M29" s="45" t="str">
        <f t="shared" si="5"/>
        <v>Putri</v>
      </c>
      <c r="O29" s="45" t="s">
        <v>25</v>
      </c>
      <c r="P29" s="45">
        <f>AVERAGE(K15,K25,K35,K45,K55,K65,K75,K85,K95,K105,K115,K125,K135,K145,K155,K165,K175,K185,K195,K205,K215,K225,K235,K245,K255,K265,K275,K285,K295,K305,K315,K325)</f>
        <v>7.34375</v>
      </c>
    </row>
    <row r="30" spans="1:16" x14ac:dyDescent="0.25">
      <c r="A30" s="45"/>
      <c r="B30" s="136">
        <f t="shared" si="3"/>
        <v>0.33333333333333331</v>
      </c>
      <c r="C30" s="16" t="str">
        <f t="shared" si="7"/>
        <v>5.51'50"S 110.26'49"E</v>
      </c>
      <c r="D30" s="13">
        <f t="shared" si="8"/>
        <v>3</v>
      </c>
      <c r="E30" s="13" t="str">
        <f t="shared" si="9"/>
        <v>LL</v>
      </c>
      <c r="F30" s="47" t="str">
        <f t="shared" si="10"/>
        <v>Pemanfaatan</v>
      </c>
      <c r="G30" s="17">
        <v>1</v>
      </c>
      <c r="H30" s="17">
        <v>3</v>
      </c>
      <c r="I30" s="18" t="str">
        <f t="shared" si="11"/>
        <v>L</v>
      </c>
      <c r="J30" s="18" t="s">
        <v>22</v>
      </c>
      <c r="K30" s="9">
        <v>0</v>
      </c>
      <c r="L30" s="9">
        <v>0</v>
      </c>
      <c r="M30" s="45" t="str">
        <f t="shared" si="5"/>
        <v>Putri</v>
      </c>
      <c r="O30" s="45" t="s">
        <v>26</v>
      </c>
      <c r="P30" s="45">
        <f>AVERAGE(K36,K46,K56,K66,K76,K86,K96,K106,K116,K126,K136,K146,K156,K166,K176,K186,K196,K206,K216,K226,K236,K246,K256,K266,K276,K286,K296,K306,K316,K326)</f>
        <v>22.833333333333332</v>
      </c>
    </row>
    <row r="31" spans="1:16" x14ac:dyDescent="0.25">
      <c r="A31" s="45"/>
      <c r="B31" s="136">
        <f t="shared" si="3"/>
        <v>0.33333333333333331</v>
      </c>
      <c r="C31" s="16" t="str">
        <f t="shared" si="7"/>
        <v>5.51'50"S 110.26'49"E</v>
      </c>
      <c r="D31" s="13">
        <f t="shared" si="8"/>
        <v>3</v>
      </c>
      <c r="E31" s="13" t="str">
        <f t="shared" si="9"/>
        <v>LL</v>
      </c>
      <c r="F31" s="47" t="str">
        <f t="shared" si="10"/>
        <v>Pemanfaatan</v>
      </c>
      <c r="G31" s="17">
        <v>1</v>
      </c>
      <c r="H31" s="17">
        <v>3</v>
      </c>
      <c r="I31" s="18" t="str">
        <f t="shared" si="11"/>
        <v>L</v>
      </c>
      <c r="J31" s="18" t="s">
        <v>23</v>
      </c>
      <c r="K31" s="9">
        <v>0</v>
      </c>
      <c r="L31" s="9">
        <v>0</v>
      </c>
      <c r="M31" s="45" t="str">
        <f t="shared" si="5"/>
        <v>Putri</v>
      </c>
      <c r="O31" s="45" t="s">
        <v>19</v>
      </c>
      <c r="P31" s="45">
        <f>AVERAGE(K27,K37,K47,K57,K67,K77,K87,K97,K107,K117,K127,K137,K147,K157,K167,K177,K187,K197,K207,K217,K227,K237,K247,K257,K267,K277,K287,K297,K307,K317,K327)</f>
        <v>0.77419354838709675</v>
      </c>
    </row>
    <row r="32" spans="1:16" x14ac:dyDescent="0.25">
      <c r="A32" s="45"/>
      <c r="B32" s="136">
        <f t="shared" si="3"/>
        <v>0.33333333333333331</v>
      </c>
      <c r="C32" s="16" t="str">
        <f t="shared" si="7"/>
        <v>5.51'50"S 110.26'49"E</v>
      </c>
      <c r="D32" s="13">
        <f t="shared" si="8"/>
        <v>3</v>
      </c>
      <c r="E32" s="13" t="str">
        <f t="shared" si="9"/>
        <v>LL</v>
      </c>
      <c r="F32" s="47" t="str">
        <f t="shared" si="10"/>
        <v>Pemanfaatan</v>
      </c>
      <c r="G32" s="17">
        <v>1</v>
      </c>
      <c r="H32" s="17">
        <v>3</v>
      </c>
      <c r="I32" s="18" t="str">
        <f t="shared" si="11"/>
        <v>L</v>
      </c>
      <c r="J32" s="18" t="s">
        <v>24</v>
      </c>
      <c r="K32" s="9">
        <v>0</v>
      </c>
      <c r="L32" s="9">
        <v>0</v>
      </c>
      <c r="M32" s="45" t="str">
        <f t="shared" si="5"/>
        <v>Putri</v>
      </c>
      <c r="O32" s="45" t="s">
        <v>20</v>
      </c>
      <c r="P32" s="45">
        <f>AVERAGE(K8,K18,K28,K38,K48,K58,K68,K78,K88,K98,K108,K118,K128,K138,K148,K158,K168,K178,K188,K198,K208,K218,K228,K238,K248,K258,K268,K278,K288,K298,K308,K318,K328,)</f>
        <v>0</v>
      </c>
    </row>
    <row r="33" spans="1:16" x14ac:dyDescent="0.25">
      <c r="A33" s="45"/>
      <c r="B33" s="136">
        <f t="shared" si="3"/>
        <v>0.33333333333333331</v>
      </c>
      <c r="C33" s="16" t="str">
        <f t="shared" si="7"/>
        <v>5.51'50"S 110.26'49"E</v>
      </c>
      <c r="D33" s="13">
        <f t="shared" si="8"/>
        <v>3</v>
      </c>
      <c r="E33" s="13" t="str">
        <f t="shared" si="9"/>
        <v>LL</v>
      </c>
      <c r="F33" s="47" t="str">
        <f t="shared" si="10"/>
        <v>Pemanfaatan</v>
      </c>
      <c r="G33" s="17">
        <v>1</v>
      </c>
      <c r="H33" s="17">
        <v>3</v>
      </c>
      <c r="I33" s="18" t="str">
        <f t="shared" si="11"/>
        <v>L</v>
      </c>
      <c r="J33" s="18" t="s">
        <v>16</v>
      </c>
      <c r="K33" s="9">
        <v>30</v>
      </c>
      <c r="L33" s="9">
        <v>0</v>
      </c>
      <c r="M33" s="45" t="str">
        <f t="shared" si="5"/>
        <v>Putri</v>
      </c>
      <c r="O33" s="45" t="s">
        <v>21</v>
      </c>
      <c r="P33" s="45">
        <f>AVERAGE(K9,K19,K29,K39,K49,K59,K69,K79,K89,K99,K109,K119,K129,K139,K149,K159,K169,K179,K189,K199,K209,K219,K229,K239,K249,K259,K269,K279,K289,K299,K309,K319,K329,)</f>
        <v>5.8823529411764705E-2</v>
      </c>
    </row>
    <row r="34" spans="1:16" x14ac:dyDescent="0.25">
      <c r="A34" s="45"/>
      <c r="B34" s="136">
        <f t="shared" si="3"/>
        <v>0.33333333333333331</v>
      </c>
      <c r="C34" s="16" t="str">
        <f>C32</f>
        <v>5.51'50"S 110.26'49"E</v>
      </c>
      <c r="D34" s="13">
        <f>D32</f>
        <v>3</v>
      </c>
      <c r="E34" s="13" t="str">
        <f t="shared" si="9"/>
        <v>LL</v>
      </c>
      <c r="F34" s="47" t="str">
        <f>F32</f>
        <v>Pemanfaatan</v>
      </c>
      <c r="G34" s="17">
        <v>1</v>
      </c>
      <c r="H34" s="17">
        <v>3</v>
      </c>
      <c r="I34" s="18" t="str">
        <f>I32</f>
        <v>L</v>
      </c>
      <c r="J34" s="18" t="s">
        <v>18</v>
      </c>
      <c r="K34" s="9">
        <v>0</v>
      </c>
      <c r="L34" s="9">
        <v>0</v>
      </c>
      <c r="M34" s="45" t="str">
        <f t="shared" si="5"/>
        <v>Putri</v>
      </c>
      <c r="O34" s="45" t="s">
        <v>22</v>
      </c>
      <c r="P34" s="45">
        <f>AVERAGE(K10,K20,K30,K40,K50,K60,K70,K80,K90,K100,K110,K120,K130,K140,K149,K160,K170,K180,K190,K200,K210,K220,K230,K240,K250,K260,K270,K280,K290,K300,K310,K320,K330,)</f>
        <v>11.121212121212121</v>
      </c>
    </row>
    <row r="35" spans="1:16" x14ac:dyDescent="0.25">
      <c r="A35" s="46"/>
      <c r="B35" s="136">
        <f t="shared" si="3"/>
        <v>0.33333333333333331</v>
      </c>
      <c r="C35" s="20" t="str">
        <f t="shared" ref="C35:F42" si="12">C34</f>
        <v>5.51'50"S 110.26'49"E</v>
      </c>
      <c r="D35" s="21">
        <f t="shared" si="12"/>
        <v>3</v>
      </c>
      <c r="E35" s="13" t="str">
        <f t="shared" si="9"/>
        <v>LL</v>
      </c>
      <c r="F35" s="48" t="str">
        <f t="shared" si="12"/>
        <v>Pemanfaatan</v>
      </c>
      <c r="G35" s="22">
        <v>1</v>
      </c>
      <c r="H35" s="22">
        <v>4</v>
      </c>
      <c r="I35" s="23" t="s">
        <v>34</v>
      </c>
      <c r="J35" s="23" t="s">
        <v>25</v>
      </c>
      <c r="K35" s="24">
        <v>0</v>
      </c>
      <c r="L35" s="24">
        <v>0</v>
      </c>
      <c r="M35" s="45" t="str">
        <f t="shared" si="5"/>
        <v>Putri</v>
      </c>
      <c r="O35" s="45" t="s">
        <v>23</v>
      </c>
      <c r="P35" s="45">
        <v>0</v>
      </c>
    </row>
    <row r="36" spans="1:16" x14ac:dyDescent="0.25">
      <c r="A36" s="45"/>
      <c r="B36" s="136">
        <f t="shared" si="3"/>
        <v>0.33333333333333331</v>
      </c>
      <c r="C36" s="16" t="str">
        <f t="shared" si="12"/>
        <v>5.51'50"S 110.26'49"E</v>
      </c>
      <c r="D36" s="13">
        <f t="shared" si="12"/>
        <v>3</v>
      </c>
      <c r="E36" s="13" t="str">
        <f t="shared" si="9"/>
        <v>LL</v>
      </c>
      <c r="F36" s="47" t="str">
        <f t="shared" si="12"/>
        <v>Pemanfaatan</v>
      </c>
      <c r="G36" s="17">
        <v>1</v>
      </c>
      <c r="H36" s="17">
        <v>4</v>
      </c>
      <c r="I36" s="18" t="str">
        <f t="shared" ref="I36:I42" si="13">I35</f>
        <v>L</v>
      </c>
      <c r="J36" s="18" t="s">
        <v>26</v>
      </c>
      <c r="K36" s="9">
        <v>70</v>
      </c>
      <c r="L36" s="9">
        <v>0</v>
      </c>
      <c r="M36" s="45" t="str">
        <f t="shared" si="5"/>
        <v>Putri</v>
      </c>
      <c r="O36" s="45" t="s">
        <v>24</v>
      </c>
      <c r="P36" s="45">
        <f>AVERAGE(K12,K22,K32,K42,K52,K62,K72,K82,K92,K102,K112,K122,K132,K142,K152,K162,K172,K182,K192,K202,K212,K222,K232,K242,K252,K262,K272,K282,K292,K302,K312,K322,K332,)</f>
        <v>0.55882352941176472</v>
      </c>
    </row>
    <row r="37" spans="1:16" x14ac:dyDescent="0.25">
      <c r="A37" s="45"/>
      <c r="B37" s="136">
        <f t="shared" si="3"/>
        <v>0.33333333333333331</v>
      </c>
      <c r="C37" s="16" t="str">
        <f t="shared" si="12"/>
        <v>5.51'50"S 110.26'49"E</v>
      </c>
      <c r="D37" s="13">
        <f t="shared" si="12"/>
        <v>3</v>
      </c>
      <c r="E37" s="13" t="str">
        <f t="shared" si="9"/>
        <v>LL</v>
      </c>
      <c r="F37" s="47" t="str">
        <f t="shared" si="12"/>
        <v>Pemanfaatan</v>
      </c>
      <c r="G37" s="17">
        <v>1</v>
      </c>
      <c r="H37" s="17">
        <v>4</v>
      </c>
      <c r="I37" s="18" t="str">
        <f t="shared" si="13"/>
        <v>L</v>
      </c>
      <c r="J37" s="18" t="s">
        <v>19</v>
      </c>
      <c r="K37" s="9">
        <v>0</v>
      </c>
      <c r="L37" s="9">
        <v>0</v>
      </c>
      <c r="M37" s="45" t="str">
        <f t="shared" si="5"/>
        <v>Putri</v>
      </c>
      <c r="O37" s="45" t="s">
        <v>117</v>
      </c>
      <c r="P37" s="45">
        <f>AVERAGE(K14,K34,K44,K54,K64,K74,K84,K94,K104,K114,K124,K134,K144,K154,K164,K174,K184,K194,K204,K214,K224,K234,K244,K254,K264,K274,K284,K294,K304,K314,K324,K334)</f>
        <v>0.34375</v>
      </c>
    </row>
    <row r="38" spans="1:16" x14ac:dyDescent="0.25">
      <c r="A38" s="45"/>
      <c r="B38" s="136">
        <f t="shared" si="3"/>
        <v>0.33333333333333331</v>
      </c>
      <c r="C38" s="16" t="str">
        <f t="shared" si="12"/>
        <v>5.51'50"S 110.26'49"E</v>
      </c>
      <c r="D38" s="13">
        <f t="shared" si="12"/>
        <v>3</v>
      </c>
      <c r="E38" s="13" t="str">
        <f t="shared" si="9"/>
        <v>LL</v>
      </c>
      <c r="F38" s="47" t="str">
        <f t="shared" si="12"/>
        <v>Pemanfaatan</v>
      </c>
      <c r="G38" s="17">
        <v>1</v>
      </c>
      <c r="H38" s="17">
        <v>4</v>
      </c>
      <c r="I38" s="18" t="str">
        <f t="shared" si="13"/>
        <v>L</v>
      </c>
      <c r="J38" s="18" t="s">
        <v>20</v>
      </c>
      <c r="K38" s="9">
        <v>0</v>
      </c>
      <c r="L38" s="9">
        <v>0</v>
      </c>
      <c r="M38" s="45" t="str">
        <f t="shared" si="5"/>
        <v>Putri</v>
      </c>
      <c r="O38" s="45" t="s">
        <v>118</v>
      </c>
      <c r="P38" s="45">
        <f>AVERAGE(P29:P37)</f>
        <v>4.7815428957506754</v>
      </c>
    </row>
    <row r="39" spans="1:16" x14ac:dyDescent="0.25">
      <c r="A39" s="45"/>
      <c r="B39" s="136">
        <f t="shared" si="3"/>
        <v>0.33333333333333331</v>
      </c>
      <c r="C39" s="16" t="str">
        <f t="shared" si="12"/>
        <v>5.51'50"S 110.26'49"E</v>
      </c>
      <c r="D39" s="13">
        <f t="shared" si="12"/>
        <v>3</v>
      </c>
      <c r="E39" s="13" t="str">
        <f t="shared" si="9"/>
        <v>LL</v>
      </c>
      <c r="F39" s="47" t="str">
        <f t="shared" si="12"/>
        <v>Pemanfaatan</v>
      </c>
      <c r="G39" s="17">
        <v>1</v>
      </c>
      <c r="H39" s="17">
        <v>4</v>
      </c>
      <c r="I39" s="18" t="str">
        <f t="shared" si="13"/>
        <v>L</v>
      </c>
      <c r="J39" s="18" t="s">
        <v>21</v>
      </c>
      <c r="K39" s="9">
        <v>0</v>
      </c>
      <c r="L39" s="9">
        <v>0</v>
      </c>
      <c r="M39" s="45" t="str">
        <f t="shared" si="5"/>
        <v>Putri</v>
      </c>
    </row>
    <row r="40" spans="1:16" x14ac:dyDescent="0.25">
      <c r="A40" s="45"/>
      <c r="B40" s="136">
        <f t="shared" si="3"/>
        <v>0.33333333333333331</v>
      </c>
      <c r="C40" s="16" t="str">
        <f t="shared" si="12"/>
        <v>5.51'50"S 110.26'49"E</v>
      </c>
      <c r="D40" s="13">
        <f t="shared" si="12"/>
        <v>3</v>
      </c>
      <c r="E40" s="13" t="str">
        <f t="shared" si="9"/>
        <v>LL</v>
      </c>
      <c r="F40" s="47" t="str">
        <f t="shared" si="12"/>
        <v>Pemanfaatan</v>
      </c>
      <c r="G40" s="17">
        <v>1</v>
      </c>
      <c r="H40" s="17">
        <v>4</v>
      </c>
      <c r="I40" s="18" t="str">
        <f t="shared" si="13"/>
        <v>L</v>
      </c>
      <c r="J40" s="18" t="s">
        <v>22</v>
      </c>
      <c r="K40" s="9">
        <v>0</v>
      </c>
      <c r="L40" s="9">
        <v>0</v>
      </c>
      <c r="M40" s="45" t="str">
        <f t="shared" si="5"/>
        <v>Putri</v>
      </c>
    </row>
    <row r="41" spans="1:16" x14ac:dyDescent="0.25">
      <c r="A41" s="45"/>
      <c r="B41" s="136">
        <f t="shared" si="3"/>
        <v>0.33333333333333331</v>
      </c>
      <c r="C41" s="16" t="str">
        <f t="shared" si="12"/>
        <v>5.51'50"S 110.26'49"E</v>
      </c>
      <c r="D41" s="13">
        <f t="shared" si="12"/>
        <v>3</v>
      </c>
      <c r="E41" s="13" t="str">
        <f t="shared" si="9"/>
        <v>LL</v>
      </c>
      <c r="F41" s="47" t="str">
        <f t="shared" si="12"/>
        <v>Pemanfaatan</v>
      </c>
      <c r="G41" s="17">
        <v>1</v>
      </c>
      <c r="H41" s="17">
        <v>4</v>
      </c>
      <c r="I41" s="18" t="str">
        <f t="shared" si="13"/>
        <v>L</v>
      </c>
      <c r="J41" s="18" t="s">
        <v>23</v>
      </c>
      <c r="K41" s="9">
        <v>0</v>
      </c>
      <c r="L41" s="9">
        <v>0</v>
      </c>
      <c r="M41" s="45" t="str">
        <f t="shared" si="5"/>
        <v>Putri</v>
      </c>
    </row>
    <row r="42" spans="1:16" x14ac:dyDescent="0.25">
      <c r="A42" s="45"/>
      <c r="B42" s="136">
        <f t="shared" si="3"/>
        <v>0.33333333333333331</v>
      </c>
      <c r="C42" s="16" t="str">
        <f t="shared" si="12"/>
        <v>5.51'50"S 110.26'49"E</v>
      </c>
      <c r="D42" s="13">
        <f t="shared" si="12"/>
        <v>3</v>
      </c>
      <c r="E42" s="13" t="str">
        <f t="shared" si="9"/>
        <v>LL</v>
      </c>
      <c r="F42" s="47" t="str">
        <f t="shared" si="12"/>
        <v>Pemanfaatan</v>
      </c>
      <c r="G42" s="17">
        <v>1</v>
      </c>
      <c r="H42" s="17">
        <v>4</v>
      </c>
      <c r="I42" s="18" t="str">
        <f t="shared" si="13"/>
        <v>L</v>
      </c>
      <c r="J42" s="18" t="s">
        <v>24</v>
      </c>
      <c r="K42" s="9">
        <v>5</v>
      </c>
      <c r="L42" s="9">
        <v>0</v>
      </c>
      <c r="M42" s="45" t="str">
        <f t="shared" si="5"/>
        <v>Putri</v>
      </c>
    </row>
    <row r="43" spans="1:16" x14ac:dyDescent="0.25">
      <c r="A43" s="45"/>
      <c r="B43" s="136">
        <f t="shared" si="3"/>
        <v>0.33333333333333331</v>
      </c>
      <c r="C43" s="16"/>
      <c r="D43" s="13"/>
      <c r="E43" s="13" t="str">
        <f t="shared" si="9"/>
        <v>LL</v>
      </c>
      <c r="F43" s="47"/>
      <c r="G43" s="17"/>
      <c r="H43" s="17"/>
      <c r="I43" s="18"/>
      <c r="J43" s="18" t="s">
        <v>16</v>
      </c>
      <c r="K43" s="9">
        <v>20</v>
      </c>
      <c r="L43" s="9">
        <v>0</v>
      </c>
      <c r="M43" s="45" t="str">
        <f t="shared" si="5"/>
        <v>Putri</v>
      </c>
    </row>
    <row r="44" spans="1:16" x14ac:dyDescent="0.25">
      <c r="A44" s="45"/>
      <c r="B44" s="136">
        <f t="shared" si="3"/>
        <v>0.33333333333333331</v>
      </c>
      <c r="C44" s="16" t="str">
        <f>C42</f>
        <v>5.51'50"S 110.26'49"E</v>
      </c>
      <c r="D44" s="13">
        <f>D42</f>
        <v>3</v>
      </c>
      <c r="E44" s="13" t="str">
        <f t="shared" si="9"/>
        <v>LL</v>
      </c>
      <c r="F44" s="47" t="str">
        <f>F42</f>
        <v>Pemanfaatan</v>
      </c>
      <c r="G44" s="17">
        <v>1</v>
      </c>
      <c r="H44" s="17">
        <v>4</v>
      </c>
      <c r="I44" s="18" t="str">
        <f>I42</f>
        <v>L</v>
      </c>
      <c r="J44" s="18" t="s">
        <v>18</v>
      </c>
      <c r="K44" s="9">
        <v>0</v>
      </c>
      <c r="L44" s="9">
        <v>0</v>
      </c>
      <c r="M44" s="45" t="str">
        <f t="shared" si="5"/>
        <v>Putri</v>
      </c>
    </row>
    <row r="45" spans="1:16" x14ac:dyDescent="0.25">
      <c r="A45" s="46"/>
      <c r="B45" s="136">
        <f t="shared" si="3"/>
        <v>0.33333333333333331</v>
      </c>
      <c r="C45" s="20" t="str">
        <f t="shared" ref="C45:F52" si="14">C44</f>
        <v>5.51'50"S 110.26'49"E</v>
      </c>
      <c r="D45" s="21">
        <f t="shared" si="14"/>
        <v>3</v>
      </c>
      <c r="E45" s="13" t="str">
        <f t="shared" si="9"/>
        <v>LL</v>
      </c>
      <c r="F45" s="48" t="str">
        <f t="shared" si="14"/>
        <v>Pemanfaatan</v>
      </c>
      <c r="G45" s="22">
        <v>1</v>
      </c>
      <c r="H45" s="22">
        <v>5</v>
      </c>
      <c r="I45" s="138" t="s">
        <v>34</v>
      </c>
      <c r="J45" s="23" t="s">
        <v>25</v>
      </c>
      <c r="K45" s="24">
        <v>0</v>
      </c>
      <c r="L45" s="24">
        <v>0</v>
      </c>
      <c r="M45" s="45" t="str">
        <f t="shared" si="5"/>
        <v>Putri</v>
      </c>
    </row>
    <row r="46" spans="1:16" x14ac:dyDescent="0.25">
      <c r="A46" s="45"/>
      <c r="B46" s="136">
        <f t="shared" si="3"/>
        <v>0.33333333333333331</v>
      </c>
      <c r="C46" s="16" t="str">
        <f t="shared" si="14"/>
        <v>5.51'50"S 110.26'49"E</v>
      </c>
      <c r="D46" s="13">
        <f t="shared" si="14"/>
        <v>3</v>
      </c>
      <c r="E46" s="13" t="str">
        <f t="shared" si="9"/>
        <v>LL</v>
      </c>
      <c r="F46" s="47" t="str">
        <f t="shared" si="14"/>
        <v>Pemanfaatan</v>
      </c>
      <c r="G46" s="17">
        <v>1</v>
      </c>
      <c r="H46" s="17">
        <v>5</v>
      </c>
      <c r="I46" s="138" t="s">
        <v>34</v>
      </c>
      <c r="J46" s="18" t="s">
        <v>26</v>
      </c>
      <c r="K46" s="9">
        <v>80</v>
      </c>
      <c r="L46" s="9">
        <v>0</v>
      </c>
      <c r="M46" s="45" t="str">
        <f t="shared" si="5"/>
        <v>Putri</v>
      </c>
    </row>
    <row r="47" spans="1:16" x14ac:dyDescent="0.25">
      <c r="A47" s="45"/>
      <c r="B47" s="136">
        <f t="shared" si="3"/>
        <v>0.33333333333333331</v>
      </c>
      <c r="C47" s="16" t="str">
        <f t="shared" si="14"/>
        <v>5.51'50"S 110.26'49"E</v>
      </c>
      <c r="D47" s="13">
        <f t="shared" si="14"/>
        <v>3</v>
      </c>
      <c r="E47" s="13" t="str">
        <f t="shared" si="9"/>
        <v>LL</v>
      </c>
      <c r="F47" s="47" t="str">
        <f t="shared" si="14"/>
        <v>Pemanfaatan</v>
      </c>
      <c r="G47" s="17">
        <v>1</v>
      </c>
      <c r="H47" s="17">
        <v>5</v>
      </c>
      <c r="I47" s="138" t="s">
        <v>34</v>
      </c>
      <c r="J47" s="18" t="s">
        <v>19</v>
      </c>
      <c r="K47" s="9">
        <v>0</v>
      </c>
      <c r="L47" s="9">
        <v>0</v>
      </c>
      <c r="M47" s="45" t="str">
        <f t="shared" ref="M47:M78" si="15">M46</f>
        <v>Putri</v>
      </c>
    </row>
    <row r="48" spans="1:16" x14ac:dyDescent="0.25">
      <c r="A48" s="45"/>
      <c r="B48" s="136">
        <f t="shared" si="3"/>
        <v>0.33333333333333331</v>
      </c>
      <c r="C48" s="16" t="str">
        <f t="shared" si="14"/>
        <v>5.51'50"S 110.26'49"E</v>
      </c>
      <c r="D48" s="13">
        <f t="shared" si="14"/>
        <v>3</v>
      </c>
      <c r="E48" s="13" t="str">
        <f t="shared" si="9"/>
        <v>LL</v>
      </c>
      <c r="F48" s="47" t="str">
        <f t="shared" si="14"/>
        <v>Pemanfaatan</v>
      </c>
      <c r="G48" s="17">
        <v>1</v>
      </c>
      <c r="H48" s="17">
        <v>5</v>
      </c>
      <c r="I48" s="138" t="s">
        <v>34</v>
      </c>
      <c r="J48" s="18" t="s">
        <v>20</v>
      </c>
      <c r="K48" s="9">
        <v>0</v>
      </c>
      <c r="L48" s="9">
        <v>0</v>
      </c>
      <c r="M48" s="45" t="str">
        <f t="shared" si="15"/>
        <v>Putri</v>
      </c>
    </row>
    <row r="49" spans="1:13" x14ac:dyDescent="0.25">
      <c r="A49" s="45"/>
      <c r="B49" s="136">
        <f t="shared" si="3"/>
        <v>0.33333333333333331</v>
      </c>
      <c r="C49" s="16" t="str">
        <f t="shared" si="14"/>
        <v>5.51'50"S 110.26'49"E</v>
      </c>
      <c r="D49" s="13">
        <f t="shared" si="14"/>
        <v>3</v>
      </c>
      <c r="E49" s="13" t="str">
        <f t="shared" si="9"/>
        <v>LL</v>
      </c>
      <c r="F49" s="47" t="str">
        <f t="shared" si="14"/>
        <v>Pemanfaatan</v>
      </c>
      <c r="G49" s="17">
        <v>1</v>
      </c>
      <c r="H49" s="17">
        <v>5</v>
      </c>
      <c r="I49" s="138" t="s">
        <v>34</v>
      </c>
      <c r="J49" s="18" t="s">
        <v>21</v>
      </c>
      <c r="K49" s="9">
        <v>0</v>
      </c>
      <c r="L49" s="9">
        <v>0</v>
      </c>
      <c r="M49" s="45" t="str">
        <f t="shared" si="15"/>
        <v>Putri</v>
      </c>
    </row>
    <row r="50" spans="1:13" x14ac:dyDescent="0.25">
      <c r="A50" s="45"/>
      <c r="B50" s="136">
        <f t="shared" si="3"/>
        <v>0.33333333333333331</v>
      </c>
      <c r="C50" s="16" t="str">
        <f t="shared" si="14"/>
        <v>5.51'50"S 110.26'49"E</v>
      </c>
      <c r="D50" s="13">
        <f t="shared" si="14"/>
        <v>3</v>
      </c>
      <c r="E50" s="13" t="str">
        <f t="shared" si="9"/>
        <v>LL</v>
      </c>
      <c r="F50" s="47" t="str">
        <f t="shared" si="14"/>
        <v>Pemanfaatan</v>
      </c>
      <c r="G50" s="17">
        <v>1</v>
      </c>
      <c r="H50" s="17">
        <v>5</v>
      </c>
      <c r="I50" s="138" t="s">
        <v>34</v>
      </c>
      <c r="J50" s="18" t="s">
        <v>22</v>
      </c>
      <c r="K50" s="9">
        <v>30</v>
      </c>
      <c r="L50" s="9">
        <v>0</v>
      </c>
      <c r="M50" s="45" t="str">
        <f t="shared" si="15"/>
        <v>Putri</v>
      </c>
    </row>
    <row r="51" spans="1:13" x14ac:dyDescent="0.25">
      <c r="A51" s="45"/>
      <c r="B51" s="136">
        <f t="shared" si="3"/>
        <v>0.33333333333333331</v>
      </c>
      <c r="C51" s="16" t="str">
        <f t="shared" si="14"/>
        <v>5.51'50"S 110.26'49"E</v>
      </c>
      <c r="D51" s="13">
        <f t="shared" si="14"/>
        <v>3</v>
      </c>
      <c r="E51" s="13" t="str">
        <f t="shared" si="9"/>
        <v>LL</v>
      </c>
      <c r="F51" s="47" t="str">
        <f t="shared" si="14"/>
        <v>Pemanfaatan</v>
      </c>
      <c r="G51" s="17">
        <v>1</v>
      </c>
      <c r="H51" s="17">
        <v>5</v>
      </c>
      <c r="I51" s="138" t="s">
        <v>34</v>
      </c>
      <c r="J51" s="18" t="s">
        <v>23</v>
      </c>
      <c r="K51" s="9">
        <v>0</v>
      </c>
      <c r="L51" s="9">
        <v>0</v>
      </c>
      <c r="M51" s="45" t="str">
        <f t="shared" si="15"/>
        <v>Putri</v>
      </c>
    </row>
    <row r="52" spans="1:13" x14ac:dyDescent="0.25">
      <c r="A52" s="45"/>
      <c r="B52" s="136">
        <f t="shared" si="3"/>
        <v>0.33333333333333331</v>
      </c>
      <c r="C52" s="16" t="str">
        <f t="shared" si="14"/>
        <v>5.51'50"S 110.26'49"E</v>
      </c>
      <c r="D52" s="13">
        <f t="shared" si="14"/>
        <v>3</v>
      </c>
      <c r="E52" s="13" t="str">
        <f t="shared" si="9"/>
        <v>LL</v>
      </c>
      <c r="F52" s="47" t="str">
        <f t="shared" si="14"/>
        <v>Pemanfaatan</v>
      </c>
      <c r="G52" s="17">
        <v>1</v>
      </c>
      <c r="H52" s="17">
        <v>5</v>
      </c>
      <c r="I52" s="138" t="s">
        <v>34</v>
      </c>
      <c r="J52" s="18" t="s">
        <v>24</v>
      </c>
      <c r="K52" s="9">
        <v>10</v>
      </c>
      <c r="L52" s="9">
        <v>0</v>
      </c>
      <c r="M52" s="45" t="str">
        <f t="shared" si="15"/>
        <v>Putri</v>
      </c>
    </row>
    <row r="53" spans="1:13" x14ac:dyDescent="0.25">
      <c r="A53" s="45"/>
      <c r="B53" s="136">
        <f t="shared" si="3"/>
        <v>0.33333333333333331</v>
      </c>
      <c r="C53" s="16"/>
      <c r="D53" s="13"/>
      <c r="E53" s="13" t="str">
        <f t="shared" si="9"/>
        <v>LL</v>
      </c>
      <c r="F53" s="47"/>
      <c r="G53" s="17"/>
      <c r="H53" s="17"/>
      <c r="I53" s="138" t="s">
        <v>34</v>
      </c>
      <c r="J53" s="18" t="s">
        <v>16</v>
      </c>
      <c r="K53" s="9">
        <v>25</v>
      </c>
      <c r="L53" s="9">
        <v>0</v>
      </c>
      <c r="M53" s="45" t="str">
        <f t="shared" si="15"/>
        <v>Putri</v>
      </c>
    </row>
    <row r="54" spans="1:13" x14ac:dyDescent="0.25">
      <c r="A54" s="45"/>
      <c r="B54" s="136">
        <f t="shared" si="3"/>
        <v>0.33333333333333331</v>
      </c>
      <c r="C54" s="16" t="str">
        <f>C52</f>
        <v>5.51'50"S 110.26'49"E</v>
      </c>
      <c r="D54" s="13">
        <f>D52</f>
        <v>3</v>
      </c>
      <c r="E54" s="13" t="str">
        <f t="shared" si="9"/>
        <v>LL</v>
      </c>
      <c r="F54" s="47" t="str">
        <f>F52</f>
        <v>Pemanfaatan</v>
      </c>
      <c r="G54" s="17">
        <v>1</v>
      </c>
      <c r="H54" s="17">
        <v>5</v>
      </c>
      <c r="I54" s="138" t="s">
        <v>34</v>
      </c>
      <c r="J54" s="18" t="s">
        <v>18</v>
      </c>
      <c r="K54" s="9">
        <v>1</v>
      </c>
      <c r="L54" s="9">
        <v>0</v>
      </c>
      <c r="M54" s="45" t="str">
        <f t="shared" si="15"/>
        <v>Putri</v>
      </c>
    </row>
    <row r="55" spans="1:13" x14ac:dyDescent="0.25">
      <c r="A55" s="46"/>
      <c r="B55" s="136">
        <f t="shared" si="3"/>
        <v>0.33333333333333331</v>
      </c>
      <c r="C55" s="20" t="str">
        <f t="shared" ref="C55:F62" si="16">C54</f>
        <v>5.51'50"S 110.26'49"E</v>
      </c>
      <c r="D55" s="21">
        <f t="shared" si="16"/>
        <v>3</v>
      </c>
      <c r="E55" s="13" t="str">
        <f t="shared" si="9"/>
        <v>LL</v>
      </c>
      <c r="F55" s="48" t="str">
        <f t="shared" si="16"/>
        <v>Pemanfaatan</v>
      </c>
      <c r="G55" s="22">
        <v>1</v>
      </c>
      <c r="H55" s="22">
        <v>6</v>
      </c>
      <c r="I55" s="138" t="s">
        <v>34</v>
      </c>
      <c r="J55" s="23" t="s">
        <v>25</v>
      </c>
      <c r="K55" s="24">
        <v>0</v>
      </c>
      <c r="L55" s="24">
        <v>0</v>
      </c>
      <c r="M55" s="45" t="str">
        <f t="shared" si="15"/>
        <v>Putri</v>
      </c>
    </row>
    <row r="56" spans="1:13" x14ac:dyDescent="0.25">
      <c r="A56" s="45"/>
      <c r="B56" s="136">
        <f t="shared" si="3"/>
        <v>0.33333333333333331</v>
      </c>
      <c r="C56" s="16" t="str">
        <f t="shared" si="16"/>
        <v>5.51'50"S 110.26'49"E</v>
      </c>
      <c r="D56" s="13">
        <f t="shared" si="16"/>
        <v>3</v>
      </c>
      <c r="E56" s="13" t="str">
        <f t="shared" si="9"/>
        <v>LL</v>
      </c>
      <c r="F56" s="47" t="str">
        <f t="shared" si="16"/>
        <v>Pemanfaatan</v>
      </c>
      <c r="G56" s="17">
        <v>1</v>
      </c>
      <c r="H56" s="17">
        <v>6</v>
      </c>
      <c r="I56" s="138" t="s">
        <v>34</v>
      </c>
      <c r="J56" s="18" t="s">
        <v>26</v>
      </c>
      <c r="K56" s="9">
        <v>90</v>
      </c>
      <c r="L56" s="9">
        <v>0</v>
      </c>
      <c r="M56" s="45" t="str">
        <f t="shared" si="15"/>
        <v>Putri</v>
      </c>
    </row>
    <row r="57" spans="1:13" x14ac:dyDescent="0.25">
      <c r="A57" s="45"/>
      <c r="B57" s="136">
        <f t="shared" si="3"/>
        <v>0.33333333333333331</v>
      </c>
      <c r="C57" s="16" t="str">
        <f t="shared" si="16"/>
        <v>5.51'50"S 110.26'49"E</v>
      </c>
      <c r="D57" s="13">
        <f t="shared" si="16"/>
        <v>3</v>
      </c>
      <c r="E57" s="13" t="str">
        <f t="shared" si="9"/>
        <v>LL</v>
      </c>
      <c r="F57" s="47" t="str">
        <f t="shared" si="16"/>
        <v>Pemanfaatan</v>
      </c>
      <c r="G57" s="17">
        <v>1</v>
      </c>
      <c r="H57" s="17">
        <v>6</v>
      </c>
      <c r="I57" s="138" t="s">
        <v>34</v>
      </c>
      <c r="J57" s="18" t="s">
        <v>19</v>
      </c>
      <c r="K57" s="9">
        <v>0</v>
      </c>
      <c r="L57" s="9">
        <v>0</v>
      </c>
      <c r="M57" s="45" t="str">
        <f t="shared" si="15"/>
        <v>Putri</v>
      </c>
    </row>
    <row r="58" spans="1:13" x14ac:dyDescent="0.25">
      <c r="A58" s="45"/>
      <c r="B58" s="136">
        <f t="shared" si="3"/>
        <v>0.33333333333333331</v>
      </c>
      <c r="C58" s="16" t="str">
        <f t="shared" si="16"/>
        <v>5.51'50"S 110.26'49"E</v>
      </c>
      <c r="D58" s="13">
        <f t="shared" si="16"/>
        <v>3</v>
      </c>
      <c r="E58" s="13" t="str">
        <f t="shared" si="9"/>
        <v>LL</v>
      </c>
      <c r="F58" s="47" t="str">
        <f t="shared" si="16"/>
        <v>Pemanfaatan</v>
      </c>
      <c r="G58" s="17">
        <v>1</v>
      </c>
      <c r="H58" s="17">
        <v>6</v>
      </c>
      <c r="I58" s="138" t="s">
        <v>34</v>
      </c>
      <c r="J58" s="18" t="s">
        <v>20</v>
      </c>
      <c r="K58" s="9">
        <v>0</v>
      </c>
      <c r="L58" s="9">
        <v>0</v>
      </c>
      <c r="M58" s="45" t="str">
        <f t="shared" si="15"/>
        <v>Putri</v>
      </c>
    </row>
    <row r="59" spans="1:13" x14ac:dyDescent="0.25">
      <c r="A59" s="45"/>
      <c r="B59" s="136">
        <f t="shared" si="3"/>
        <v>0.33333333333333331</v>
      </c>
      <c r="C59" s="16" t="str">
        <f t="shared" si="16"/>
        <v>5.51'50"S 110.26'49"E</v>
      </c>
      <c r="D59" s="13">
        <f t="shared" si="16"/>
        <v>3</v>
      </c>
      <c r="E59" s="13" t="str">
        <f t="shared" si="9"/>
        <v>LL</v>
      </c>
      <c r="F59" s="47" t="str">
        <f t="shared" si="16"/>
        <v>Pemanfaatan</v>
      </c>
      <c r="G59" s="17">
        <v>1</v>
      </c>
      <c r="H59" s="17">
        <v>6</v>
      </c>
      <c r="I59" s="138" t="s">
        <v>34</v>
      </c>
      <c r="J59" s="18" t="s">
        <v>21</v>
      </c>
      <c r="K59" s="9">
        <v>0</v>
      </c>
      <c r="L59" s="9">
        <v>0</v>
      </c>
      <c r="M59" s="45" t="str">
        <f t="shared" si="15"/>
        <v>Putri</v>
      </c>
    </row>
    <row r="60" spans="1:13" x14ac:dyDescent="0.25">
      <c r="A60" s="45"/>
      <c r="B60" s="136">
        <f t="shared" si="3"/>
        <v>0.33333333333333331</v>
      </c>
      <c r="C60" s="16" t="str">
        <f t="shared" si="16"/>
        <v>5.51'50"S 110.26'49"E</v>
      </c>
      <c r="D60" s="13">
        <f t="shared" si="16"/>
        <v>3</v>
      </c>
      <c r="E60" s="13" t="str">
        <f t="shared" si="9"/>
        <v>LL</v>
      </c>
      <c r="F60" s="47" t="str">
        <f t="shared" si="16"/>
        <v>Pemanfaatan</v>
      </c>
      <c r="G60" s="17">
        <v>1</v>
      </c>
      <c r="H60" s="17">
        <v>6</v>
      </c>
      <c r="I60" s="138" t="s">
        <v>34</v>
      </c>
      <c r="J60" s="18" t="s">
        <v>22</v>
      </c>
      <c r="K60" s="9">
        <v>0</v>
      </c>
      <c r="L60" s="9">
        <v>0</v>
      </c>
      <c r="M60" s="45" t="str">
        <f t="shared" si="15"/>
        <v>Putri</v>
      </c>
    </row>
    <row r="61" spans="1:13" x14ac:dyDescent="0.25">
      <c r="A61" s="45"/>
      <c r="B61" s="136">
        <f t="shared" si="3"/>
        <v>0.33333333333333331</v>
      </c>
      <c r="C61" s="16" t="str">
        <f t="shared" si="16"/>
        <v>5.51'50"S 110.26'49"E</v>
      </c>
      <c r="D61" s="13">
        <f t="shared" si="16"/>
        <v>3</v>
      </c>
      <c r="E61" s="13" t="str">
        <f t="shared" si="9"/>
        <v>LL</v>
      </c>
      <c r="F61" s="47" t="str">
        <f t="shared" si="16"/>
        <v>Pemanfaatan</v>
      </c>
      <c r="G61" s="17">
        <v>1</v>
      </c>
      <c r="H61" s="17">
        <v>6</v>
      </c>
      <c r="I61" s="138" t="s">
        <v>34</v>
      </c>
      <c r="J61" s="18" t="s">
        <v>23</v>
      </c>
      <c r="K61" s="9">
        <v>0</v>
      </c>
      <c r="L61" s="9">
        <v>0</v>
      </c>
      <c r="M61" s="45" t="str">
        <f t="shared" si="15"/>
        <v>Putri</v>
      </c>
    </row>
    <row r="62" spans="1:13" x14ac:dyDescent="0.25">
      <c r="A62" s="45"/>
      <c r="B62" s="136">
        <f t="shared" si="3"/>
        <v>0.33333333333333331</v>
      </c>
      <c r="C62" s="16" t="str">
        <f t="shared" si="16"/>
        <v>5.51'50"S 110.26'49"E</v>
      </c>
      <c r="D62" s="13">
        <f t="shared" si="16"/>
        <v>3</v>
      </c>
      <c r="E62" s="13" t="str">
        <f t="shared" si="9"/>
        <v>LL</v>
      </c>
      <c r="F62" s="47" t="str">
        <f t="shared" si="16"/>
        <v>Pemanfaatan</v>
      </c>
      <c r="G62" s="17">
        <v>1</v>
      </c>
      <c r="H62" s="17">
        <v>6</v>
      </c>
      <c r="I62" s="138" t="s">
        <v>34</v>
      </c>
      <c r="J62" s="18" t="s">
        <v>24</v>
      </c>
      <c r="K62" s="9">
        <v>0</v>
      </c>
      <c r="L62" s="9">
        <v>0</v>
      </c>
      <c r="M62" s="45" t="str">
        <f t="shared" si="15"/>
        <v>Putri</v>
      </c>
    </row>
    <row r="63" spans="1:13" x14ac:dyDescent="0.25">
      <c r="A63" s="45"/>
      <c r="B63" s="136">
        <f t="shared" si="3"/>
        <v>0.33333333333333331</v>
      </c>
      <c r="C63" s="16"/>
      <c r="D63" s="13"/>
      <c r="E63" s="13" t="str">
        <f t="shared" si="9"/>
        <v>LL</v>
      </c>
      <c r="F63" s="47"/>
      <c r="G63" s="17"/>
      <c r="H63" s="17"/>
      <c r="I63" s="138" t="s">
        <v>34</v>
      </c>
      <c r="J63" s="18" t="s">
        <v>16</v>
      </c>
      <c r="K63" s="9">
        <v>25</v>
      </c>
      <c r="L63" s="9">
        <v>0</v>
      </c>
      <c r="M63" s="45" t="str">
        <f t="shared" si="15"/>
        <v>Putri</v>
      </c>
    </row>
    <row r="64" spans="1:13" x14ac:dyDescent="0.25">
      <c r="A64" s="45"/>
      <c r="B64" s="136">
        <f t="shared" si="3"/>
        <v>0.33333333333333331</v>
      </c>
      <c r="C64" s="16" t="str">
        <f>C62</f>
        <v>5.51'50"S 110.26'49"E</v>
      </c>
      <c r="D64" s="13">
        <f>D62</f>
        <v>3</v>
      </c>
      <c r="E64" s="13" t="str">
        <f t="shared" si="9"/>
        <v>LL</v>
      </c>
      <c r="F64" s="47" t="str">
        <f>F62</f>
        <v>Pemanfaatan</v>
      </c>
      <c r="G64" s="17">
        <v>1</v>
      </c>
      <c r="H64" s="17">
        <v>6</v>
      </c>
      <c r="I64" s="138" t="s">
        <v>34</v>
      </c>
      <c r="J64" s="18" t="s">
        <v>18</v>
      </c>
      <c r="K64" s="9">
        <v>0</v>
      </c>
      <c r="L64" s="9">
        <v>0</v>
      </c>
      <c r="M64" s="45" t="str">
        <f t="shared" si="15"/>
        <v>Putri</v>
      </c>
    </row>
    <row r="65" spans="1:13" x14ac:dyDescent="0.25">
      <c r="A65" s="46"/>
      <c r="B65" s="136">
        <f t="shared" si="3"/>
        <v>0.33333333333333331</v>
      </c>
      <c r="C65" s="20" t="str">
        <f t="shared" ref="C65:F72" si="17">C64</f>
        <v>5.51'50"S 110.26'49"E</v>
      </c>
      <c r="D65" s="21">
        <f t="shared" si="17"/>
        <v>3</v>
      </c>
      <c r="E65" s="13" t="str">
        <f t="shared" si="9"/>
        <v>LL</v>
      </c>
      <c r="F65" s="48" t="str">
        <f t="shared" si="17"/>
        <v>Pemanfaatan</v>
      </c>
      <c r="G65" s="22">
        <v>1</v>
      </c>
      <c r="H65" s="22">
        <v>7</v>
      </c>
      <c r="I65" s="138" t="s">
        <v>34</v>
      </c>
      <c r="J65" s="23" t="s">
        <v>25</v>
      </c>
      <c r="K65" s="24">
        <v>0</v>
      </c>
      <c r="L65" s="24">
        <v>0</v>
      </c>
      <c r="M65" s="45" t="str">
        <f t="shared" si="15"/>
        <v>Putri</v>
      </c>
    </row>
    <row r="66" spans="1:13" x14ac:dyDescent="0.25">
      <c r="A66" s="45"/>
      <c r="B66" s="136">
        <f t="shared" si="3"/>
        <v>0.33333333333333331</v>
      </c>
      <c r="C66" s="16" t="str">
        <f t="shared" si="17"/>
        <v>5.51'50"S 110.26'49"E</v>
      </c>
      <c r="D66" s="13">
        <f t="shared" si="17"/>
        <v>3</v>
      </c>
      <c r="E66" s="13" t="str">
        <f t="shared" si="9"/>
        <v>LL</v>
      </c>
      <c r="F66" s="47" t="str">
        <f t="shared" si="17"/>
        <v>Pemanfaatan</v>
      </c>
      <c r="G66" s="17">
        <v>1</v>
      </c>
      <c r="H66" s="17">
        <v>7</v>
      </c>
      <c r="I66" s="138" t="s">
        <v>34</v>
      </c>
      <c r="J66" s="18" t="s">
        <v>26</v>
      </c>
      <c r="K66" s="9">
        <v>95</v>
      </c>
      <c r="L66" s="9">
        <v>0</v>
      </c>
      <c r="M66" s="45" t="str">
        <f t="shared" si="15"/>
        <v>Putri</v>
      </c>
    </row>
    <row r="67" spans="1:13" x14ac:dyDescent="0.25">
      <c r="A67" s="45"/>
      <c r="B67" s="136">
        <f t="shared" si="3"/>
        <v>0.33333333333333331</v>
      </c>
      <c r="C67" s="16" t="str">
        <f t="shared" si="17"/>
        <v>5.51'50"S 110.26'49"E</v>
      </c>
      <c r="D67" s="13">
        <f t="shared" si="17"/>
        <v>3</v>
      </c>
      <c r="E67" s="13" t="str">
        <f t="shared" si="9"/>
        <v>LL</v>
      </c>
      <c r="F67" s="47" t="str">
        <f t="shared" si="17"/>
        <v>Pemanfaatan</v>
      </c>
      <c r="G67" s="17">
        <v>1</v>
      </c>
      <c r="H67" s="17">
        <v>7</v>
      </c>
      <c r="I67" s="138" t="s">
        <v>34</v>
      </c>
      <c r="J67" s="18" t="s">
        <v>19</v>
      </c>
      <c r="K67" s="9">
        <v>0</v>
      </c>
      <c r="L67" s="9">
        <v>0</v>
      </c>
      <c r="M67" s="45" t="str">
        <f t="shared" si="15"/>
        <v>Putri</v>
      </c>
    </row>
    <row r="68" spans="1:13" x14ac:dyDescent="0.25">
      <c r="A68" s="45"/>
      <c r="B68" s="136">
        <f t="shared" si="3"/>
        <v>0.33333333333333331</v>
      </c>
      <c r="C68" s="16" t="str">
        <f t="shared" si="17"/>
        <v>5.51'50"S 110.26'49"E</v>
      </c>
      <c r="D68" s="13">
        <f t="shared" si="17"/>
        <v>3</v>
      </c>
      <c r="E68" s="13" t="str">
        <f t="shared" si="9"/>
        <v>LL</v>
      </c>
      <c r="F68" s="47" t="str">
        <f t="shared" si="17"/>
        <v>Pemanfaatan</v>
      </c>
      <c r="G68" s="17">
        <v>1</v>
      </c>
      <c r="H68" s="17">
        <v>7</v>
      </c>
      <c r="I68" s="138" t="s">
        <v>34</v>
      </c>
      <c r="J68" s="18" t="s">
        <v>20</v>
      </c>
      <c r="K68" s="9">
        <v>0</v>
      </c>
      <c r="L68" s="9">
        <v>0</v>
      </c>
      <c r="M68" s="45" t="str">
        <f t="shared" si="15"/>
        <v>Putri</v>
      </c>
    </row>
    <row r="69" spans="1:13" x14ac:dyDescent="0.25">
      <c r="A69" s="45"/>
      <c r="B69" s="136">
        <f t="shared" si="3"/>
        <v>0.33333333333333331</v>
      </c>
      <c r="C69" s="16" t="str">
        <f t="shared" si="17"/>
        <v>5.51'50"S 110.26'49"E</v>
      </c>
      <c r="D69" s="13">
        <f t="shared" si="17"/>
        <v>3</v>
      </c>
      <c r="E69" s="13" t="str">
        <f t="shared" si="9"/>
        <v>LL</v>
      </c>
      <c r="F69" s="47" t="str">
        <f t="shared" si="17"/>
        <v>Pemanfaatan</v>
      </c>
      <c r="G69" s="17">
        <v>1</v>
      </c>
      <c r="H69" s="17">
        <v>7</v>
      </c>
      <c r="I69" s="138" t="s">
        <v>34</v>
      </c>
      <c r="J69" s="18" t="s">
        <v>21</v>
      </c>
      <c r="K69" s="9">
        <v>0</v>
      </c>
      <c r="L69" s="9">
        <v>0</v>
      </c>
      <c r="M69" s="45" t="str">
        <f t="shared" si="15"/>
        <v>Putri</v>
      </c>
    </row>
    <row r="70" spans="1:13" x14ac:dyDescent="0.25">
      <c r="A70" s="45"/>
      <c r="B70" s="136">
        <f t="shared" si="3"/>
        <v>0.33333333333333331</v>
      </c>
      <c r="C70" s="16" t="str">
        <f t="shared" si="17"/>
        <v>5.51'50"S 110.26'49"E</v>
      </c>
      <c r="D70" s="13">
        <f t="shared" si="17"/>
        <v>3</v>
      </c>
      <c r="E70" s="13" t="str">
        <f t="shared" si="9"/>
        <v>LL</v>
      </c>
      <c r="F70" s="47" t="str">
        <f t="shared" si="17"/>
        <v>Pemanfaatan</v>
      </c>
      <c r="G70" s="17">
        <v>1</v>
      </c>
      <c r="H70" s="17">
        <v>7</v>
      </c>
      <c r="I70" s="138" t="s">
        <v>34</v>
      </c>
      <c r="J70" s="18" t="s">
        <v>22</v>
      </c>
      <c r="K70" s="9">
        <v>0</v>
      </c>
      <c r="L70" s="9">
        <v>0</v>
      </c>
      <c r="M70" s="45" t="str">
        <f t="shared" si="15"/>
        <v>Putri</v>
      </c>
    </row>
    <row r="71" spans="1:13" x14ac:dyDescent="0.25">
      <c r="A71" s="45"/>
      <c r="B71" s="136">
        <f t="shared" ref="B71:B134" si="18">B70</f>
        <v>0.33333333333333331</v>
      </c>
      <c r="C71" s="16" t="str">
        <f t="shared" si="17"/>
        <v>5.51'50"S 110.26'49"E</v>
      </c>
      <c r="D71" s="13">
        <f t="shared" si="17"/>
        <v>3</v>
      </c>
      <c r="E71" s="13" t="str">
        <f t="shared" si="9"/>
        <v>LL</v>
      </c>
      <c r="F71" s="47" t="str">
        <f t="shared" si="17"/>
        <v>Pemanfaatan</v>
      </c>
      <c r="G71" s="17">
        <v>1</v>
      </c>
      <c r="H71" s="17">
        <v>7</v>
      </c>
      <c r="I71" s="138" t="s">
        <v>34</v>
      </c>
      <c r="J71" s="18" t="s">
        <v>23</v>
      </c>
      <c r="K71" s="9">
        <v>0</v>
      </c>
      <c r="L71" s="9">
        <v>0</v>
      </c>
      <c r="M71" s="45" t="str">
        <f t="shared" si="15"/>
        <v>Putri</v>
      </c>
    </row>
    <row r="72" spans="1:13" x14ac:dyDescent="0.25">
      <c r="A72" s="45"/>
      <c r="B72" s="136">
        <f t="shared" si="18"/>
        <v>0.33333333333333331</v>
      </c>
      <c r="C72" s="16" t="str">
        <f t="shared" si="17"/>
        <v>5.51'50"S 110.26'49"E</v>
      </c>
      <c r="D72" s="13">
        <f t="shared" si="17"/>
        <v>3</v>
      </c>
      <c r="E72" s="13" t="str">
        <f t="shared" si="9"/>
        <v>LL</v>
      </c>
      <c r="F72" s="47" t="str">
        <f t="shared" si="17"/>
        <v>Pemanfaatan</v>
      </c>
      <c r="G72" s="17">
        <v>1</v>
      </c>
      <c r="H72" s="17">
        <v>7</v>
      </c>
      <c r="I72" s="138" t="s">
        <v>34</v>
      </c>
      <c r="J72" s="18" t="s">
        <v>24</v>
      </c>
      <c r="K72" s="9">
        <v>0</v>
      </c>
      <c r="L72" s="9">
        <v>0</v>
      </c>
      <c r="M72" s="45" t="str">
        <f t="shared" si="15"/>
        <v>Putri</v>
      </c>
    </row>
    <row r="73" spans="1:13" x14ac:dyDescent="0.25">
      <c r="A73" s="45"/>
      <c r="B73" s="136">
        <f t="shared" si="18"/>
        <v>0.33333333333333331</v>
      </c>
      <c r="C73" s="16"/>
      <c r="D73" s="13"/>
      <c r="E73" s="13" t="str">
        <f t="shared" si="9"/>
        <v>LL</v>
      </c>
      <c r="F73" s="47"/>
      <c r="G73" s="17"/>
      <c r="H73" s="17"/>
      <c r="I73" s="138" t="s">
        <v>34</v>
      </c>
      <c r="J73" s="18" t="s">
        <v>16</v>
      </c>
      <c r="K73" s="9">
        <v>30</v>
      </c>
      <c r="L73" s="9">
        <v>0</v>
      </c>
      <c r="M73" s="45" t="str">
        <f t="shared" si="15"/>
        <v>Putri</v>
      </c>
    </row>
    <row r="74" spans="1:13" x14ac:dyDescent="0.25">
      <c r="A74" s="45"/>
      <c r="B74" s="136">
        <f t="shared" si="18"/>
        <v>0.33333333333333331</v>
      </c>
      <c r="C74" s="16" t="str">
        <f>C72</f>
        <v>5.51'50"S 110.26'49"E</v>
      </c>
      <c r="D74" s="13">
        <f>D72</f>
        <v>3</v>
      </c>
      <c r="E74" s="13" t="str">
        <f t="shared" si="9"/>
        <v>LL</v>
      </c>
      <c r="F74" s="47" t="str">
        <f>F72</f>
        <v>Pemanfaatan</v>
      </c>
      <c r="G74" s="17">
        <v>1</v>
      </c>
      <c r="H74" s="17">
        <v>7</v>
      </c>
      <c r="I74" s="138" t="s">
        <v>34</v>
      </c>
      <c r="J74" s="18" t="s">
        <v>18</v>
      </c>
      <c r="K74" s="9">
        <v>0</v>
      </c>
      <c r="L74" s="9">
        <v>0</v>
      </c>
      <c r="M74" s="45" t="str">
        <f t="shared" si="15"/>
        <v>Putri</v>
      </c>
    </row>
    <row r="75" spans="1:13" x14ac:dyDescent="0.25">
      <c r="A75" s="46"/>
      <c r="B75" s="136">
        <f t="shared" si="18"/>
        <v>0.33333333333333331</v>
      </c>
      <c r="C75" s="20" t="str">
        <f t="shared" ref="C75:F82" si="19">C74</f>
        <v>5.51'50"S 110.26'49"E</v>
      </c>
      <c r="D75" s="21">
        <f t="shared" si="19"/>
        <v>3</v>
      </c>
      <c r="E75" s="13" t="str">
        <f t="shared" si="9"/>
        <v>LL</v>
      </c>
      <c r="F75" s="48" t="str">
        <f t="shared" si="19"/>
        <v>Pemanfaatan</v>
      </c>
      <c r="G75" s="22">
        <v>1</v>
      </c>
      <c r="H75" s="22">
        <v>8</v>
      </c>
      <c r="I75" s="138" t="s">
        <v>34</v>
      </c>
      <c r="J75" s="23" t="s">
        <v>25</v>
      </c>
      <c r="K75" s="24">
        <v>0</v>
      </c>
      <c r="L75" s="24">
        <v>0</v>
      </c>
      <c r="M75" s="45" t="str">
        <f t="shared" si="15"/>
        <v>Putri</v>
      </c>
    </row>
    <row r="76" spans="1:13" x14ac:dyDescent="0.25">
      <c r="A76" s="45"/>
      <c r="B76" s="136">
        <f t="shared" si="18"/>
        <v>0.33333333333333331</v>
      </c>
      <c r="C76" s="16" t="str">
        <f t="shared" si="19"/>
        <v>5.51'50"S 110.26'49"E</v>
      </c>
      <c r="D76" s="13">
        <f t="shared" si="19"/>
        <v>3</v>
      </c>
      <c r="E76" s="13" t="str">
        <f t="shared" si="9"/>
        <v>LL</v>
      </c>
      <c r="F76" s="47" t="str">
        <f t="shared" si="19"/>
        <v>Pemanfaatan</v>
      </c>
      <c r="G76" s="17">
        <v>1</v>
      </c>
      <c r="H76" s="17">
        <v>8</v>
      </c>
      <c r="I76" s="138" t="s">
        <v>34</v>
      </c>
      <c r="J76" s="18" t="s">
        <v>26</v>
      </c>
      <c r="K76" s="9">
        <v>0</v>
      </c>
      <c r="L76" s="9">
        <v>0</v>
      </c>
      <c r="M76" s="45" t="str">
        <f t="shared" si="15"/>
        <v>Putri</v>
      </c>
    </row>
    <row r="77" spans="1:13" x14ac:dyDescent="0.25">
      <c r="A77" s="45"/>
      <c r="B77" s="136">
        <f t="shared" si="18"/>
        <v>0.33333333333333331</v>
      </c>
      <c r="C77" s="16" t="str">
        <f t="shared" si="19"/>
        <v>5.51'50"S 110.26'49"E</v>
      </c>
      <c r="D77" s="13">
        <f t="shared" si="19"/>
        <v>3</v>
      </c>
      <c r="E77" s="13" t="str">
        <f t="shared" si="9"/>
        <v>LL</v>
      </c>
      <c r="F77" s="47" t="str">
        <f t="shared" si="19"/>
        <v>Pemanfaatan</v>
      </c>
      <c r="G77" s="17">
        <v>1</v>
      </c>
      <c r="H77" s="17">
        <v>8</v>
      </c>
      <c r="I77" s="138" t="s">
        <v>34</v>
      </c>
      <c r="J77" s="18" t="s">
        <v>19</v>
      </c>
      <c r="K77" s="9">
        <v>0</v>
      </c>
      <c r="L77" s="9">
        <v>0</v>
      </c>
      <c r="M77" s="45" t="str">
        <f t="shared" si="15"/>
        <v>Putri</v>
      </c>
    </row>
    <row r="78" spans="1:13" x14ac:dyDescent="0.25">
      <c r="A78" s="45"/>
      <c r="B78" s="136">
        <f t="shared" si="18"/>
        <v>0.33333333333333331</v>
      </c>
      <c r="C78" s="16" t="str">
        <f t="shared" si="19"/>
        <v>5.51'50"S 110.26'49"E</v>
      </c>
      <c r="D78" s="13">
        <f t="shared" si="19"/>
        <v>3</v>
      </c>
      <c r="E78" s="13" t="str">
        <f t="shared" si="9"/>
        <v>LL</v>
      </c>
      <c r="F78" s="47" t="str">
        <f t="shared" si="19"/>
        <v>Pemanfaatan</v>
      </c>
      <c r="G78" s="17">
        <v>1</v>
      </c>
      <c r="H78" s="17">
        <v>8</v>
      </c>
      <c r="I78" s="138" t="s">
        <v>34</v>
      </c>
      <c r="J78" s="18" t="s">
        <v>20</v>
      </c>
      <c r="K78" s="9">
        <v>0</v>
      </c>
      <c r="L78" s="9">
        <v>0</v>
      </c>
      <c r="M78" s="45" t="str">
        <f t="shared" si="15"/>
        <v>Putri</v>
      </c>
    </row>
    <row r="79" spans="1:13" x14ac:dyDescent="0.25">
      <c r="A79" s="45"/>
      <c r="B79" s="136">
        <f t="shared" si="18"/>
        <v>0.33333333333333331</v>
      </c>
      <c r="C79" s="16" t="str">
        <f t="shared" si="19"/>
        <v>5.51'50"S 110.26'49"E</v>
      </c>
      <c r="D79" s="13">
        <f t="shared" si="19"/>
        <v>3</v>
      </c>
      <c r="E79" s="13" t="str">
        <f t="shared" si="9"/>
        <v>LL</v>
      </c>
      <c r="F79" s="47" t="str">
        <f t="shared" si="19"/>
        <v>Pemanfaatan</v>
      </c>
      <c r="G79" s="17">
        <v>1</v>
      </c>
      <c r="H79" s="17">
        <v>8</v>
      </c>
      <c r="I79" s="138" t="s">
        <v>34</v>
      </c>
      <c r="J79" s="18" t="s">
        <v>21</v>
      </c>
      <c r="K79" s="9">
        <v>0</v>
      </c>
      <c r="L79" s="9">
        <v>0</v>
      </c>
      <c r="M79" s="45" t="str">
        <f t="shared" ref="M79:M114" si="20">M78</f>
        <v>Putri</v>
      </c>
    </row>
    <row r="80" spans="1:13" x14ac:dyDescent="0.25">
      <c r="A80" s="45"/>
      <c r="B80" s="136">
        <f t="shared" si="18"/>
        <v>0.33333333333333331</v>
      </c>
      <c r="C80" s="16" t="str">
        <f t="shared" si="19"/>
        <v>5.51'50"S 110.26'49"E</v>
      </c>
      <c r="D80" s="13">
        <f t="shared" si="19"/>
        <v>3</v>
      </c>
      <c r="E80" s="13" t="str">
        <f t="shared" si="9"/>
        <v>LL</v>
      </c>
      <c r="F80" s="47" t="str">
        <f t="shared" si="19"/>
        <v>Pemanfaatan</v>
      </c>
      <c r="G80" s="17">
        <v>1</v>
      </c>
      <c r="H80" s="17">
        <v>8</v>
      </c>
      <c r="I80" s="138" t="s">
        <v>34</v>
      </c>
      <c r="J80" s="18" t="s">
        <v>22</v>
      </c>
      <c r="K80" s="9">
        <v>0</v>
      </c>
      <c r="L80" s="9">
        <v>0</v>
      </c>
      <c r="M80" s="45" t="str">
        <f t="shared" si="20"/>
        <v>Putri</v>
      </c>
    </row>
    <row r="81" spans="1:13" x14ac:dyDescent="0.25">
      <c r="A81" s="45"/>
      <c r="B81" s="136">
        <f t="shared" si="18"/>
        <v>0.33333333333333331</v>
      </c>
      <c r="C81" s="16" t="str">
        <f t="shared" si="19"/>
        <v>5.51'50"S 110.26'49"E</v>
      </c>
      <c r="D81" s="13">
        <f t="shared" si="19"/>
        <v>3</v>
      </c>
      <c r="E81" s="13" t="str">
        <f t="shared" si="9"/>
        <v>LL</v>
      </c>
      <c r="F81" s="47" t="str">
        <f t="shared" si="19"/>
        <v>Pemanfaatan</v>
      </c>
      <c r="G81" s="17">
        <v>1</v>
      </c>
      <c r="H81" s="17">
        <v>8</v>
      </c>
      <c r="I81" s="138" t="s">
        <v>34</v>
      </c>
      <c r="J81" s="18" t="s">
        <v>23</v>
      </c>
      <c r="K81" s="9">
        <v>0</v>
      </c>
      <c r="L81" s="9">
        <v>0</v>
      </c>
      <c r="M81" s="45" t="str">
        <f t="shared" si="20"/>
        <v>Putri</v>
      </c>
    </row>
    <row r="82" spans="1:13" x14ac:dyDescent="0.25">
      <c r="A82" s="45"/>
      <c r="B82" s="136">
        <f t="shared" si="18"/>
        <v>0.33333333333333331</v>
      </c>
      <c r="C82" s="16" t="str">
        <f t="shared" si="19"/>
        <v>5.51'50"S 110.26'49"E</v>
      </c>
      <c r="D82" s="13">
        <f t="shared" si="19"/>
        <v>3</v>
      </c>
      <c r="E82" s="13" t="str">
        <f t="shared" si="9"/>
        <v>LL</v>
      </c>
      <c r="F82" s="47" t="str">
        <f t="shared" si="19"/>
        <v>Pemanfaatan</v>
      </c>
      <c r="G82" s="17">
        <v>1</v>
      </c>
      <c r="H82" s="17">
        <v>8</v>
      </c>
      <c r="I82" s="138" t="s">
        <v>34</v>
      </c>
      <c r="J82" s="18" t="s">
        <v>24</v>
      </c>
      <c r="K82" s="9">
        <v>0</v>
      </c>
      <c r="L82" s="9">
        <v>0</v>
      </c>
      <c r="M82" s="45" t="str">
        <f t="shared" si="20"/>
        <v>Putri</v>
      </c>
    </row>
    <row r="83" spans="1:13" x14ac:dyDescent="0.25">
      <c r="A83" s="45"/>
      <c r="B83" s="136">
        <f t="shared" si="18"/>
        <v>0.33333333333333331</v>
      </c>
      <c r="C83" s="16"/>
      <c r="D83" s="13"/>
      <c r="E83" s="13" t="str">
        <f t="shared" si="9"/>
        <v>LL</v>
      </c>
      <c r="F83" s="47"/>
      <c r="G83" s="17"/>
      <c r="H83" s="17"/>
      <c r="I83" s="138" t="s">
        <v>34</v>
      </c>
      <c r="J83" s="18" t="s">
        <v>16</v>
      </c>
      <c r="K83" s="9">
        <v>0</v>
      </c>
      <c r="L83" s="9">
        <v>0</v>
      </c>
      <c r="M83" s="45" t="str">
        <f t="shared" si="20"/>
        <v>Putri</v>
      </c>
    </row>
    <row r="84" spans="1:13" x14ac:dyDescent="0.25">
      <c r="A84" s="45"/>
      <c r="B84" s="136">
        <f t="shared" si="18"/>
        <v>0.33333333333333331</v>
      </c>
      <c r="C84" s="16" t="str">
        <f>C82</f>
        <v>5.51'50"S 110.26'49"E</v>
      </c>
      <c r="D84" s="13">
        <f>D82</f>
        <v>3</v>
      </c>
      <c r="E84" s="13" t="str">
        <f t="shared" si="9"/>
        <v>LL</v>
      </c>
      <c r="F84" s="47" t="str">
        <f>F82</f>
        <v>Pemanfaatan</v>
      </c>
      <c r="G84" s="17">
        <v>1</v>
      </c>
      <c r="H84" s="17">
        <v>8</v>
      </c>
      <c r="I84" s="138" t="s">
        <v>34</v>
      </c>
      <c r="J84" s="18" t="s">
        <v>18</v>
      </c>
      <c r="K84" s="9">
        <v>0</v>
      </c>
      <c r="L84" s="9">
        <v>0</v>
      </c>
      <c r="M84" s="45" t="str">
        <f t="shared" si="20"/>
        <v>Putri</v>
      </c>
    </row>
    <row r="85" spans="1:13" x14ac:dyDescent="0.25">
      <c r="A85" s="46"/>
      <c r="B85" s="136">
        <f t="shared" si="18"/>
        <v>0.33333333333333331</v>
      </c>
      <c r="C85" s="20" t="str">
        <f t="shared" ref="C85:F100" si="21">C84</f>
        <v>5.51'50"S 110.26'49"E</v>
      </c>
      <c r="D85" s="21">
        <f t="shared" si="21"/>
        <v>3</v>
      </c>
      <c r="E85" s="13" t="str">
        <f t="shared" si="9"/>
        <v>LL</v>
      </c>
      <c r="F85" s="48" t="str">
        <f t="shared" si="21"/>
        <v>Pemanfaatan</v>
      </c>
      <c r="G85" s="22">
        <v>1</v>
      </c>
      <c r="H85" s="22">
        <v>9</v>
      </c>
      <c r="I85" s="138" t="s">
        <v>34</v>
      </c>
      <c r="J85" s="23" t="s">
        <v>25</v>
      </c>
      <c r="K85" s="24">
        <v>0</v>
      </c>
      <c r="L85" s="24">
        <v>0</v>
      </c>
      <c r="M85" s="45" t="str">
        <f t="shared" si="20"/>
        <v>Putri</v>
      </c>
    </row>
    <row r="86" spans="1:13" x14ac:dyDescent="0.25">
      <c r="A86" s="45"/>
      <c r="B86" s="136">
        <f t="shared" si="18"/>
        <v>0.33333333333333331</v>
      </c>
      <c r="C86" s="16" t="str">
        <f t="shared" si="21"/>
        <v>5.51'50"S 110.26'49"E</v>
      </c>
      <c r="D86" s="13">
        <f t="shared" si="21"/>
        <v>3</v>
      </c>
      <c r="E86" s="13" t="str">
        <f t="shared" si="9"/>
        <v>LL</v>
      </c>
      <c r="F86" s="47" t="str">
        <f t="shared" si="21"/>
        <v>Pemanfaatan</v>
      </c>
      <c r="G86" s="17">
        <v>1</v>
      </c>
      <c r="H86" s="17">
        <v>9</v>
      </c>
      <c r="I86" s="138" t="s">
        <v>34</v>
      </c>
      <c r="J86" s="18" t="s">
        <v>26</v>
      </c>
      <c r="K86" s="9">
        <v>90</v>
      </c>
      <c r="L86" s="9">
        <v>0</v>
      </c>
      <c r="M86" s="45" t="str">
        <f t="shared" si="20"/>
        <v>Putri</v>
      </c>
    </row>
    <row r="87" spans="1:13" x14ac:dyDescent="0.25">
      <c r="A87" s="45"/>
      <c r="B87" s="136">
        <f t="shared" si="18"/>
        <v>0.33333333333333331</v>
      </c>
      <c r="C87" s="16" t="str">
        <f t="shared" si="21"/>
        <v>5.51'50"S 110.26'49"E</v>
      </c>
      <c r="D87" s="13">
        <f t="shared" si="21"/>
        <v>3</v>
      </c>
      <c r="E87" s="13" t="str">
        <f t="shared" si="9"/>
        <v>LL</v>
      </c>
      <c r="F87" s="47" t="str">
        <f t="shared" si="21"/>
        <v>Pemanfaatan</v>
      </c>
      <c r="G87" s="17">
        <v>1</v>
      </c>
      <c r="H87" s="17">
        <v>9</v>
      </c>
      <c r="I87" s="138" t="s">
        <v>34</v>
      </c>
      <c r="J87" s="18" t="s">
        <v>19</v>
      </c>
      <c r="K87" s="9">
        <v>0</v>
      </c>
      <c r="L87" s="9">
        <v>0</v>
      </c>
      <c r="M87" s="45" t="str">
        <f t="shared" si="20"/>
        <v>Putri</v>
      </c>
    </row>
    <row r="88" spans="1:13" x14ac:dyDescent="0.25">
      <c r="A88" s="45"/>
      <c r="B88" s="136">
        <f t="shared" si="18"/>
        <v>0.33333333333333331</v>
      </c>
      <c r="C88" s="16" t="str">
        <f t="shared" si="21"/>
        <v>5.51'50"S 110.26'49"E</v>
      </c>
      <c r="D88" s="13">
        <f t="shared" si="21"/>
        <v>3</v>
      </c>
      <c r="E88" s="13" t="str">
        <f t="shared" si="9"/>
        <v>LL</v>
      </c>
      <c r="F88" s="47" t="str">
        <f t="shared" si="21"/>
        <v>Pemanfaatan</v>
      </c>
      <c r="G88" s="17">
        <v>1</v>
      </c>
      <c r="H88" s="17">
        <v>9</v>
      </c>
      <c r="I88" s="138" t="s">
        <v>34</v>
      </c>
      <c r="J88" s="18" t="s">
        <v>20</v>
      </c>
      <c r="K88" s="9">
        <v>0</v>
      </c>
      <c r="L88" s="9">
        <v>0</v>
      </c>
      <c r="M88" s="45" t="str">
        <f t="shared" si="20"/>
        <v>Putri</v>
      </c>
    </row>
    <row r="89" spans="1:13" x14ac:dyDescent="0.25">
      <c r="A89" s="45"/>
      <c r="B89" s="136">
        <f t="shared" si="18"/>
        <v>0.33333333333333331</v>
      </c>
      <c r="C89" s="16" t="str">
        <f t="shared" si="21"/>
        <v>5.51'50"S 110.26'49"E</v>
      </c>
      <c r="D89" s="13">
        <f t="shared" si="21"/>
        <v>3</v>
      </c>
      <c r="E89" s="13" t="str">
        <f t="shared" si="21"/>
        <v>LL</v>
      </c>
      <c r="F89" s="47" t="str">
        <f t="shared" si="21"/>
        <v>Pemanfaatan</v>
      </c>
      <c r="G89" s="17">
        <v>1</v>
      </c>
      <c r="H89" s="17">
        <v>9</v>
      </c>
      <c r="I89" s="138" t="s">
        <v>34</v>
      </c>
      <c r="J89" s="18" t="s">
        <v>21</v>
      </c>
      <c r="K89" s="9">
        <v>0</v>
      </c>
      <c r="L89" s="9">
        <v>0</v>
      </c>
      <c r="M89" s="45" t="str">
        <f t="shared" si="20"/>
        <v>Putri</v>
      </c>
    </row>
    <row r="90" spans="1:13" x14ac:dyDescent="0.25">
      <c r="A90" s="45"/>
      <c r="B90" s="136">
        <f t="shared" si="18"/>
        <v>0.33333333333333331</v>
      </c>
      <c r="C90" s="16" t="str">
        <f t="shared" si="21"/>
        <v>5.51'50"S 110.26'49"E</v>
      </c>
      <c r="D90" s="13">
        <f t="shared" si="21"/>
        <v>3</v>
      </c>
      <c r="E90" s="13" t="str">
        <f t="shared" si="21"/>
        <v>LL</v>
      </c>
      <c r="F90" s="47" t="str">
        <f t="shared" si="21"/>
        <v>Pemanfaatan</v>
      </c>
      <c r="G90" s="17">
        <v>1</v>
      </c>
      <c r="H90" s="17">
        <v>9</v>
      </c>
      <c r="I90" s="138" t="s">
        <v>34</v>
      </c>
      <c r="J90" s="18" t="s">
        <v>22</v>
      </c>
      <c r="K90" s="9">
        <v>0</v>
      </c>
      <c r="L90" s="9">
        <v>0</v>
      </c>
      <c r="M90" s="45" t="str">
        <f t="shared" si="20"/>
        <v>Putri</v>
      </c>
    </row>
    <row r="91" spans="1:13" x14ac:dyDescent="0.25">
      <c r="A91" s="45"/>
      <c r="B91" s="136">
        <f t="shared" si="18"/>
        <v>0.33333333333333331</v>
      </c>
      <c r="C91" s="16" t="str">
        <f t="shared" si="21"/>
        <v>5.51'50"S 110.26'49"E</v>
      </c>
      <c r="D91" s="13">
        <f t="shared" si="21"/>
        <v>3</v>
      </c>
      <c r="E91" s="13" t="str">
        <f t="shared" si="21"/>
        <v>LL</v>
      </c>
      <c r="F91" s="47" t="str">
        <f t="shared" si="21"/>
        <v>Pemanfaatan</v>
      </c>
      <c r="G91" s="17">
        <v>1</v>
      </c>
      <c r="H91" s="17">
        <v>9</v>
      </c>
      <c r="I91" s="138" t="s">
        <v>34</v>
      </c>
      <c r="J91" s="18" t="s">
        <v>23</v>
      </c>
      <c r="K91" s="9">
        <v>0</v>
      </c>
      <c r="L91" s="9">
        <v>0</v>
      </c>
      <c r="M91" s="45" t="str">
        <f t="shared" si="20"/>
        <v>Putri</v>
      </c>
    </row>
    <row r="92" spans="1:13" x14ac:dyDescent="0.25">
      <c r="A92" s="45"/>
      <c r="B92" s="136">
        <f t="shared" si="18"/>
        <v>0.33333333333333331</v>
      </c>
      <c r="C92" s="16" t="str">
        <f t="shared" si="21"/>
        <v>5.51'50"S 110.26'49"E</v>
      </c>
      <c r="D92" s="13">
        <f t="shared" si="21"/>
        <v>3</v>
      </c>
      <c r="E92" s="13" t="str">
        <f t="shared" si="21"/>
        <v>LL</v>
      </c>
      <c r="F92" s="47" t="str">
        <f t="shared" si="21"/>
        <v>Pemanfaatan</v>
      </c>
      <c r="G92" s="17">
        <v>1</v>
      </c>
      <c r="H92" s="17">
        <v>9</v>
      </c>
      <c r="I92" s="138" t="s">
        <v>34</v>
      </c>
      <c r="J92" s="18" t="s">
        <v>24</v>
      </c>
      <c r="K92" s="9">
        <v>0</v>
      </c>
      <c r="L92" s="9">
        <v>0</v>
      </c>
      <c r="M92" s="45" t="str">
        <f t="shared" si="20"/>
        <v>Putri</v>
      </c>
    </row>
    <row r="93" spans="1:13" x14ac:dyDescent="0.25">
      <c r="A93" s="45"/>
      <c r="B93" s="136">
        <f t="shared" si="18"/>
        <v>0.33333333333333331</v>
      </c>
      <c r="C93" s="16"/>
      <c r="D93" s="13"/>
      <c r="E93" s="13" t="str">
        <f t="shared" si="21"/>
        <v>LL</v>
      </c>
      <c r="F93" s="47"/>
      <c r="G93" s="17"/>
      <c r="H93" s="17"/>
      <c r="I93" s="138" t="s">
        <v>34</v>
      </c>
      <c r="J93" s="18" t="s">
        <v>16</v>
      </c>
      <c r="K93" s="9">
        <v>30</v>
      </c>
      <c r="L93" s="9">
        <v>0</v>
      </c>
      <c r="M93" s="45" t="str">
        <f t="shared" si="20"/>
        <v>Putri</v>
      </c>
    </row>
    <row r="94" spans="1:13" x14ac:dyDescent="0.25">
      <c r="A94" s="45"/>
      <c r="B94" s="136">
        <f t="shared" si="18"/>
        <v>0.33333333333333331</v>
      </c>
      <c r="C94" s="16" t="str">
        <f>C92</f>
        <v>5.51'50"S 110.26'49"E</v>
      </c>
      <c r="D94" s="13">
        <f>D92</f>
        <v>3</v>
      </c>
      <c r="E94" s="13" t="str">
        <f t="shared" si="21"/>
        <v>LL</v>
      </c>
      <c r="F94" s="47" t="str">
        <f>F92</f>
        <v>Pemanfaatan</v>
      </c>
      <c r="G94" s="17">
        <v>1</v>
      </c>
      <c r="H94" s="17">
        <v>9</v>
      </c>
      <c r="I94" s="138" t="s">
        <v>34</v>
      </c>
      <c r="J94" s="18" t="s">
        <v>18</v>
      </c>
      <c r="K94" s="9">
        <v>0</v>
      </c>
      <c r="L94" s="9">
        <v>0</v>
      </c>
      <c r="M94" s="45" t="str">
        <f t="shared" si="20"/>
        <v>Putri</v>
      </c>
    </row>
    <row r="95" spans="1:13" x14ac:dyDescent="0.25">
      <c r="A95" s="46"/>
      <c r="B95" s="136">
        <f t="shared" si="18"/>
        <v>0.33333333333333331</v>
      </c>
      <c r="C95" s="20" t="str">
        <f t="shared" ref="C95:F110" si="22">C94</f>
        <v>5.51'50"S 110.26'49"E</v>
      </c>
      <c r="D95" s="21">
        <f t="shared" si="22"/>
        <v>3</v>
      </c>
      <c r="E95" s="13" t="str">
        <f t="shared" si="21"/>
        <v>LL</v>
      </c>
      <c r="F95" s="48" t="str">
        <f t="shared" si="22"/>
        <v>Pemanfaatan</v>
      </c>
      <c r="G95" s="22">
        <v>1</v>
      </c>
      <c r="H95" s="22">
        <v>10</v>
      </c>
      <c r="I95" s="138" t="s">
        <v>34</v>
      </c>
      <c r="J95" s="23" t="s">
        <v>25</v>
      </c>
      <c r="K95" s="24">
        <v>0</v>
      </c>
      <c r="L95" s="24">
        <v>0</v>
      </c>
      <c r="M95" s="45" t="str">
        <f t="shared" si="20"/>
        <v>Putri</v>
      </c>
    </row>
    <row r="96" spans="1:13" x14ac:dyDescent="0.25">
      <c r="A96" s="45"/>
      <c r="B96" s="136">
        <f t="shared" si="18"/>
        <v>0.33333333333333331</v>
      </c>
      <c r="C96" s="16" t="str">
        <f t="shared" si="22"/>
        <v>5.51'50"S 110.26'49"E</v>
      </c>
      <c r="D96" s="13">
        <f t="shared" si="22"/>
        <v>3</v>
      </c>
      <c r="E96" s="13" t="str">
        <f t="shared" si="21"/>
        <v>LL</v>
      </c>
      <c r="F96" s="47" t="str">
        <f t="shared" si="22"/>
        <v>Pemanfaatan</v>
      </c>
      <c r="G96" s="17">
        <v>1</v>
      </c>
      <c r="H96" s="17">
        <v>10</v>
      </c>
      <c r="I96" s="138" t="s">
        <v>34</v>
      </c>
      <c r="J96" s="18" t="s">
        <v>26</v>
      </c>
      <c r="K96" s="9">
        <v>60</v>
      </c>
      <c r="L96" s="9">
        <v>0</v>
      </c>
      <c r="M96" s="45" t="str">
        <f t="shared" si="20"/>
        <v>Putri</v>
      </c>
    </row>
    <row r="97" spans="1:13" x14ac:dyDescent="0.25">
      <c r="A97" s="45"/>
      <c r="B97" s="136">
        <f t="shared" si="18"/>
        <v>0.33333333333333331</v>
      </c>
      <c r="C97" s="16" t="str">
        <f t="shared" si="22"/>
        <v>5.51'50"S 110.26'49"E</v>
      </c>
      <c r="D97" s="13">
        <f t="shared" si="22"/>
        <v>3</v>
      </c>
      <c r="E97" s="13" t="str">
        <f t="shared" si="21"/>
        <v>LL</v>
      </c>
      <c r="F97" s="47" t="str">
        <f t="shared" si="22"/>
        <v>Pemanfaatan</v>
      </c>
      <c r="G97" s="17">
        <v>1</v>
      </c>
      <c r="H97" s="17">
        <v>10</v>
      </c>
      <c r="I97" s="138" t="s">
        <v>34</v>
      </c>
      <c r="J97" s="18" t="s">
        <v>19</v>
      </c>
      <c r="K97" s="9">
        <v>0</v>
      </c>
      <c r="L97" s="9">
        <v>0</v>
      </c>
      <c r="M97" s="45" t="str">
        <f t="shared" si="20"/>
        <v>Putri</v>
      </c>
    </row>
    <row r="98" spans="1:13" x14ac:dyDescent="0.25">
      <c r="A98" s="45"/>
      <c r="B98" s="136">
        <f t="shared" si="18"/>
        <v>0.33333333333333331</v>
      </c>
      <c r="C98" s="16" t="str">
        <f t="shared" si="22"/>
        <v>5.51'50"S 110.26'49"E</v>
      </c>
      <c r="D98" s="13">
        <f t="shared" si="22"/>
        <v>3</v>
      </c>
      <c r="E98" s="13" t="str">
        <f t="shared" si="21"/>
        <v>LL</v>
      </c>
      <c r="F98" s="47" t="str">
        <f t="shared" si="22"/>
        <v>Pemanfaatan</v>
      </c>
      <c r="G98" s="17">
        <v>1</v>
      </c>
      <c r="H98" s="17">
        <v>10</v>
      </c>
      <c r="I98" s="138" t="s">
        <v>34</v>
      </c>
      <c r="J98" s="18" t="s">
        <v>20</v>
      </c>
      <c r="K98" s="9">
        <v>0</v>
      </c>
      <c r="L98" s="9">
        <v>0</v>
      </c>
      <c r="M98" s="45" t="str">
        <f t="shared" si="20"/>
        <v>Putri</v>
      </c>
    </row>
    <row r="99" spans="1:13" x14ac:dyDescent="0.25">
      <c r="A99" s="45"/>
      <c r="B99" s="136">
        <f t="shared" si="18"/>
        <v>0.33333333333333331</v>
      </c>
      <c r="C99" s="16" t="str">
        <f t="shared" si="22"/>
        <v>5.51'50"S 110.26'49"E</v>
      </c>
      <c r="D99" s="13">
        <f t="shared" si="22"/>
        <v>3</v>
      </c>
      <c r="E99" s="13" t="str">
        <f t="shared" si="21"/>
        <v>LL</v>
      </c>
      <c r="F99" s="47" t="str">
        <f t="shared" si="22"/>
        <v>Pemanfaatan</v>
      </c>
      <c r="G99" s="17">
        <v>1</v>
      </c>
      <c r="H99" s="17">
        <v>10</v>
      </c>
      <c r="I99" s="138" t="s">
        <v>34</v>
      </c>
      <c r="J99" s="18" t="s">
        <v>21</v>
      </c>
      <c r="K99" s="9">
        <v>0</v>
      </c>
      <c r="L99" s="9">
        <v>0</v>
      </c>
      <c r="M99" s="45" t="str">
        <f t="shared" si="20"/>
        <v>Putri</v>
      </c>
    </row>
    <row r="100" spans="1:13" x14ac:dyDescent="0.25">
      <c r="A100" s="45"/>
      <c r="B100" s="136">
        <f t="shared" si="18"/>
        <v>0.33333333333333331</v>
      </c>
      <c r="C100" s="16" t="str">
        <f t="shared" si="22"/>
        <v>5.51'50"S 110.26'49"E</v>
      </c>
      <c r="D100" s="13">
        <f t="shared" si="22"/>
        <v>3</v>
      </c>
      <c r="E100" s="13" t="str">
        <f t="shared" si="21"/>
        <v>LL</v>
      </c>
      <c r="F100" s="47" t="str">
        <f t="shared" si="22"/>
        <v>Pemanfaatan</v>
      </c>
      <c r="G100" s="17">
        <v>1</v>
      </c>
      <c r="H100" s="17">
        <v>10</v>
      </c>
      <c r="I100" s="138" t="s">
        <v>34</v>
      </c>
      <c r="J100" s="18" t="s">
        <v>22</v>
      </c>
      <c r="K100" s="9">
        <v>0</v>
      </c>
      <c r="L100" s="9">
        <v>0</v>
      </c>
      <c r="M100" s="45" t="str">
        <f t="shared" si="20"/>
        <v>Putri</v>
      </c>
    </row>
    <row r="101" spans="1:13" x14ac:dyDescent="0.25">
      <c r="A101" s="45"/>
      <c r="B101" s="136">
        <f t="shared" si="18"/>
        <v>0.33333333333333331</v>
      </c>
      <c r="C101" s="16" t="str">
        <f t="shared" si="22"/>
        <v>5.51'50"S 110.26'49"E</v>
      </c>
      <c r="D101" s="13">
        <f t="shared" si="22"/>
        <v>3</v>
      </c>
      <c r="E101" s="13" t="str">
        <f t="shared" si="22"/>
        <v>LL</v>
      </c>
      <c r="F101" s="47" t="str">
        <f t="shared" si="22"/>
        <v>Pemanfaatan</v>
      </c>
      <c r="G101" s="17">
        <v>1</v>
      </c>
      <c r="H101" s="17">
        <v>10</v>
      </c>
      <c r="I101" s="138" t="s">
        <v>34</v>
      </c>
      <c r="J101" s="18" t="s">
        <v>23</v>
      </c>
      <c r="K101" s="9">
        <v>0</v>
      </c>
      <c r="L101" s="9">
        <v>0</v>
      </c>
      <c r="M101" s="45" t="str">
        <f t="shared" si="20"/>
        <v>Putri</v>
      </c>
    </row>
    <row r="102" spans="1:13" x14ac:dyDescent="0.25">
      <c r="A102" s="45"/>
      <c r="B102" s="136">
        <f t="shared" si="18"/>
        <v>0.33333333333333331</v>
      </c>
      <c r="C102" s="16" t="str">
        <f t="shared" si="22"/>
        <v>5.51'50"S 110.26'49"E</v>
      </c>
      <c r="D102" s="13">
        <f t="shared" si="22"/>
        <v>3</v>
      </c>
      <c r="E102" s="13" t="str">
        <f t="shared" si="22"/>
        <v>LL</v>
      </c>
      <c r="F102" s="47" t="str">
        <f t="shared" si="22"/>
        <v>Pemanfaatan</v>
      </c>
      <c r="G102" s="17">
        <v>1</v>
      </c>
      <c r="H102" s="17">
        <v>10</v>
      </c>
      <c r="I102" s="138" t="s">
        <v>34</v>
      </c>
      <c r="J102" s="18" t="s">
        <v>24</v>
      </c>
      <c r="K102" s="9">
        <v>0</v>
      </c>
      <c r="L102" s="9">
        <v>0</v>
      </c>
      <c r="M102" s="45" t="str">
        <f t="shared" si="20"/>
        <v>Putri</v>
      </c>
    </row>
    <row r="103" spans="1:13" x14ac:dyDescent="0.25">
      <c r="A103" s="45"/>
      <c r="B103" s="136">
        <f t="shared" si="18"/>
        <v>0.33333333333333331</v>
      </c>
      <c r="C103" s="16"/>
      <c r="D103" s="13"/>
      <c r="E103" s="13" t="str">
        <f t="shared" si="22"/>
        <v>LL</v>
      </c>
      <c r="F103" s="47"/>
      <c r="G103" s="17"/>
      <c r="H103" s="17"/>
      <c r="I103" s="138" t="s">
        <v>34</v>
      </c>
      <c r="J103" s="18" t="s">
        <v>16</v>
      </c>
      <c r="K103" s="9">
        <v>20</v>
      </c>
      <c r="L103" s="9">
        <v>0</v>
      </c>
      <c r="M103" s="45" t="str">
        <f t="shared" si="20"/>
        <v>Putri</v>
      </c>
    </row>
    <row r="104" spans="1:13" x14ac:dyDescent="0.25">
      <c r="A104" s="45"/>
      <c r="B104" s="136">
        <f t="shared" si="18"/>
        <v>0.33333333333333331</v>
      </c>
      <c r="C104" s="16" t="str">
        <f>C102</f>
        <v>5.51'50"S 110.26'49"E</v>
      </c>
      <c r="D104" s="13">
        <f>D102</f>
        <v>3</v>
      </c>
      <c r="E104" s="13" t="str">
        <f t="shared" si="22"/>
        <v>LL</v>
      </c>
      <c r="F104" s="47" t="str">
        <f>F102</f>
        <v>Pemanfaatan</v>
      </c>
      <c r="G104" s="17">
        <v>1</v>
      </c>
      <c r="H104" s="17">
        <v>10</v>
      </c>
      <c r="I104" s="138" t="s">
        <v>34</v>
      </c>
      <c r="J104" s="18" t="s">
        <v>18</v>
      </c>
      <c r="K104" s="9">
        <v>0</v>
      </c>
      <c r="L104" s="9">
        <v>0</v>
      </c>
      <c r="M104" s="45" t="str">
        <f t="shared" si="20"/>
        <v>Putri</v>
      </c>
    </row>
    <row r="105" spans="1:13" x14ac:dyDescent="0.25">
      <c r="A105" s="46"/>
      <c r="B105" s="136">
        <f t="shared" si="18"/>
        <v>0.33333333333333331</v>
      </c>
      <c r="C105" s="20" t="str">
        <f t="shared" ref="C105:F120" si="23">C104</f>
        <v>5.51'50"S 110.26'49"E</v>
      </c>
      <c r="D105" s="21">
        <f t="shared" si="23"/>
        <v>3</v>
      </c>
      <c r="E105" s="13" t="str">
        <f t="shared" si="22"/>
        <v>LL</v>
      </c>
      <c r="F105" s="48" t="str">
        <f t="shared" si="23"/>
        <v>Pemanfaatan</v>
      </c>
      <c r="G105" s="22">
        <v>1</v>
      </c>
      <c r="H105" s="22">
        <v>11</v>
      </c>
      <c r="I105" s="138" t="s">
        <v>34</v>
      </c>
      <c r="J105" s="23" t="s">
        <v>25</v>
      </c>
      <c r="K105" s="24">
        <v>20</v>
      </c>
      <c r="L105" s="24">
        <v>0</v>
      </c>
      <c r="M105" s="45" t="str">
        <f t="shared" si="20"/>
        <v>Putri</v>
      </c>
    </row>
    <row r="106" spans="1:13" x14ac:dyDescent="0.25">
      <c r="A106" s="45"/>
      <c r="B106" s="136">
        <f t="shared" si="18"/>
        <v>0.33333333333333331</v>
      </c>
      <c r="C106" s="16" t="str">
        <f t="shared" si="23"/>
        <v>5.51'50"S 110.26'49"E</v>
      </c>
      <c r="D106" s="13">
        <f t="shared" si="23"/>
        <v>3</v>
      </c>
      <c r="E106" s="13" t="str">
        <f t="shared" si="22"/>
        <v>LL</v>
      </c>
      <c r="F106" s="47" t="str">
        <f t="shared" si="23"/>
        <v>Pemanfaatan</v>
      </c>
      <c r="G106" s="17">
        <v>1</v>
      </c>
      <c r="H106" s="17">
        <v>11</v>
      </c>
      <c r="I106" s="138" t="s">
        <v>34</v>
      </c>
      <c r="J106" s="18" t="s">
        <v>26</v>
      </c>
      <c r="K106" s="9">
        <v>50</v>
      </c>
      <c r="L106" s="9">
        <v>0</v>
      </c>
      <c r="M106" s="45" t="str">
        <f t="shared" si="20"/>
        <v>Putri</v>
      </c>
    </row>
    <row r="107" spans="1:13" x14ac:dyDescent="0.25">
      <c r="A107" s="45"/>
      <c r="B107" s="136">
        <f t="shared" si="18"/>
        <v>0.33333333333333331</v>
      </c>
      <c r="C107" s="16" t="str">
        <f t="shared" si="23"/>
        <v>5.51'50"S 110.26'49"E</v>
      </c>
      <c r="D107" s="13">
        <f t="shared" si="23"/>
        <v>3</v>
      </c>
      <c r="E107" s="13" t="str">
        <f t="shared" si="22"/>
        <v>LL</v>
      </c>
      <c r="F107" s="47" t="str">
        <f t="shared" si="23"/>
        <v>Pemanfaatan</v>
      </c>
      <c r="G107" s="17">
        <v>1</v>
      </c>
      <c r="H107" s="17">
        <v>11</v>
      </c>
      <c r="I107" s="138" t="s">
        <v>34</v>
      </c>
      <c r="J107" s="18" t="s">
        <v>19</v>
      </c>
      <c r="K107" s="9">
        <v>0</v>
      </c>
      <c r="L107" s="9">
        <v>0</v>
      </c>
      <c r="M107" s="45" t="str">
        <f t="shared" si="20"/>
        <v>Putri</v>
      </c>
    </row>
    <row r="108" spans="1:13" x14ac:dyDescent="0.25">
      <c r="A108" s="45"/>
      <c r="B108" s="136">
        <f t="shared" si="18"/>
        <v>0.33333333333333331</v>
      </c>
      <c r="C108" s="16" t="str">
        <f t="shared" si="23"/>
        <v>5.51'50"S 110.26'49"E</v>
      </c>
      <c r="D108" s="13">
        <f t="shared" si="23"/>
        <v>3</v>
      </c>
      <c r="E108" s="13" t="str">
        <f t="shared" si="22"/>
        <v>LL</v>
      </c>
      <c r="F108" s="47" t="str">
        <f t="shared" si="23"/>
        <v>Pemanfaatan</v>
      </c>
      <c r="G108" s="17">
        <v>1</v>
      </c>
      <c r="H108" s="17">
        <v>11</v>
      </c>
      <c r="I108" s="138" t="s">
        <v>34</v>
      </c>
      <c r="J108" s="18" t="s">
        <v>20</v>
      </c>
      <c r="K108" s="9">
        <v>0</v>
      </c>
      <c r="L108" s="9">
        <v>0</v>
      </c>
      <c r="M108" s="45" t="str">
        <f t="shared" si="20"/>
        <v>Putri</v>
      </c>
    </row>
    <row r="109" spans="1:13" x14ac:dyDescent="0.25">
      <c r="A109" s="45"/>
      <c r="B109" s="136">
        <f t="shared" si="18"/>
        <v>0.33333333333333331</v>
      </c>
      <c r="C109" s="16" t="str">
        <f t="shared" si="23"/>
        <v>5.51'50"S 110.26'49"E</v>
      </c>
      <c r="D109" s="13">
        <f t="shared" si="23"/>
        <v>3</v>
      </c>
      <c r="E109" s="13" t="str">
        <f t="shared" si="22"/>
        <v>LL</v>
      </c>
      <c r="F109" s="47" t="str">
        <f t="shared" si="23"/>
        <v>Pemanfaatan</v>
      </c>
      <c r="G109" s="17">
        <v>1</v>
      </c>
      <c r="H109" s="17">
        <v>11</v>
      </c>
      <c r="I109" s="138" t="s">
        <v>34</v>
      </c>
      <c r="J109" s="18" t="s">
        <v>21</v>
      </c>
      <c r="K109" s="9">
        <v>0</v>
      </c>
      <c r="L109" s="9">
        <v>0</v>
      </c>
      <c r="M109" s="45" t="str">
        <f t="shared" si="20"/>
        <v>Putri</v>
      </c>
    </row>
    <row r="110" spans="1:13" x14ac:dyDescent="0.25">
      <c r="A110" s="45"/>
      <c r="B110" s="136">
        <f t="shared" si="18"/>
        <v>0.33333333333333331</v>
      </c>
      <c r="C110" s="16" t="str">
        <f t="shared" si="23"/>
        <v>5.51'50"S 110.26'49"E</v>
      </c>
      <c r="D110" s="13">
        <f t="shared" si="23"/>
        <v>3</v>
      </c>
      <c r="E110" s="13" t="str">
        <f t="shared" si="22"/>
        <v>LL</v>
      </c>
      <c r="F110" s="47" t="str">
        <f t="shared" si="23"/>
        <v>Pemanfaatan</v>
      </c>
      <c r="G110" s="17">
        <v>1</v>
      </c>
      <c r="H110" s="17">
        <v>11</v>
      </c>
      <c r="I110" s="138" t="s">
        <v>34</v>
      </c>
      <c r="J110" s="18" t="s">
        <v>22</v>
      </c>
      <c r="K110" s="9" t="s">
        <v>103</v>
      </c>
      <c r="L110" s="9">
        <v>0</v>
      </c>
      <c r="M110" s="45" t="str">
        <f t="shared" si="20"/>
        <v>Putri</v>
      </c>
    </row>
    <row r="111" spans="1:13" x14ac:dyDescent="0.25">
      <c r="A111" s="45"/>
      <c r="B111" s="136">
        <f t="shared" si="18"/>
        <v>0.33333333333333331</v>
      </c>
      <c r="C111" s="16" t="str">
        <f t="shared" si="23"/>
        <v>5.51'50"S 110.26'49"E</v>
      </c>
      <c r="D111" s="13">
        <f t="shared" si="23"/>
        <v>3</v>
      </c>
      <c r="E111" s="13" t="str">
        <f t="shared" si="23"/>
        <v>LL</v>
      </c>
      <c r="F111" s="47" t="str">
        <f t="shared" si="23"/>
        <v>Pemanfaatan</v>
      </c>
      <c r="G111" s="17">
        <v>1</v>
      </c>
      <c r="H111" s="17">
        <v>11</v>
      </c>
      <c r="I111" s="138" t="s">
        <v>34</v>
      </c>
      <c r="J111" s="18" t="s">
        <v>23</v>
      </c>
      <c r="K111" s="9">
        <v>0</v>
      </c>
      <c r="L111" s="9">
        <v>0</v>
      </c>
      <c r="M111" s="45" t="str">
        <f t="shared" si="20"/>
        <v>Putri</v>
      </c>
    </row>
    <row r="112" spans="1:13" x14ac:dyDescent="0.25">
      <c r="A112" s="45"/>
      <c r="B112" s="136">
        <f t="shared" si="18"/>
        <v>0.33333333333333331</v>
      </c>
      <c r="C112" s="16" t="str">
        <f t="shared" si="23"/>
        <v>5.51'50"S 110.26'49"E</v>
      </c>
      <c r="D112" s="13">
        <f t="shared" si="23"/>
        <v>3</v>
      </c>
      <c r="E112" s="13" t="str">
        <f t="shared" si="23"/>
        <v>LL</v>
      </c>
      <c r="F112" s="47" t="str">
        <f t="shared" si="23"/>
        <v>Pemanfaatan</v>
      </c>
      <c r="G112" s="17">
        <v>1</v>
      </c>
      <c r="H112" s="17">
        <v>11</v>
      </c>
      <c r="I112" s="138" t="s">
        <v>34</v>
      </c>
      <c r="J112" s="18" t="s">
        <v>24</v>
      </c>
      <c r="K112" s="9">
        <v>0</v>
      </c>
      <c r="L112" s="9">
        <v>0</v>
      </c>
      <c r="M112" s="45" t="str">
        <f t="shared" si="20"/>
        <v>Putri</v>
      </c>
    </row>
    <row r="113" spans="1:15" x14ac:dyDescent="0.25">
      <c r="A113" s="45"/>
      <c r="B113" s="136">
        <f t="shared" si="18"/>
        <v>0.33333333333333331</v>
      </c>
      <c r="C113" s="16"/>
      <c r="D113" s="13"/>
      <c r="E113" s="13" t="str">
        <f t="shared" si="23"/>
        <v>LL</v>
      </c>
      <c r="F113" s="47"/>
      <c r="G113" s="17"/>
      <c r="H113" s="17"/>
      <c r="I113" s="138" t="s">
        <v>34</v>
      </c>
      <c r="J113" s="18" t="s">
        <v>16</v>
      </c>
      <c r="K113" s="9">
        <v>40</v>
      </c>
      <c r="L113" s="9">
        <v>0</v>
      </c>
      <c r="M113" s="45" t="str">
        <f t="shared" si="20"/>
        <v>Putri</v>
      </c>
    </row>
    <row r="114" spans="1:15" x14ac:dyDescent="0.25">
      <c r="A114" s="45"/>
      <c r="B114" s="136">
        <f t="shared" si="18"/>
        <v>0.33333333333333331</v>
      </c>
      <c r="C114" s="16" t="str">
        <f>C112</f>
        <v>5.51'50"S 110.26'49"E</v>
      </c>
      <c r="D114" s="13">
        <f>D112</f>
        <v>3</v>
      </c>
      <c r="E114" s="13" t="str">
        <f t="shared" si="23"/>
        <v>LL</v>
      </c>
      <c r="F114" s="47" t="str">
        <f>F112</f>
        <v>Pemanfaatan</v>
      </c>
      <c r="G114" s="17">
        <v>1</v>
      </c>
      <c r="H114" s="17">
        <v>11</v>
      </c>
      <c r="I114" s="138" t="s">
        <v>34</v>
      </c>
      <c r="J114" s="18" t="s">
        <v>18</v>
      </c>
      <c r="K114" s="9">
        <v>0</v>
      </c>
      <c r="L114" s="9">
        <v>0</v>
      </c>
      <c r="M114" s="45" t="str">
        <f t="shared" si="20"/>
        <v>Putri</v>
      </c>
    </row>
    <row r="115" spans="1:15" x14ac:dyDescent="0.25">
      <c r="A115" s="49"/>
      <c r="B115" s="136">
        <f t="shared" si="18"/>
        <v>0.33333333333333331</v>
      </c>
      <c r="C115" s="26" t="s">
        <v>102</v>
      </c>
      <c r="D115" s="27">
        <f t="shared" ref="C115:F130" si="24">D114</f>
        <v>3</v>
      </c>
      <c r="E115" s="13" t="str">
        <f t="shared" si="23"/>
        <v>LL</v>
      </c>
      <c r="F115" s="50" t="str">
        <f t="shared" si="24"/>
        <v>Pemanfaatan</v>
      </c>
      <c r="G115" s="28">
        <v>2</v>
      </c>
      <c r="H115" s="28">
        <v>1</v>
      </c>
      <c r="I115" s="138" t="s">
        <v>34</v>
      </c>
      <c r="J115" s="29" t="s">
        <v>25</v>
      </c>
      <c r="K115" s="30">
        <v>10</v>
      </c>
      <c r="L115" s="30">
        <v>0</v>
      </c>
      <c r="M115" s="50" t="s">
        <v>99</v>
      </c>
      <c r="O115">
        <f>AVERAGE(K123,K133,K143,K153,K163,K173,K183,K193,K203,K213,K223)</f>
        <v>11.090909090909092</v>
      </c>
    </row>
    <row r="116" spans="1:15" x14ac:dyDescent="0.25">
      <c r="A116" s="45"/>
      <c r="B116" s="136">
        <f t="shared" si="18"/>
        <v>0.33333333333333331</v>
      </c>
      <c r="C116" s="16" t="str">
        <f t="shared" si="24"/>
        <v>5.51'52"S 110.26'50"E</v>
      </c>
      <c r="D116" s="13">
        <f t="shared" si="24"/>
        <v>3</v>
      </c>
      <c r="E116" s="13" t="str">
        <f t="shared" si="23"/>
        <v>LL</v>
      </c>
      <c r="F116" s="47" t="str">
        <f t="shared" si="24"/>
        <v>Pemanfaatan</v>
      </c>
      <c r="G116" s="17">
        <v>2</v>
      </c>
      <c r="H116" s="17">
        <v>1</v>
      </c>
      <c r="I116" s="138" t="s">
        <v>34</v>
      </c>
      <c r="J116" s="18" t="s">
        <v>26</v>
      </c>
      <c r="K116" s="9">
        <v>5</v>
      </c>
      <c r="L116" s="9">
        <v>0</v>
      </c>
      <c r="M116" s="47" t="str">
        <f t="shared" ref="M116:M147" si="25">M115</f>
        <v>Nailin</v>
      </c>
    </row>
    <row r="117" spans="1:15" x14ac:dyDescent="0.25">
      <c r="A117" s="45"/>
      <c r="B117" s="136">
        <f t="shared" si="18"/>
        <v>0.33333333333333331</v>
      </c>
      <c r="C117" s="16" t="str">
        <f t="shared" si="24"/>
        <v>5.51'52"S 110.26'50"E</v>
      </c>
      <c r="D117" s="13">
        <f t="shared" si="24"/>
        <v>3</v>
      </c>
      <c r="E117" s="13" t="str">
        <f t="shared" si="23"/>
        <v>LL</v>
      </c>
      <c r="F117" s="47" t="str">
        <f t="shared" si="24"/>
        <v>Pemanfaatan</v>
      </c>
      <c r="G117" s="17">
        <v>2</v>
      </c>
      <c r="H117" s="17">
        <v>1</v>
      </c>
      <c r="I117" s="138" t="s">
        <v>34</v>
      </c>
      <c r="J117" s="18" t="s">
        <v>19</v>
      </c>
      <c r="K117" s="9">
        <v>0</v>
      </c>
      <c r="L117" s="9">
        <v>0</v>
      </c>
      <c r="M117" s="47" t="str">
        <f t="shared" si="25"/>
        <v>Nailin</v>
      </c>
    </row>
    <row r="118" spans="1:15" x14ac:dyDescent="0.25">
      <c r="A118" s="45"/>
      <c r="B118" s="136">
        <f t="shared" si="18"/>
        <v>0.33333333333333331</v>
      </c>
      <c r="C118" s="16" t="str">
        <f t="shared" si="24"/>
        <v>5.51'52"S 110.26'50"E</v>
      </c>
      <c r="D118" s="13">
        <f t="shared" si="24"/>
        <v>3</v>
      </c>
      <c r="E118" s="13" t="str">
        <f t="shared" si="23"/>
        <v>LL</v>
      </c>
      <c r="F118" s="47" t="str">
        <f t="shared" si="24"/>
        <v>Pemanfaatan</v>
      </c>
      <c r="G118" s="17">
        <v>2</v>
      </c>
      <c r="H118" s="17">
        <v>1</v>
      </c>
      <c r="I118" s="138" t="s">
        <v>34</v>
      </c>
      <c r="J118" s="18" t="s">
        <v>20</v>
      </c>
      <c r="K118" s="9">
        <v>0</v>
      </c>
      <c r="L118" s="9">
        <v>0</v>
      </c>
      <c r="M118" s="47" t="str">
        <f t="shared" si="25"/>
        <v>Nailin</v>
      </c>
    </row>
    <row r="119" spans="1:15" x14ac:dyDescent="0.25">
      <c r="A119" s="45"/>
      <c r="B119" s="136">
        <f t="shared" si="18"/>
        <v>0.33333333333333331</v>
      </c>
      <c r="C119" s="16" t="str">
        <f t="shared" si="24"/>
        <v>5.51'52"S 110.26'50"E</v>
      </c>
      <c r="D119" s="13">
        <f t="shared" si="24"/>
        <v>3</v>
      </c>
      <c r="E119" s="13" t="str">
        <f t="shared" si="23"/>
        <v>LL</v>
      </c>
      <c r="F119" s="47" t="str">
        <f t="shared" si="24"/>
        <v>Pemanfaatan</v>
      </c>
      <c r="G119" s="17">
        <v>2</v>
      </c>
      <c r="H119" s="17">
        <v>1</v>
      </c>
      <c r="I119" s="138" t="s">
        <v>34</v>
      </c>
      <c r="J119" s="18" t="s">
        <v>21</v>
      </c>
      <c r="K119" s="9">
        <v>0</v>
      </c>
      <c r="L119" s="9">
        <v>0</v>
      </c>
      <c r="M119" s="47" t="str">
        <f t="shared" si="25"/>
        <v>Nailin</v>
      </c>
    </row>
    <row r="120" spans="1:15" x14ac:dyDescent="0.25">
      <c r="A120" s="45"/>
      <c r="B120" s="136">
        <f t="shared" si="18"/>
        <v>0.33333333333333331</v>
      </c>
      <c r="C120" s="16" t="str">
        <f t="shared" si="24"/>
        <v>5.51'52"S 110.26'50"E</v>
      </c>
      <c r="D120" s="13">
        <f t="shared" si="24"/>
        <v>3</v>
      </c>
      <c r="E120" s="13" t="str">
        <f t="shared" si="23"/>
        <v>LL</v>
      </c>
      <c r="F120" s="47" t="str">
        <f t="shared" si="24"/>
        <v>Pemanfaatan</v>
      </c>
      <c r="G120" s="17">
        <v>2</v>
      </c>
      <c r="H120" s="17">
        <v>1</v>
      </c>
      <c r="I120" s="138" t="s">
        <v>34</v>
      </c>
      <c r="J120" s="18" t="s">
        <v>22</v>
      </c>
      <c r="K120" s="9">
        <v>15</v>
      </c>
      <c r="L120" s="9">
        <v>0</v>
      </c>
      <c r="M120" s="47" t="str">
        <f t="shared" si="25"/>
        <v>Nailin</v>
      </c>
    </row>
    <row r="121" spans="1:15" x14ac:dyDescent="0.25">
      <c r="A121" s="45"/>
      <c r="B121" s="136">
        <f t="shared" si="18"/>
        <v>0.33333333333333331</v>
      </c>
      <c r="C121" s="16" t="str">
        <f t="shared" si="24"/>
        <v>5.51'52"S 110.26'50"E</v>
      </c>
      <c r="D121" s="13">
        <f t="shared" si="24"/>
        <v>3</v>
      </c>
      <c r="E121" s="13" t="str">
        <f t="shared" si="24"/>
        <v>LL</v>
      </c>
      <c r="F121" s="47" t="str">
        <f t="shared" si="24"/>
        <v>Pemanfaatan</v>
      </c>
      <c r="G121" s="17">
        <v>2</v>
      </c>
      <c r="H121" s="17">
        <v>1</v>
      </c>
      <c r="I121" s="138" t="s">
        <v>34</v>
      </c>
      <c r="J121" s="18" t="s">
        <v>23</v>
      </c>
      <c r="K121" s="9">
        <v>0</v>
      </c>
      <c r="L121" s="9">
        <v>0</v>
      </c>
      <c r="M121" s="47" t="str">
        <f t="shared" si="25"/>
        <v>Nailin</v>
      </c>
    </row>
    <row r="122" spans="1:15" x14ac:dyDescent="0.25">
      <c r="A122" s="45"/>
      <c r="B122" s="136">
        <f t="shared" si="18"/>
        <v>0.33333333333333331</v>
      </c>
      <c r="C122" s="16" t="str">
        <f t="shared" si="24"/>
        <v>5.51'52"S 110.26'50"E</v>
      </c>
      <c r="D122" s="13">
        <f t="shared" si="24"/>
        <v>3</v>
      </c>
      <c r="E122" s="13" t="str">
        <f t="shared" si="24"/>
        <v>LL</v>
      </c>
      <c r="F122" s="47" t="str">
        <f t="shared" si="24"/>
        <v>Pemanfaatan</v>
      </c>
      <c r="G122" s="17">
        <v>2</v>
      </c>
      <c r="H122" s="17">
        <v>1</v>
      </c>
      <c r="I122" s="138" t="s">
        <v>34</v>
      </c>
      <c r="J122" s="18" t="s">
        <v>24</v>
      </c>
      <c r="K122" s="9">
        <v>2</v>
      </c>
      <c r="L122" s="9">
        <v>0</v>
      </c>
      <c r="M122" s="47" t="str">
        <f t="shared" si="25"/>
        <v>Nailin</v>
      </c>
    </row>
    <row r="123" spans="1:15" x14ac:dyDescent="0.25">
      <c r="A123" s="45"/>
      <c r="B123" s="136">
        <f t="shared" si="18"/>
        <v>0.33333333333333331</v>
      </c>
      <c r="C123" s="16"/>
      <c r="D123" s="13"/>
      <c r="E123" s="13" t="str">
        <f t="shared" si="24"/>
        <v>LL</v>
      </c>
      <c r="F123" s="47"/>
      <c r="G123" s="17"/>
      <c r="H123" s="17"/>
      <c r="I123" s="138" t="s">
        <v>34</v>
      </c>
      <c r="J123" s="18" t="s">
        <v>16</v>
      </c>
      <c r="K123" s="9">
        <v>20</v>
      </c>
      <c r="L123" s="9">
        <v>0</v>
      </c>
      <c r="M123" s="47" t="str">
        <f t="shared" si="25"/>
        <v>Nailin</v>
      </c>
    </row>
    <row r="124" spans="1:15" x14ac:dyDescent="0.25">
      <c r="A124" s="45"/>
      <c r="B124" s="136">
        <f t="shared" si="18"/>
        <v>0.33333333333333331</v>
      </c>
      <c r="C124" s="16" t="str">
        <f>C122</f>
        <v>5.51'52"S 110.26'50"E</v>
      </c>
      <c r="D124" s="13">
        <f>D122</f>
        <v>3</v>
      </c>
      <c r="E124" s="13" t="str">
        <f t="shared" si="24"/>
        <v>LL</v>
      </c>
      <c r="F124" s="47" t="str">
        <f>F122</f>
        <v>Pemanfaatan</v>
      </c>
      <c r="G124" s="17">
        <v>2</v>
      </c>
      <c r="H124" s="17">
        <v>1</v>
      </c>
      <c r="I124" s="138" t="s">
        <v>34</v>
      </c>
      <c r="J124" s="18" t="s">
        <v>18</v>
      </c>
      <c r="K124" s="9">
        <v>0</v>
      </c>
      <c r="L124" s="9">
        <v>0</v>
      </c>
      <c r="M124" s="47" t="str">
        <f t="shared" si="25"/>
        <v>Nailin</v>
      </c>
    </row>
    <row r="125" spans="1:15" x14ac:dyDescent="0.25">
      <c r="A125" s="49"/>
      <c r="B125" s="136">
        <f t="shared" si="18"/>
        <v>0.33333333333333331</v>
      </c>
      <c r="C125" s="26" t="str">
        <f t="shared" ref="C125:F140" si="26">C124</f>
        <v>5.51'52"S 110.26'50"E</v>
      </c>
      <c r="D125" s="27">
        <f t="shared" si="26"/>
        <v>3</v>
      </c>
      <c r="E125" s="13" t="str">
        <f t="shared" si="24"/>
        <v>LL</v>
      </c>
      <c r="F125" s="50" t="str">
        <f t="shared" si="26"/>
        <v>Pemanfaatan</v>
      </c>
      <c r="G125" s="28">
        <v>2</v>
      </c>
      <c r="H125" s="28">
        <v>2</v>
      </c>
      <c r="I125" s="138" t="s">
        <v>34</v>
      </c>
      <c r="J125" s="29" t="s">
        <v>25</v>
      </c>
      <c r="K125" s="30">
        <v>0</v>
      </c>
      <c r="L125" s="30">
        <v>0</v>
      </c>
      <c r="M125" s="47" t="str">
        <f t="shared" si="25"/>
        <v>Nailin</v>
      </c>
    </row>
    <row r="126" spans="1:15" x14ac:dyDescent="0.25">
      <c r="A126" s="45"/>
      <c r="B126" s="136">
        <f t="shared" si="18"/>
        <v>0.33333333333333331</v>
      </c>
      <c r="C126" s="16" t="str">
        <f t="shared" si="26"/>
        <v>5.51'52"S 110.26'50"E</v>
      </c>
      <c r="D126" s="13">
        <f t="shared" si="26"/>
        <v>3</v>
      </c>
      <c r="E126" s="13" t="str">
        <f t="shared" si="24"/>
        <v>LL</v>
      </c>
      <c r="F126" s="47" t="str">
        <f t="shared" si="26"/>
        <v>Pemanfaatan</v>
      </c>
      <c r="G126" s="17">
        <v>2</v>
      </c>
      <c r="H126" s="17">
        <v>2</v>
      </c>
      <c r="I126" s="138" t="s">
        <v>34</v>
      </c>
      <c r="J126" s="18" t="s">
        <v>26</v>
      </c>
      <c r="K126" s="9">
        <v>0</v>
      </c>
      <c r="L126" s="9">
        <v>0</v>
      </c>
      <c r="M126" s="47" t="str">
        <f t="shared" si="25"/>
        <v>Nailin</v>
      </c>
    </row>
    <row r="127" spans="1:15" x14ac:dyDescent="0.25">
      <c r="A127" s="45"/>
      <c r="B127" s="136">
        <f t="shared" si="18"/>
        <v>0.33333333333333331</v>
      </c>
      <c r="C127" s="16" t="str">
        <f t="shared" si="26"/>
        <v>5.51'52"S 110.26'50"E</v>
      </c>
      <c r="D127" s="13">
        <f t="shared" si="26"/>
        <v>3</v>
      </c>
      <c r="E127" s="13" t="str">
        <f t="shared" si="24"/>
        <v>LL</v>
      </c>
      <c r="F127" s="47" t="str">
        <f t="shared" si="26"/>
        <v>Pemanfaatan</v>
      </c>
      <c r="G127" s="17">
        <v>2</v>
      </c>
      <c r="H127" s="17">
        <v>2</v>
      </c>
      <c r="I127" s="138" t="s">
        <v>34</v>
      </c>
      <c r="J127" s="18" t="s">
        <v>19</v>
      </c>
      <c r="K127" s="9">
        <v>0</v>
      </c>
      <c r="L127" s="9">
        <v>0</v>
      </c>
      <c r="M127" s="47" t="str">
        <f t="shared" si="25"/>
        <v>Nailin</v>
      </c>
    </row>
    <row r="128" spans="1:15" x14ac:dyDescent="0.25">
      <c r="A128" s="45"/>
      <c r="B128" s="136">
        <f t="shared" si="18"/>
        <v>0.33333333333333331</v>
      </c>
      <c r="C128" s="16" t="str">
        <f t="shared" si="26"/>
        <v>5.51'52"S 110.26'50"E</v>
      </c>
      <c r="D128" s="13">
        <f t="shared" si="26"/>
        <v>3</v>
      </c>
      <c r="E128" s="13" t="str">
        <f t="shared" si="24"/>
        <v>LL</v>
      </c>
      <c r="F128" s="47" t="str">
        <f t="shared" si="26"/>
        <v>Pemanfaatan</v>
      </c>
      <c r="G128" s="17">
        <v>2</v>
      </c>
      <c r="H128" s="17">
        <v>2</v>
      </c>
      <c r="I128" s="138" t="s">
        <v>34</v>
      </c>
      <c r="J128" s="18" t="s">
        <v>20</v>
      </c>
      <c r="K128" s="9">
        <v>0</v>
      </c>
      <c r="L128" s="9">
        <v>0</v>
      </c>
      <c r="M128" s="47" t="str">
        <f t="shared" si="25"/>
        <v>Nailin</v>
      </c>
    </row>
    <row r="129" spans="1:13" x14ac:dyDescent="0.25">
      <c r="A129" s="45"/>
      <c r="B129" s="136">
        <f t="shared" si="18"/>
        <v>0.33333333333333331</v>
      </c>
      <c r="C129" s="16" t="str">
        <f t="shared" si="26"/>
        <v>5.51'52"S 110.26'50"E</v>
      </c>
      <c r="D129" s="13">
        <f t="shared" si="26"/>
        <v>3</v>
      </c>
      <c r="E129" s="13" t="str">
        <f t="shared" si="24"/>
        <v>LL</v>
      </c>
      <c r="F129" s="47" t="str">
        <f t="shared" si="26"/>
        <v>Pemanfaatan</v>
      </c>
      <c r="G129" s="17">
        <v>2</v>
      </c>
      <c r="H129" s="17">
        <v>2</v>
      </c>
      <c r="I129" s="138" t="s">
        <v>34</v>
      </c>
      <c r="J129" s="18" t="s">
        <v>21</v>
      </c>
      <c r="K129" s="9">
        <v>0</v>
      </c>
      <c r="L129" s="9">
        <v>0</v>
      </c>
      <c r="M129" s="47" t="str">
        <f t="shared" si="25"/>
        <v>Nailin</v>
      </c>
    </row>
    <row r="130" spans="1:13" x14ac:dyDescent="0.25">
      <c r="A130" s="45"/>
      <c r="B130" s="136">
        <f t="shared" si="18"/>
        <v>0.33333333333333331</v>
      </c>
      <c r="C130" s="16" t="str">
        <f t="shared" si="26"/>
        <v>5.51'52"S 110.26'50"E</v>
      </c>
      <c r="D130" s="13">
        <f t="shared" si="26"/>
        <v>3</v>
      </c>
      <c r="E130" s="13" t="str">
        <f t="shared" si="24"/>
        <v>LL</v>
      </c>
      <c r="F130" s="47" t="str">
        <f t="shared" si="26"/>
        <v>Pemanfaatan</v>
      </c>
      <c r="G130" s="17">
        <v>2</v>
      </c>
      <c r="H130" s="17">
        <v>2</v>
      </c>
      <c r="I130" s="138" t="s">
        <v>34</v>
      </c>
      <c r="J130" s="18" t="s">
        <v>22</v>
      </c>
      <c r="K130" s="9">
        <v>10</v>
      </c>
      <c r="L130" s="9">
        <v>0</v>
      </c>
      <c r="M130" s="47" t="str">
        <f t="shared" si="25"/>
        <v>Nailin</v>
      </c>
    </row>
    <row r="131" spans="1:13" x14ac:dyDescent="0.25">
      <c r="A131" s="45"/>
      <c r="B131" s="136">
        <f t="shared" si="18"/>
        <v>0.33333333333333331</v>
      </c>
      <c r="C131" s="16" t="str">
        <f t="shared" si="26"/>
        <v>5.51'52"S 110.26'50"E</v>
      </c>
      <c r="D131" s="13">
        <f t="shared" si="26"/>
        <v>3</v>
      </c>
      <c r="E131" s="13" t="str">
        <f t="shared" si="26"/>
        <v>LL</v>
      </c>
      <c r="F131" s="47" t="str">
        <f t="shared" si="26"/>
        <v>Pemanfaatan</v>
      </c>
      <c r="G131" s="17">
        <v>2</v>
      </c>
      <c r="H131" s="17">
        <v>2</v>
      </c>
      <c r="I131" s="138" t="s">
        <v>34</v>
      </c>
      <c r="J131" s="18" t="s">
        <v>23</v>
      </c>
      <c r="K131" s="9">
        <v>0</v>
      </c>
      <c r="L131" s="9">
        <v>0</v>
      </c>
      <c r="M131" s="47" t="str">
        <f t="shared" si="25"/>
        <v>Nailin</v>
      </c>
    </row>
    <row r="132" spans="1:13" x14ac:dyDescent="0.25">
      <c r="A132" s="45"/>
      <c r="B132" s="136">
        <f t="shared" si="18"/>
        <v>0.33333333333333331</v>
      </c>
      <c r="C132" s="16" t="str">
        <f t="shared" si="26"/>
        <v>5.51'52"S 110.26'50"E</v>
      </c>
      <c r="D132" s="13">
        <f t="shared" si="26"/>
        <v>3</v>
      </c>
      <c r="E132" s="13" t="str">
        <f t="shared" si="26"/>
        <v>LL</v>
      </c>
      <c r="F132" s="47" t="str">
        <f t="shared" si="26"/>
        <v>Pemanfaatan</v>
      </c>
      <c r="G132" s="17">
        <v>2</v>
      </c>
      <c r="H132" s="17">
        <v>2</v>
      </c>
      <c r="I132" s="138" t="s">
        <v>34</v>
      </c>
      <c r="J132" s="18" t="s">
        <v>24</v>
      </c>
      <c r="K132" s="9">
        <v>0</v>
      </c>
      <c r="L132" s="9">
        <v>0</v>
      </c>
      <c r="M132" s="47" t="str">
        <f t="shared" si="25"/>
        <v>Nailin</v>
      </c>
    </row>
    <row r="133" spans="1:13" x14ac:dyDescent="0.25">
      <c r="A133" s="45"/>
      <c r="B133" s="136">
        <f t="shared" si="18"/>
        <v>0.33333333333333331</v>
      </c>
      <c r="C133" s="16"/>
      <c r="D133" s="13"/>
      <c r="E133" s="13" t="str">
        <f t="shared" si="26"/>
        <v>LL</v>
      </c>
      <c r="F133" s="47"/>
      <c r="G133" s="17"/>
      <c r="H133" s="17"/>
      <c r="I133" s="138" t="s">
        <v>34</v>
      </c>
      <c r="J133" s="18" t="s">
        <v>16</v>
      </c>
      <c r="K133" s="9">
        <v>2</v>
      </c>
      <c r="L133" s="9">
        <v>0</v>
      </c>
      <c r="M133" s="47" t="str">
        <f t="shared" si="25"/>
        <v>Nailin</v>
      </c>
    </row>
    <row r="134" spans="1:13" x14ac:dyDescent="0.25">
      <c r="A134" s="45"/>
      <c r="B134" s="136">
        <f t="shared" si="18"/>
        <v>0.33333333333333331</v>
      </c>
      <c r="C134" s="16" t="str">
        <f>C132</f>
        <v>5.51'52"S 110.26'50"E</v>
      </c>
      <c r="D134" s="13">
        <f>D132</f>
        <v>3</v>
      </c>
      <c r="E134" s="13" t="str">
        <f t="shared" si="26"/>
        <v>LL</v>
      </c>
      <c r="F134" s="47" t="str">
        <f>F132</f>
        <v>Pemanfaatan</v>
      </c>
      <c r="G134" s="17">
        <v>2</v>
      </c>
      <c r="H134" s="17">
        <v>2</v>
      </c>
      <c r="I134" s="138" t="s">
        <v>34</v>
      </c>
      <c r="J134" s="18" t="s">
        <v>18</v>
      </c>
      <c r="K134" s="9">
        <v>0</v>
      </c>
      <c r="L134" s="9">
        <v>0</v>
      </c>
      <c r="M134" s="47" t="str">
        <f t="shared" si="25"/>
        <v>Nailin</v>
      </c>
    </row>
    <row r="135" spans="1:13" x14ac:dyDescent="0.25">
      <c r="A135" s="49"/>
      <c r="B135" s="136">
        <f t="shared" ref="B135:B198" si="27">B134</f>
        <v>0.33333333333333331</v>
      </c>
      <c r="C135" s="26" t="str">
        <f t="shared" ref="C135:F150" si="28">C134</f>
        <v>5.51'52"S 110.26'50"E</v>
      </c>
      <c r="D135" s="27">
        <f t="shared" si="28"/>
        <v>3</v>
      </c>
      <c r="E135" s="13" t="str">
        <f t="shared" si="26"/>
        <v>LL</v>
      </c>
      <c r="F135" s="50" t="str">
        <f t="shared" si="28"/>
        <v>Pemanfaatan</v>
      </c>
      <c r="G135" s="28">
        <v>2</v>
      </c>
      <c r="H135" s="28">
        <v>3</v>
      </c>
      <c r="I135" s="138" t="s">
        <v>34</v>
      </c>
      <c r="J135" s="29" t="s">
        <v>25</v>
      </c>
      <c r="K135" s="30">
        <v>10</v>
      </c>
      <c r="L135" s="30">
        <v>0</v>
      </c>
      <c r="M135" s="47" t="str">
        <f t="shared" si="25"/>
        <v>Nailin</v>
      </c>
    </row>
    <row r="136" spans="1:13" x14ac:dyDescent="0.25">
      <c r="A136" s="45"/>
      <c r="B136" s="136">
        <f t="shared" si="27"/>
        <v>0.33333333333333331</v>
      </c>
      <c r="C136" s="16" t="str">
        <f t="shared" si="28"/>
        <v>5.51'52"S 110.26'50"E</v>
      </c>
      <c r="D136" s="13">
        <f t="shared" si="28"/>
        <v>3</v>
      </c>
      <c r="E136" s="13" t="str">
        <f t="shared" si="26"/>
        <v>LL</v>
      </c>
      <c r="F136" s="47" t="str">
        <f t="shared" si="28"/>
        <v>Pemanfaatan</v>
      </c>
      <c r="G136" s="17">
        <v>2</v>
      </c>
      <c r="H136" s="17">
        <v>3</v>
      </c>
      <c r="I136" s="138" t="s">
        <v>34</v>
      </c>
      <c r="J136" s="18" t="s">
        <v>26</v>
      </c>
      <c r="K136" s="9">
        <v>40</v>
      </c>
      <c r="L136" s="9">
        <v>0</v>
      </c>
      <c r="M136" s="47" t="str">
        <f t="shared" si="25"/>
        <v>Nailin</v>
      </c>
    </row>
    <row r="137" spans="1:13" x14ac:dyDescent="0.25">
      <c r="A137" s="45"/>
      <c r="B137" s="136">
        <f t="shared" si="27"/>
        <v>0.33333333333333331</v>
      </c>
      <c r="C137" s="16" t="str">
        <f t="shared" si="28"/>
        <v>5.51'52"S 110.26'50"E</v>
      </c>
      <c r="D137" s="13">
        <f t="shared" si="28"/>
        <v>3</v>
      </c>
      <c r="E137" s="13" t="str">
        <f t="shared" si="26"/>
        <v>LL</v>
      </c>
      <c r="F137" s="47" t="str">
        <f t="shared" si="28"/>
        <v>Pemanfaatan</v>
      </c>
      <c r="G137" s="17">
        <v>2</v>
      </c>
      <c r="H137" s="17">
        <v>3</v>
      </c>
      <c r="I137" s="138" t="s">
        <v>34</v>
      </c>
      <c r="J137" s="18" t="s">
        <v>19</v>
      </c>
      <c r="K137" s="9">
        <v>0</v>
      </c>
      <c r="L137" s="9">
        <v>0</v>
      </c>
      <c r="M137" s="47" t="str">
        <f t="shared" si="25"/>
        <v>Nailin</v>
      </c>
    </row>
    <row r="138" spans="1:13" x14ac:dyDescent="0.25">
      <c r="A138" s="45"/>
      <c r="B138" s="136">
        <f t="shared" si="27"/>
        <v>0.33333333333333331</v>
      </c>
      <c r="C138" s="16" t="str">
        <f t="shared" si="28"/>
        <v>5.51'52"S 110.26'50"E</v>
      </c>
      <c r="D138" s="13">
        <f t="shared" si="28"/>
        <v>3</v>
      </c>
      <c r="E138" s="13" t="str">
        <f t="shared" si="26"/>
        <v>LL</v>
      </c>
      <c r="F138" s="47" t="str">
        <f t="shared" si="28"/>
        <v>Pemanfaatan</v>
      </c>
      <c r="G138" s="17">
        <v>2</v>
      </c>
      <c r="H138" s="17">
        <v>3</v>
      </c>
      <c r="I138" s="138" t="s">
        <v>34</v>
      </c>
      <c r="J138" s="18" t="s">
        <v>20</v>
      </c>
      <c r="K138" s="9">
        <v>0</v>
      </c>
      <c r="L138" s="9">
        <v>0</v>
      </c>
      <c r="M138" s="47" t="str">
        <f t="shared" si="25"/>
        <v>Nailin</v>
      </c>
    </row>
    <row r="139" spans="1:13" x14ac:dyDescent="0.25">
      <c r="A139" s="45"/>
      <c r="B139" s="136">
        <f t="shared" si="27"/>
        <v>0.33333333333333331</v>
      </c>
      <c r="C139" s="16" t="str">
        <f t="shared" si="28"/>
        <v>5.51'52"S 110.26'50"E</v>
      </c>
      <c r="D139" s="13">
        <f t="shared" si="28"/>
        <v>3</v>
      </c>
      <c r="E139" s="13" t="str">
        <f t="shared" si="26"/>
        <v>LL</v>
      </c>
      <c r="F139" s="47" t="str">
        <f t="shared" si="28"/>
        <v>Pemanfaatan</v>
      </c>
      <c r="G139" s="17">
        <v>2</v>
      </c>
      <c r="H139" s="17">
        <v>3</v>
      </c>
      <c r="I139" s="138" t="s">
        <v>34</v>
      </c>
      <c r="J139" s="18" t="s">
        <v>21</v>
      </c>
      <c r="K139" s="9">
        <v>0</v>
      </c>
      <c r="L139" s="9">
        <v>0</v>
      </c>
      <c r="M139" s="47" t="str">
        <f t="shared" si="25"/>
        <v>Nailin</v>
      </c>
    </row>
    <row r="140" spans="1:13" x14ac:dyDescent="0.25">
      <c r="A140" s="45"/>
      <c r="B140" s="136">
        <f t="shared" si="27"/>
        <v>0.33333333333333331</v>
      </c>
      <c r="C140" s="16" t="str">
        <f t="shared" si="28"/>
        <v>5.51'52"S 110.26'50"E</v>
      </c>
      <c r="D140" s="13">
        <f t="shared" si="28"/>
        <v>3</v>
      </c>
      <c r="E140" s="13" t="str">
        <f t="shared" si="26"/>
        <v>LL</v>
      </c>
      <c r="F140" s="47" t="str">
        <f t="shared" si="28"/>
        <v>Pemanfaatan</v>
      </c>
      <c r="G140" s="17">
        <v>2</v>
      </c>
      <c r="H140" s="17">
        <v>3</v>
      </c>
      <c r="I140" s="138" t="s">
        <v>34</v>
      </c>
      <c r="J140" s="18" t="s">
        <v>22</v>
      </c>
      <c r="K140" s="9">
        <v>0</v>
      </c>
      <c r="L140" s="9">
        <v>0</v>
      </c>
      <c r="M140" s="47" t="str">
        <f t="shared" si="25"/>
        <v>Nailin</v>
      </c>
    </row>
    <row r="141" spans="1:13" x14ac:dyDescent="0.25">
      <c r="A141" s="45"/>
      <c r="B141" s="136">
        <f t="shared" si="27"/>
        <v>0.33333333333333331</v>
      </c>
      <c r="C141" s="16" t="str">
        <f t="shared" si="28"/>
        <v>5.51'52"S 110.26'50"E</v>
      </c>
      <c r="D141" s="13">
        <f t="shared" si="28"/>
        <v>3</v>
      </c>
      <c r="E141" s="13" t="str">
        <f t="shared" si="28"/>
        <v>LL</v>
      </c>
      <c r="F141" s="47" t="str">
        <f t="shared" si="28"/>
        <v>Pemanfaatan</v>
      </c>
      <c r="G141" s="17">
        <v>2</v>
      </c>
      <c r="H141" s="17">
        <v>3</v>
      </c>
      <c r="I141" s="138" t="s">
        <v>34</v>
      </c>
      <c r="J141" s="18" t="s">
        <v>23</v>
      </c>
      <c r="K141" s="9">
        <v>0</v>
      </c>
      <c r="L141" s="9">
        <v>0</v>
      </c>
      <c r="M141" s="47" t="str">
        <f t="shared" si="25"/>
        <v>Nailin</v>
      </c>
    </row>
    <row r="142" spans="1:13" x14ac:dyDescent="0.25">
      <c r="A142" s="45"/>
      <c r="B142" s="136">
        <f t="shared" si="27"/>
        <v>0.33333333333333331</v>
      </c>
      <c r="C142" s="16" t="str">
        <f t="shared" si="28"/>
        <v>5.51'52"S 110.26'50"E</v>
      </c>
      <c r="D142" s="13">
        <f t="shared" si="28"/>
        <v>3</v>
      </c>
      <c r="E142" s="13" t="str">
        <f t="shared" si="28"/>
        <v>LL</v>
      </c>
      <c r="F142" s="47" t="str">
        <f t="shared" si="28"/>
        <v>Pemanfaatan</v>
      </c>
      <c r="G142" s="17">
        <v>2</v>
      </c>
      <c r="H142" s="17">
        <v>3</v>
      </c>
      <c r="I142" s="138" t="s">
        <v>34</v>
      </c>
      <c r="J142" s="18" t="s">
        <v>24</v>
      </c>
      <c r="K142" s="9">
        <v>0</v>
      </c>
      <c r="L142" s="9">
        <v>0</v>
      </c>
      <c r="M142" s="47" t="str">
        <f t="shared" si="25"/>
        <v>Nailin</v>
      </c>
    </row>
    <row r="143" spans="1:13" x14ac:dyDescent="0.25">
      <c r="A143" s="45"/>
      <c r="B143" s="136">
        <f t="shared" si="27"/>
        <v>0.33333333333333331</v>
      </c>
      <c r="C143" s="16"/>
      <c r="D143" s="13"/>
      <c r="E143" s="13" t="str">
        <f t="shared" si="28"/>
        <v>LL</v>
      </c>
      <c r="F143" s="47"/>
      <c r="G143" s="17"/>
      <c r="H143" s="17"/>
      <c r="I143" s="138" t="s">
        <v>34</v>
      </c>
      <c r="J143" s="18" t="s">
        <v>16</v>
      </c>
      <c r="K143" s="9">
        <v>15</v>
      </c>
      <c r="L143" s="9">
        <v>0</v>
      </c>
      <c r="M143" s="47" t="str">
        <f t="shared" si="25"/>
        <v>Nailin</v>
      </c>
    </row>
    <row r="144" spans="1:13" x14ac:dyDescent="0.25">
      <c r="A144" s="45"/>
      <c r="B144" s="136">
        <f t="shared" si="27"/>
        <v>0.33333333333333331</v>
      </c>
      <c r="C144" s="16" t="str">
        <f>C142</f>
        <v>5.51'52"S 110.26'50"E</v>
      </c>
      <c r="D144" s="13">
        <f>D142</f>
        <v>3</v>
      </c>
      <c r="E144" s="13" t="str">
        <f t="shared" si="28"/>
        <v>LL</v>
      </c>
      <c r="F144" s="47" t="str">
        <f>F142</f>
        <v>Pemanfaatan</v>
      </c>
      <c r="G144" s="17">
        <v>2</v>
      </c>
      <c r="H144" s="17">
        <v>3</v>
      </c>
      <c r="I144" s="138" t="s">
        <v>34</v>
      </c>
      <c r="J144" s="18" t="s">
        <v>18</v>
      </c>
      <c r="K144" s="9">
        <v>5</v>
      </c>
      <c r="L144" s="9">
        <v>0</v>
      </c>
      <c r="M144" s="47" t="str">
        <f t="shared" si="25"/>
        <v>Nailin</v>
      </c>
    </row>
    <row r="145" spans="1:13" x14ac:dyDescent="0.25">
      <c r="A145" s="49"/>
      <c r="B145" s="136">
        <f t="shared" si="27"/>
        <v>0.33333333333333331</v>
      </c>
      <c r="C145" s="26" t="str">
        <f t="shared" ref="C145:F160" si="29">C144</f>
        <v>5.51'52"S 110.26'50"E</v>
      </c>
      <c r="D145" s="27">
        <f t="shared" si="29"/>
        <v>3</v>
      </c>
      <c r="E145" s="13" t="str">
        <f t="shared" si="28"/>
        <v>LL</v>
      </c>
      <c r="F145" s="50" t="str">
        <f t="shared" si="29"/>
        <v>Pemanfaatan</v>
      </c>
      <c r="G145" s="28">
        <v>2</v>
      </c>
      <c r="H145" s="28">
        <v>4</v>
      </c>
      <c r="I145" s="138" t="s">
        <v>34</v>
      </c>
      <c r="J145" s="29" t="s">
        <v>25</v>
      </c>
      <c r="K145" s="30">
        <v>60</v>
      </c>
      <c r="L145" s="30">
        <v>0</v>
      </c>
      <c r="M145" s="47" t="str">
        <f t="shared" si="25"/>
        <v>Nailin</v>
      </c>
    </row>
    <row r="146" spans="1:13" x14ac:dyDescent="0.25">
      <c r="A146" s="45"/>
      <c r="B146" s="136">
        <f t="shared" si="27"/>
        <v>0.33333333333333331</v>
      </c>
      <c r="C146" s="16" t="str">
        <f t="shared" si="29"/>
        <v>5.51'52"S 110.26'50"E</v>
      </c>
      <c r="D146" s="13">
        <f t="shared" si="29"/>
        <v>3</v>
      </c>
      <c r="E146" s="13" t="str">
        <f t="shared" si="28"/>
        <v>LL</v>
      </c>
      <c r="F146" s="47" t="str">
        <f t="shared" si="29"/>
        <v>Pemanfaatan</v>
      </c>
      <c r="G146" s="17">
        <v>2</v>
      </c>
      <c r="H146" s="17">
        <v>4</v>
      </c>
      <c r="I146" s="138" t="s">
        <v>34</v>
      </c>
      <c r="J146" s="18" t="s">
        <v>26</v>
      </c>
      <c r="K146" s="9">
        <v>0</v>
      </c>
      <c r="L146" s="9">
        <v>0</v>
      </c>
      <c r="M146" s="47" t="str">
        <f t="shared" si="25"/>
        <v>Nailin</v>
      </c>
    </row>
    <row r="147" spans="1:13" x14ac:dyDescent="0.25">
      <c r="A147" s="45"/>
      <c r="B147" s="136">
        <f t="shared" si="27"/>
        <v>0.33333333333333331</v>
      </c>
      <c r="C147" s="16" t="str">
        <f t="shared" si="29"/>
        <v>5.51'52"S 110.26'50"E</v>
      </c>
      <c r="D147" s="13">
        <f t="shared" si="29"/>
        <v>3</v>
      </c>
      <c r="E147" s="13" t="str">
        <f t="shared" si="28"/>
        <v>LL</v>
      </c>
      <c r="F147" s="47" t="str">
        <f t="shared" si="29"/>
        <v>Pemanfaatan</v>
      </c>
      <c r="G147" s="17">
        <v>2</v>
      </c>
      <c r="H147" s="17">
        <v>4</v>
      </c>
      <c r="I147" s="138" t="s">
        <v>34</v>
      </c>
      <c r="J147" s="18" t="s">
        <v>19</v>
      </c>
      <c r="K147" s="9">
        <v>0</v>
      </c>
      <c r="L147" s="9">
        <v>0</v>
      </c>
      <c r="M147" s="47" t="str">
        <f t="shared" si="25"/>
        <v>Nailin</v>
      </c>
    </row>
    <row r="148" spans="1:13" x14ac:dyDescent="0.25">
      <c r="A148" s="45"/>
      <c r="B148" s="136">
        <f t="shared" si="27"/>
        <v>0.33333333333333331</v>
      </c>
      <c r="C148" s="16" t="str">
        <f t="shared" si="29"/>
        <v>5.51'52"S 110.26'50"E</v>
      </c>
      <c r="D148" s="13">
        <f t="shared" si="29"/>
        <v>3</v>
      </c>
      <c r="E148" s="13" t="str">
        <f t="shared" si="28"/>
        <v>LL</v>
      </c>
      <c r="F148" s="47" t="str">
        <f t="shared" si="29"/>
        <v>Pemanfaatan</v>
      </c>
      <c r="G148" s="17">
        <v>2</v>
      </c>
      <c r="H148" s="17">
        <v>4</v>
      </c>
      <c r="I148" s="138" t="s">
        <v>34</v>
      </c>
      <c r="J148" s="18" t="s">
        <v>20</v>
      </c>
      <c r="K148" s="9">
        <v>0</v>
      </c>
      <c r="L148" s="9">
        <v>0</v>
      </c>
      <c r="M148" s="47" t="str">
        <f t="shared" ref="M148:M179" si="30">M147</f>
        <v>Nailin</v>
      </c>
    </row>
    <row r="149" spans="1:13" x14ac:dyDescent="0.25">
      <c r="A149" s="45"/>
      <c r="B149" s="136">
        <f t="shared" si="27"/>
        <v>0.33333333333333331</v>
      </c>
      <c r="C149" s="16" t="str">
        <f t="shared" si="29"/>
        <v>5.51'52"S 110.26'50"E</v>
      </c>
      <c r="D149" s="13">
        <f t="shared" si="29"/>
        <v>3</v>
      </c>
      <c r="E149" s="13" t="str">
        <f t="shared" si="28"/>
        <v>LL</v>
      </c>
      <c r="F149" s="47" t="str">
        <f t="shared" si="29"/>
        <v>Pemanfaatan</v>
      </c>
      <c r="G149" s="17">
        <v>2</v>
      </c>
      <c r="H149" s="17">
        <v>4</v>
      </c>
      <c r="I149" s="138" t="s">
        <v>34</v>
      </c>
      <c r="J149" s="18" t="s">
        <v>21</v>
      </c>
      <c r="K149" s="9">
        <v>0</v>
      </c>
      <c r="L149" s="9">
        <v>0</v>
      </c>
      <c r="M149" s="47" t="str">
        <f t="shared" si="30"/>
        <v>Nailin</v>
      </c>
    </row>
    <row r="150" spans="1:13" x14ac:dyDescent="0.25">
      <c r="A150" s="45"/>
      <c r="B150" s="136">
        <f t="shared" si="27"/>
        <v>0.33333333333333331</v>
      </c>
      <c r="C150" s="16" t="str">
        <f t="shared" si="29"/>
        <v>5.51'52"S 110.26'50"E</v>
      </c>
      <c r="D150" s="13">
        <f t="shared" si="29"/>
        <v>3</v>
      </c>
      <c r="E150" s="13" t="str">
        <f t="shared" si="28"/>
        <v>LL</v>
      </c>
      <c r="F150" s="47" t="str">
        <f t="shared" si="29"/>
        <v>Pemanfaatan</v>
      </c>
      <c r="G150" s="17">
        <v>2</v>
      </c>
      <c r="H150" s="17">
        <v>4</v>
      </c>
      <c r="I150" s="138" t="s">
        <v>34</v>
      </c>
      <c r="J150" s="18" t="s">
        <v>22</v>
      </c>
      <c r="K150" s="9">
        <v>30</v>
      </c>
      <c r="L150" s="9">
        <v>0</v>
      </c>
      <c r="M150" s="47" t="str">
        <f t="shared" si="30"/>
        <v>Nailin</v>
      </c>
    </row>
    <row r="151" spans="1:13" x14ac:dyDescent="0.25">
      <c r="A151" s="45"/>
      <c r="B151" s="136">
        <f t="shared" si="27"/>
        <v>0.33333333333333331</v>
      </c>
      <c r="C151" s="16" t="str">
        <f t="shared" si="29"/>
        <v>5.51'52"S 110.26'50"E</v>
      </c>
      <c r="D151" s="13">
        <f t="shared" si="29"/>
        <v>3</v>
      </c>
      <c r="E151" s="13" t="str">
        <f t="shared" si="29"/>
        <v>LL</v>
      </c>
      <c r="F151" s="47" t="str">
        <f t="shared" si="29"/>
        <v>Pemanfaatan</v>
      </c>
      <c r="G151" s="17">
        <v>2</v>
      </c>
      <c r="H151" s="17">
        <v>4</v>
      </c>
      <c r="I151" s="138" t="s">
        <v>34</v>
      </c>
      <c r="J151" s="18" t="s">
        <v>23</v>
      </c>
      <c r="K151" s="9">
        <v>0</v>
      </c>
      <c r="L151" s="9">
        <v>0</v>
      </c>
      <c r="M151" s="47" t="str">
        <f t="shared" si="30"/>
        <v>Nailin</v>
      </c>
    </row>
    <row r="152" spans="1:13" x14ac:dyDescent="0.25">
      <c r="A152" s="45"/>
      <c r="B152" s="136">
        <f t="shared" si="27"/>
        <v>0.33333333333333331</v>
      </c>
      <c r="C152" s="16" t="str">
        <f t="shared" si="29"/>
        <v>5.51'52"S 110.26'50"E</v>
      </c>
      <c r="D152" s="13">
        <f t="shared" si="29"/>
        <v>3</v>
      </c>
      <c r="E152" s="13" t="str">
        <f t="shared" si="29"/>
        <v>LL</v>
      </c>
      <c r="F152" s="47" t="str">
        <f t="shared" si="29"/>
        <v>Pemanfaatan</v>
      </c>
      <c r="G152" s="17">
        <v>2</v>
      </c>
      <c r="H152" s="17">
        <v>4</v>
      </c>
      <c r="I152" s="138" t="s">
        <v>34</v>
      </c>
      <c r="J152" s="18" t="s">
        <v>24</v>
      </c>
      <c r="K152" s="9">
        <v>0</v>
      </c>
      <c r="L152" s="9">
        <v>0</v>
      </c>
      <c r="M152" s="47" t="str">
        <f t="shared" si="30"/>
        <v>Nailin</v>
      </c>
    </row>
    <row r="153" spans="1:13" x14ac:dyDescent="0.25">
      <c r="A153" s="45"/>
      <c r="B153" s="136">
        <f t="shared" si="27"/>
        <v>0.33333333333333331</v>
      </c>
      <c r="C153" s="16"/>
      <c r="D153" s="13"/>
      <c r="E153" s="13" t="str">
        <f t="shared" si="29"/>
        <v>LL</v>
      </c>
      <c r="F153" s="47"/>
      <c r="G153" s="17"/>
      <c r="H153" s="17"/>
      <c r="I153" s="138" t="s">
        <v>34</v>
      </c>
      <c r="J153" s="18" t="s">
        <v>16</v>
      </c>
      <c r="K153" s="9">
        <v>20</v>
      </c>
      <c r="L153" s="9">
        <v>0</v>
      </c>
      <c r="M153" s="47" t="str">
        <f t="shared" si="30"/>
        <v>Nailin</v>
      </c>
    </row>
    <row r="154" spans="1:13" x14ac:dyDescent="0.25">
      <c r="A154" s="45"/>
      <c r="B154" s="136">
        <f t="shared" si="27"/>
        <v>0.33333333333333331</v>
      </c>
      <c r="C154" s="16" t="str">
        <f>C152</f>
        <v>5.51'52"S 110.26'50"E</v>
      </c>
      <c r="D154" s="13">
        <f>D152</f>
        <v>3</v>
      </c>
      <c r="E154" s="13" t="str">
        <f t="shared" si="29"/>
        <v>LL</v>
      </c>
      <c r="F154" s="47" t="str">
        <f>F152</f>
        <v>Pemanfaatan</v>
      </c>
      <c r="G154" s="17">
        <v>2</v>
      </c>
      <c r="H154" s="17">
        <v>4</v>
      </c>
      <c r="I154" s="138" t="s">
        <v>34</v>
      </c>
      <c r="J154" s="18" t="s">
        <v>18</v>
      </c>
      <c r="K154" s="9">
        <v>0</v>
      </c>
      <c r="L154" s="9">
        <v>0</v>
      </c>
      <c r="M154" s="47" t="str">
        <f t="shared" si="30"/>
        <v>Nailin</v>
      </c>
    </row>
    <row r="155" spans="1:13" x14ac:dyDescent="0.25">
      <c r="A155" s="49"/>
      <c r="B155" s="136">
        <f t="shared" si="27"/>
        <v>0.33333333333333331</v>
      </c>
      <c r="C155" s="26" t="str">
        <f t="shared" ref="C155:F170" si="31">C154</f>
        <v>5.51'52"S 110.26'50"E</v>
      </c>
      <c r="D155" s="27">
        <f t="shared" si="31"/>
        <v>3</v>
      </c>
      <c r="E155" s="13" t="str">
        <f t="shared" si="29"/>
        <v>LL</v>
      </c>
      <c r="F155" s="50" t="str">
        <f t="shared" si="31"/>
        <v>Pemanfaatan</v>
      </c>
      <c r="G155" s="28">
        <v>2</v>
      </c>
      <c r="H155" s="28">
        <v>5</v>
      </c>
      <c r="I155" s="138" t="s">
        <v>34</v>
      </c>
      <c r="J155" s="29" t="s">
        <v>25</v>
      </c>
      <c r="K155" s="9">
        <v>10</v>
      </c>
      <c r="L155" s="9">
        <v>0</v>
      </c>
      <c r="M155" s="47" t="str">
        <f t="shared" si="30"/>
        <v>Nailin</v>
      </c>
    </row>
    <row r="156" spans="1:13" x14ac:dyDescent="0.25">
      <c r="A156" s="45"/>
      <c r="B156" s="136">
        <f t="shared" si="27"/>
        <v>0.33333333333333331</v>
      </c>
      <c r="C156" s="16" t="str">
        <f t="shared" si="31"/>
        <v>5.51'52"S 110.26'50"E</v>
      </c>
      <c r="D156" s="13">
        <f t="shared" si="31"/>
        <v>3</v>
      </c>
      <c r="E156" s="13" t="str">
        <f t="shared" si="29"/>
        <v>LL</v>
      </c>
      <c r="F156" s="47" t="str">
        <f t="shared" si="31"/>
        <v>Pemanfaatan</v>
      </c>
      <c r="G156" s="17">
        <v>2</v>
      </c>
      <c r="H156" s="17">
        <v>5</v>
      </c>
      <c r="I156" s="138" t="s">
        <v>34</v>
      </c>
      <c r="J156" s="18" t="s">
        <v>26</v>
      </c>
      <c r="K156" s="9">
        <v>40</v>
      </c>
      <c r="L156" s="9">
        <v>0</v>
      </c>
      <c r="M156" s="47" t="str">
        <f t="shared" si="30"/>
        <v>Nailin</v>
      </c>
    </row>
    <row r="157" spans="1:13" x14ac:dyDescent="0.25">
      <c r="A157" s="45"/>
      <c r="B157" s="136">
        <f t="shared" si="27"/>
        <v>0.33333333333333331</v>
      </c>
      <c r="C157" s="16" t="str">
        <f t="shared" si="31"/>
        <v>5.51'52"S 110.26'50"E</v>
      </c>
      <c r="D157" s="13">
        <f t="shared" si="31"/>
        <v>3</v>
      </c>
      <c r="E157" s="13" t="str">
        <f t="shared" si="29"/>
        <v>LL</v>
      </c>
      <c r="F157" s="47" t="str">
        <f t="shared" si="31"/>
        <v>Pemanfaatan</v>
      </c>
      <c r="G157" s="17">
        <v>2</v>
      </c>
      <c r="H157" s="17">
        <v>5</v>
      </c>
      <c r="I157" s="138" t="s">
        <v>34</v>
      </c>
      <c r="J157" s="18" t="s">
        <v>19</v>
      </c>
      <c r="K157" s="9">
        <v>0</v>
      </c>
      <c r="L157" s="9">
        <v>0</v>
      </c>
      <c r="M157" s="47" t="str">
        <f t="shared" si="30"/>
        <v>Nailin</v>
      </c>
    </row>
    <row r="158" spans="1:13" x14ac:dyDescent="0.25">
      <c r="A158" s="45"/>
      <c r="B158" s="136">
        <f t="shared" si="27"/>
        <v>0.33333333333333331</v>
      </c>
      <c r="C158" s="16" t="str">
        <f t="shared" si="31"/>
        <v>5.51'52"S 110.26'50"E</v>
      </c>
      <c r="D158" s="13">
        <f t="shared" si="31"/>
        <v>3</v>
      </c>
      <c r="E158" s="13" t="str">
        <f t="shared" si="29"/>
        <v>LL</v>
      </c>
      <c r="F158" s="47" t="str">
        <f t="shared" si="31"/>
        <v>Pemanfaatan</v>
      </c>
      <c r="G158" s="17">
        <v>2</v>
      </c>
      <c r="H158" s="17">
        <v>5</v>
      </c>
      <c r="I158" s="138" t="s">
        <v>34</v>
      </c>
      <c r="J158" s="18" t="s">
        <v>20</v>
      </c>
      <c r="K158" s="9">
        <v>0</v>
      </c>
      <c r="L158" s="9">
        <v>0</v>
      </c>
      <c r="M158" s="47" t="str">
        <f t="shared" si="30"/>
        <v>Nailin</v>
      </c>
    </row>
    <row r="159" spans="1:13" x14ac:dyDescent="0.25">
      <c r="A159" s="45"/>
      <c r="B159" s="136">
        <f t="shared" si="27"/>
        <v>0.33333333333333331</v>
      </c>
      <c r="C159" s="16" t="str">
        <f t="shared" si="31"/>
        <v>5.51'52"S 110.26'50"E</v>
      </c>
      <c r="D159" s="13">
        <f t="shared" si="31"/>
        <v>3</v>
      </c>
      <c r="E159" s="13" t="str">
        <f t="shared" si="29"/>
        <v>LL</v>
      </c>
      <c r="F159" s="47" t="str">
        <f t="shared" si="31"/>
        <v>Pemanfaatan</v>
      </c>
      <c r="G159" s="17">
        <v>2</v>
      </c>
      <c r="H159" s="17">
        <v>5</v>
      </c>
      <c r="I159" s="138" t="s">
        <v>34</v>
      </c>
      <c r="J159" s="18" t="s">
        <v>21</v>
      </c>
      <c r="K159" s="9">
        <v>0</v>
      </c>
      <c r="L159" s="9">
        <v>0</v>
      </c>
      <c r="M159" s="47" t="str">
        <f t="shared" si="30"/>
        <v>Nailin</v>
      </c>
    </row>
    <row r="160" spans="1:13" x14ac:dyDescent="0.25">
      <c r="A160" s="45"/>
      <c r="B160" s="136">
        <f t="shared" si="27"/>
        <v>0.33333333333333331</v>
      </c>
      <c r="C160" s="16" t="str">
        <f t="shared" si="31"/>
        <v>5.51'52"S 110.26'50"E</v>
      </c>
      <c r="D160" s="13">
        <f t="shared" si="31"/>
        <v>3</v>
      </c>
      <c r="E160" s="13" t="str">
        <f t="shared" si="29"/>
        <v>LL</v>
      </c>
      <c r="F160" s="47" t="str">
        <f t="shared" si="31"/>
        <v>Pemanfaatan</v>
      </c>
      <c r="G160" s="17">
        <v>2</v>
      </c>
      <c r="H160" s="17">
        <v>5</v>
      </c>
      <c r="I160" s="138" t="s">
        <v>34</v>
      </c>
      <c r="J160" s="18" t="s">
        <v>22</v>
      </c>
      <c r="K160" s="9">
        <v>0</v>
      </c>
      <c r="L160" s="9">
        <v>0</v>
      </c>
      <c r="M160" s="47" t="str">
        <f t="shared" si="30"/>
        <v>Nailin</v>
      </c>
    </row>
    <row r="161" spans="1:13" x14ac:dyDescent="0.25">
      <c r="A161" s="45"/>
      <c r="B161" s="136">
        <f t="shared" si="27"/>
        <v>0.33333333333333331</v>
      </c>
      <c r="C161" s="16" t="str">
        <f t="shared" si="31"/>
        <v>5.51'52"S 110.26'50"E</v>
      </c>
      <c r="D161" s="13">
        <f t="shared" si="31"/>
        <v>3</v>
      </c>
      <c r="E161" s="13" t="str">
        <f t="shared" si="31"/>
        <v>LL</v>
      </c>
      <c r="F161" s="47" t="str">
        <f t="shared" si="31"/>
        <v>Pemanfaatan</v>
      </c>
      <c r="G161" s="17">
        <v>2</v>
      </c>
      <c r="H161" s="17">
        <v>5</v>
      </c>
      <c r="I161" s="138" t="s">
        <v>34</v>
      </c>
      <c r="J161" s="18" t="s">
        <v>23</v>
      </c>
      <c r="K161" s="9">
        <v>0</v>
      </c>
      <c r="L161" s="9">
        <v>0</v>
      </c>
      <c r="M161" s="47" t="str">
        <f t="shared" si="30"/>
        <v>Nailin</v>
      </c>
    </row>
    <row r="162" spans="1:13" x14ac:dyDescent="0.25">
      <c r="A162" s="45"/>
      <c r="B162" s="136">
        <f t="shared" si="27"/>
        <v>0.33333333333333331</v>
      </c>
      <c r="C162" s="16" t="str">
        <f t="shared" si="31"/>
        <v>5.51'52"S 110.26'50"E</v>
      </c>
      <c r="D162" s="13">
        <f t="shared" si="31"/>
        <v>3</v>
      </c>
      <c r="E162" s="13" t="str">
        <f t="shared" si="31"/>
        <v>LL</v>
      </c>
      <c r="F162" s="47" t="str">
        <f t="shared" si="31"/>
        <v>Pemanfaatan</v>
      </c>
      <c r="G162" s="17">
        <v>2</v>
      </c>
      <c r="H162" s="17">
        <v>5</v>
      </c>
      <c r="I162" s="138" t="s">
        <v>34</v>
      </c>
      <c r="J162" s="18" t="s">
        <v>24</v>
      </c>
      <c r="K162" s="9">
        <v>0</v>
      </c>
      <c r="L162" s="9">
        <v>0</v>
      </c>
      <c r="M162" s="47" t="str">
        <f t="shared" si="30"/>
        <v>Nailin</v>
      </c>
    </row>
    <row r="163" spans="1:13" x14ac:dyDescent="0.25">
      <c r="A163" s="45"/>
      <c r="B163" s="136">
        <f t="shared" si="27"/>
        <v>0.33333333333333331</v>
      </c>
      <c r="C163" s="16"/>
      <c r="D163" s="13"/>
      <c r="E163" s="13" t="str">
        <f t="shared" si="31"/>
        <v>LL</v>
      </c>
      <c r="F163" s="47"/>
      <c r="G163" s="17"/>
      <c r="H163" s="17"/>
      <c r="I163" s="138" t="s">
        <v>34</v>
      </c>
      <c r="J163" s="18" t="s">
        <v>16</v>
      </c>
      <c r="K163" s="9">
        <v>10</v>
      </c>
      <c r="L163" s="9">
        <v>0</v>
      </c>
      <c r="M163" s="47" t="str">
        <f t="shared" si="30"/>
        <v>Nailin</v>
      </c>
    </row>
    <row r="164" spans="1:13" x14ac:dyDescent="0.25">
      <c r="A164" s="45"/>
      <c r="B164" s="136">
        <f t="shared" si="27"/>
        <v>0.33333333333333331</v>
      </c>
      <c r="C164" s="16" t="str">
        <f>C162</f>
        <v>5.51'52"S 110.26'50"E</v>
      </c>
      <c r="D164" s="13">
        <f>D162</f>
        <v>3</v>
      </c>
      <c r="E164" s="13" t="str">
        <f t="shared" si="31"/>
        <v>LL</v>
      </c>
      <c r="F164" s="47" t="str">
        <f>F162</f>
        <v>Pemanfaatan</v>
      </c>
      <c r="G164" s="17">
        <v>2</v>
      </c>
      <c r="H164" s="17">
        <v>5</v>
      </c>
      <c r="I164" s="138" t="s">
        <v>34</v>
      </c>
      <c r="J164" s="18" t="s">
        <v>18</v>
      </c>
      <c r="K164" s="9">
        <v>0</v>
      </c>
      <c r="L164" s="9">
        <v>0</v>
      </c>
      <c r="M164" s="47" t="str">
        <f t="shared" si="30"/>
        <v>Nailin</v>
      </c>
    </row>
    <row r="165" spans="1:13" x14ac:dyDescent="0.25">
      <c r="A165" s="49"/>
      <c r="B165" s="136">
        <f t="shared" si="27"/>
        <v>0.33333333333333331</v>
      </c>
      <c r="C165" s="26" t="str">
        <f t="shared" ref="C165:F180" si="32">C164</f>
        <v>5.51'52"S 110.26'50"E</v>
      </c>
      <c r="D165" s="27">
        <f t="shared" si="32"/>
        <v>3</v>
      </c>
      <c r="E165" s="13" t="str">
        <f t="shared" si="31"/>
        <v>LL</v>
      </c>
      <c r="F165" s="50" t="str">
        <f t="shared" si="32"/>
        <v>Pemanfaatan</v>
      </c>
      <c r="G165" s="28">
        <v>2</v>
      </c>
      <c r="H165" s="28">
        <v>6</v>
      </c>
      <c r="I165" s="138" t="s">
        <v>34</v>
      </c>
      <c r="J165" s="29" t="s">
        <v>25</v>
      </c>
      <c r="K165" s="9">
        <v>0</v>
      </c>
      <c r="L165" s="9">
        <v>0</v>
      </c>
      <c r="M165" s="47" t="str">
        <f t="shared" si="30"/>
        <v>Nailin</v>
      </c>
    </row>
    <row r="166" spans="1:13" x14ac:dyDescent="0.25">
      <c r="A166" s="45"/>
      <c r="B166" s="136">
        <f t="shared" si="27"/>
        <v>0.33333333333333331</v>
      </c>
      <c r="C166" s="16" t="str">
        <f t="shared" si="32"/>
        <v>5.51'52"S 110.26'50"E</v>
      </c>
      <c r="D166" s="13">
        <f t="shared" si="32"/>
        <v>3</v>
      </c>
      <c r="E166" s="13" t="str">
        <f t="shared" si="31"/>
        <v>LL</v>
      </c>
      <c r="F166" s="47" t="str">
        <f t="shared" si="32"/>
        <v>Pemanfaatan</v>
      </c>
      <c r="G166" s="17">
        <v>2</v>
      </c>
      <c r="H166" s="17">
        <v>6</v>
      </c>
      <c r="I166" s="138" t="s">
        <v>34</v>
      </c>
      <c r="J166" s="18" t="s">
        <v>26</v>
      </c>
      <c r="K166" s="9">
        <v>10</v>
      </c>
      <c r="L166" s="9">
        <v>0</v>
      </c>
      <c r="M166" s="47" t="str">
        <f t="shared" si="30"/>
        <v>Nailin</v>
      </c>
    </row>
    <row r="167" spans="1:13" x14ac:dyDescent="0.25">
      <c r="A167" s="45"/>
      <c r="B167" s="136">
        <f t="shared" si="27"/>
        <v>0.33333333333333331</v>
      </c>
      <c r="C167" s="16" t="str">
        <f t="shared" si="32"/>
        <v>5.51'52"S 110.26'50"E</v>
      </c>
      <c r="D167" s="13">
        <f t="shared" si="32"/>
        <v>3</v>
      </c>
      <c r="E167" s="13" t="str">
        <f t="shared" si="31"/>
        <v>LL</v>
      </c>
      <c r="F167" s="47" t="str">
        <f t="shared" si="32"/>
        <v>Pemanfaatan</v>
      </c>
      <c r="G167" s="17">
        <v>2</v>
      </c>
      <c r="H167" s="17">
        <v>6</v>
      </c>
      <c r="I167" s="138" t="s">
        <v>34</v>
      </c>
      <c r="J167" s="18" t="s">
        <v>19</v>
      </c>
      <c r="K167" s="9">
        <v>0</v>
      </c>
      <c r="L167" s="9">
        <v>0</v>
      </c>
      <c r="M167" s="47" t="str">
        <f t="shared" si="30"/>
        <v>Nailin</v>
      </c>
    </row>
    <row r="168" spans="1:13" x14ac:dyDescent="0.25">
      <c r="A168" s="45"/>
      <c r="B168" s="136">
        <f t="shared" si="27"/>
        <v>0.33333333333333331</v>
      </c>
      <c r="C168" s="16" t="str">
        <f t="shared" si="32"/>
        <v>5.51'52"S 110.26'50"E</v>
      </c>
      <c r="D168" s="13">
        <f t="shared" si="32"/>
        <v>3</v>
      </c>
      <c r="E168" s="13" t="str">
        <f t="shared" si="31"/>
        <v>LL</v>
      </c>
      <c r="F168" s="47" t="str">
        <f t="shared" si="32"/>
        <v>Pemanfaatan</v>
      </c>
      <c r="G168" s="17">
        <v>2</v>
      </c>
      <c r="H168" s="17">
        <v>6</v>
      </c>
      <c r="I168" s="138" t="s">
        <v>34</v>
      </c>
      <c r="J168" s="18" t="s">
        <v>20</v>
      </c>
      <c r="K168" s="9">
        <v>0</v>
      </c>
      <c r="L168" s="9">
        <v>0</v>
      </c>
      <c r="M168" s="47" t="str">
        <f t="shared" si="30"/>
        <v>Nailin</v>
      </c>
    </row>
    <row r="169" spans="1:13" x14ac:dyDescent="0.25">
      <c r="A169" s="45"/>
      <c r="B169" s="136">
        <f t="shared" si="27"/>
        <v>0.33333333333333331</v>
      </c>
      <c r="C169" s="16" t="str">
        <f t="shared" si="32"/>
        <v>5.51'52"S 110.26'50"E</v>
      </c>
      <c r="D169" s="13">
        <f t="shared" si="32"/>
        <v>3</v>
      </c>
      <c r="E169" s="13" t="str">
        <f t="shared" si="31"/>
        <v>LL</v>
      </c>
      <c r="F169" s="47" t="str">
        <f t="shared" si="32"/>
        <v>Pemanfaatan</v>
      </c>
      <c r="G169" s="17">
        <v>2</v>
      </c>
      <c r="H169" s="17">
        <v>6</v>
      </c>
      <c r="I169" s="138" t="s">
        <v>34</v>
      </c>
      <c r="J169" s="18" t="s">
        <v>21</v>
      </c>
      <c r="K169" s="9">
        <v>0</v>
      </c>
      <c r="L169" s="9">
        <v>0</v>
      </c>
      <c r="M169" s="47" t="str">
        <f t="shared" si="30"/>
        <v>Nailin</v>
      </c>
    </row>
    <row r="170" spans="1:13" x14ac:dyDescent="0.25">
      <c r="A170" s="45"/>
      <c r="B170" s="136">
        <f t="shared" si="27"/>
        <v>0.33333333333333331</v>
      </c>
      <c r="C170" s="16" t="str">
        <f t="shared" si="32"/>
        <v>5.51'52"S 110.26'50"E</v>
      </c>
      <c r="D170" s="13">
        <f t="shared" si="32"/>
        <v>3</v>
      </c>
      <c r="E170" s="13" t="str">
        <f t="shared" si="31"/>
        <v>LL</v>
      </c>
      <c r="F170" s="47" t="str">
        <f t="shared" si="32"/>
        <v>Pemanfaatan</v>
      </c>
      <c r="G170" s="17">
        <v>2</v>
      </c>
      <c r="H170" s="17">
        <v>6</v>
      </c>
      <c r="I170" s="138" t="s">
        <v>34</v>
      </c>
      <c r="J170" s="18" t="s">
        <v>22</v>
      </c>
      <c r="K170" s="9">
        <v>5</v>
      </c>
      <c r="L170" s="9">
        <v>0</v>
      </c>
      <c r="M170" s="47" t="str">
        <f t="shared" si="30"/>
        <v>Nailin</v>
      </c>
    </row>
    <row r="171" spans="1:13" x14ac:dyDescent="0.25">
      <c r="A171" s="45"/>
      <c r="B171" s="136">
        <f t="shared" si="27"/>
        <v>0.33333333333333331</v>
      </c>
      <c r="C171" s="16" t="str">
        <f t="shared" si="32"/>
        <v>5.51'52"S 110.26'50"E</v>
      </c>
      <c r="D171" s="13">
        <f t="shared" si="32"/>
        <v>3</v>
      </c>
      <c r="E171" s="13" t="str">
        <f t="shared" si="32"/>
        <v>LL</v>
      </c>
      <c r="F171" s="47" t="str">
        <f t="shared" si="32"/>
        <v>Pemanfaatan</v>
      </c>
      <c r="G171" s="17">
        <v>2</v>
      </c>
      <c r="H171" s="17">
        <v>6</v>
      </c>
      <c r="I171" s="138" t="s">
        <v>34</v>
      </c>
      <c r="J171" s="18" t="s">
        <v>23</v>
      </c>
      <c r="K171" s="9">
        <v>0</v>
      </c>
      <c r="L171" s="9">
        <v>0</v>
      </c>
      <c r="M171" s="47" t="str">
        <f t="shared" si="30"/>
        <v>Nailin</v>
      </c>
    </row>
    <row r="172" spans="1:13" x14ac:dyDescent="0.25">
      <c r="A172" s="45"/>
      <c r="B172" s="136">
        <f t="shared" si="27"/>
        <v>0.33333333333333331</v>
      </c>
      <c r="C172" s="16" t="str">
        <f t="shared" si="32"/>
        <v>5.51'52"S 110.26'50"E</v>
      </c>
      <c r="D172" s="13">
        <f t="shared" si="32"/>
        <v>3</v>
      </c>
      <c r="E172" s="13" t="str">
        <f t="shared" si="32"/>
        <v>LL</v>
      </c>
      <c r="F172" s="47" t="str">
        <f t="shared" si="32"/>
        <v>Pemanfaatan</v>
      </c>
      <c r="G172" s="17">
        <v>2</v>
      </c>
      <c r="H172" s="17">
        <v>6</v>
      </c>
      <c r="I172" s="138" t="s">
        <v>34</v>
      </c>
      <c r="J172" s="18" t="s">
        <v>24</v>
      </c>
      <c r="K172" s="9">
        <v>2</v>
      </c>
      <c r="L172" s="9">
        <v>0</v>
      </c>
      <c r="M172" s="47" t="str">
        <f t="shared" si="30"/>
        <v>Nailin</v>
      </c>
    </row>
    <row r="173" spans="1:13" x14ac:dyDescent="0.25">
      <c r="A173" s="45"/>
      <c r="B173" s="136">
        <f t="shared" si="27"/>
        <v>0.33333333333333331</v>
      </c>
      <c r="C173" s="16"/>
      <c r="D173" s="13"/>
      <c r="E173" s="13" t="str">
        <f t="shared" si="32"/>
        <v>LL</v>
      </c>
      <c r="F173" s="47"/>
      <c r="G173" s="17"/>
      <c r="H173" s="17"/>
      <c r="I173" s="138" t="s">
        <v>34</v>
      </c>
      <c r="J173" s="18" t="s">
        <v>16</v>
      </c>
      <c r="K173" s="9">
        <v>5</v>
      </c>
      <c r="L173" s="9">
        <v>0</v>
      </c>
      <c r="M173" s="47" t="str">
        <f t="shared" si="30"/>
        <v>Nailin</v>
      </c>
    </row>
    <row r="174" spans="1:13" x14ac:dyDescent="0.25">
      <c r="A174" s="45"/>
      <c r="B174" s="136">
        <f t="shared" si="27"/>
        <v>0.33333333333333331</v>
      </c>
      <c r="C174" s="16" t="str">
        <f>C172</f>
        <v>5.51'52"S 110.26'50"E</v>
      </c>
      <c r="D174" s="13">
        <f>D172</f>
        <v>3</v>
      </c>
      <c r="E174" s="13" t="str">
        <f t="shared" si="32"/>
        <v>LL</v>
      </c>
      <c r="F174" s="47" t="str">
        <f>F172</f>
        <v>Pemanfaatan</v>
      </c>
      <c r="G174" s="17">
        <v>2</v>
      </c>
      <c r="H174" s="17">
        <v>6</v>
      </c>
      <c r="I174" s="138" t="s">
        <v>34</v>
      </c>
      <c r="J174" s="18" t="s">
        <v>18</v>
      </c>
      <c r="K174" s="9">
        <v>0</v>
      </c>
      <c r="L174" s="9">
        <v>0</v>
      </c>
      <c r="M174" s="47" t="str">
        <f t="shared" si="30"/>
        <v>Nailin</v>
      </c>
    </row>
    <row r="175" spans="1:13" x14ac:dyDescent="0.25">
      <c r="A175" s="49"/>
      <c r="B175" s="136">
        <f t="shared" si="27"/>
        <v>0.33333333333333331</v>
      </c>
      <c r="C175" s="26" t="str">
        <f t="shared" ref="C175:F190" si="33">C174</f>
        <v>5.51'52"S 110.26'50"E</v>
      </c>
      <c r="D175" s="27">
        <f t="shared" si="33"/>
        <v>3</v>
      </c>
      <c r="E175" s="13" t="str">
        <f t="shared" si="32"/>
        <v>LL</v>
      </c>
      <c r="F175" s="50" t="str">
        <f t="shared" si="33"/>
        <v>Pemanfaatan</v>
      </c>
      <c r="G175" s="28">
        <v>2</v>
      </c>
      <c r="H175" s="28">
        <v>7</v>
      </c>
      <c r="I175" s="138" t="s">
        <v>34</v>
      </c>
      <c r="J175" s="29" t="s">
        <v>25</v>
      </c>
      <c r="K175" s="9">
        <v>10</v>
      </c>
      <c r="L175" s="9">
        <v>0</v>
      </c>
      <c r="M175" s="47" t="str">
        <f t="shared" si="30"/>
        <v>Nailin</v>
      </c>
    </row>
    <row r="176" spans="1:13" x14ac:dyDescent="0.25">
      <c r="A176" s="45"/>
      <c r="B176" s="136">
        <f t="shared" si="27"/>
        <v>0.33333333333333331</v>
      </c>
      <c r="C176" s="16" t="str">
        <f t="shared" si="33"/>
        <v>5.51'52"S 110.26'50"E</v>
      </c>
      <c r="D176" s="13">
        <f t="shared" si="33"/>
        <v>3</v>
      </c>
      <c r="E176" s="13" t="str">
        <f t="shared" si="32"/>
        <v>LL</v>
      </c>
      <c r="F176" s="47" t="str">
        <f t="shared" si="33"/>
        <v>Pemanfaatan</v>
      </c>
      <c r="G176" s="17">
        <v>2</v>
      </c>
      <c r="H176" s="17">
        <v>7</v>
      </c>
      <c r="I176" s="138" t="s">
        <v>34</v>
      </c>
      <c r="J176" s="18" t="s">
        <v>26</v>
      </c>
      <c r="K176" s="9">
        <v>15</v>
      </c>
      <c r="L176" s="9">
        <v>0</v>
      </c>
      <c r="M176" s="47" t="str">
        <f t="shared" si="30"/>
        <v>Nailin</v>
      </c>
    </row>
    <row r="177" spans="1:13" x14ac:dyDescent="0.25">
      <c r="A177" s="45"/>
      <c r="B177" s="136">
        <f t="shared" si="27"/>
        <v>0.33333333333333331</v>
      </c>
      <c r="C177" s="16" t="str">
        <f t="shared" si="33"/>
        <v>5.51'52"S 110.26'50"E</v>
      </c>
      <c r="D177" s="13">
        <f t="shared" si="33"/>
        <v>3</v>
      </c>
      <c r="E177" s="13" t="str">
        <f t="shared" si="32"/>
        <v>LL</v>
      </c>
      <c r="F177" s="47" t="str">
        <f t="shared" si="33"/>
        <v>Pemanfaatan</v>
      </c>
      <c r="G177" s="17">
        <v>2</v>
      </c>
      <c r="H177" s="17">
        <v>7</v>
      </c>
      <c r="I177" s="138" t="s">
        <v>34</v>
      </c>
      <c r="J177" s="18" t="s">
        <v>19</v>
      </c>
      <c r="K177" s="9">
        <v>0</v>
      </c>
      <c r="L177" s="9">
        <v>0</v>
      </c>
      <c r="M177" s="47" t="str">
        <f t="shared" si="30"/>
        <v>Nailin</v>
      </c>
    </row>
    <row r="178" spans="1:13" x14ac:dyDescent="0.25">
      <c r="A178" s="45"/>
      <c r="B178" s="136">
        <f t="shared" si="27"/>
        <v>0.33333333333333331</v>
      </c>
      <c r="C178" s="16" t="str">
        <f t="shared" si="33"/>
        <v>5.51'52"S 110.26'50"E</v>
      </c>
      <c r="D178" s="13">
        <f t="shared" si="33"/>
        <v>3</v>
      </c>
      <c r="E178" s="13" t="str">
        <f t="shared" si="32"/>
        <v>LL</v>
      </c>
      <c r="F178" s="47" t="str">
        <f t="shared" si="33"/>
        <v>Pemanfaatan</v>
      </c>
      <c r="G178" s="17">
        <v>2</v>
      </c>
      <c r="H178" s="17">
        <v>7</v>
      </c>
      <c r="I178" s="138" t="s">
        <v>34</v>
      </c>
      <c r="J178" s="18" t="s">
        <v>20</v>
      </c>
      <c r="K178" s="9">
        <v>0</v>
      </c>
      <c r="L178" s="9">
        <v>0</v>
      </c>
      <c r="M178" s="47" t="str">
        <f t="shared" si="30"/>
        <v>Nailin</v>
      </c>
    </row>
    <row r="179" spans="1:13" x14ac:dyDescent="0.25">
      <c r="A179" s="45"/>
      <c r="B179" s="136">
        <f t="shared" si="27"/>
        <v>0.33333333333333331</v>
      </c>
      <c r="C179" s="16" t="str">
        <f t="shared" si="33"/>
        <v>5.51'52"S 110.26'50"E</v>
      </c>
      <c r="D179" s="13">
        <f t="shared" si="33"/>
        <v>3</v>
      </c>
      <c r="E179" s="13" t="str">
        <f t="shared" si="32"/>
        <v>LL</v>
      </c>
      <c r="F179" s="47" t="str">
        <f t="shared" si="33"/>
        <v>Pemanfaatan</v>
      </c>
      <c r="G179" s="17">
        <v>2</v>
      </c>
      <c r="H179" s="17">
        <v>7</v>
      </c>
      <c r="I179" s="138" t="s">
        <v>34</v>
      </c>
      <c r="J179" s="18" t="s">
        <v>21</v>
      </c>
      <c r="K179" s="9">
        <v>0</v>
      </c>
      <c r="L179" s="9">
        <v>0</v>
      </c>
      <c r="M179" s="47" t="str">
        <f t="shared" si="30"/>
        <v>Nailin</v>
      </c>
    </row>
    <row r="180" spans="1:13" x14ac:dyDescent="0.25">
      <c r="A180" s="45"/>
      <c r="B180" s="136">
        <f t="shared" si="27"/>
        <v>0.33333333333333331</v>
      </c>
      <c r="C180" s="16" t="str">
        <f t="shared" si="33"/>
        <v>5.51'52"S 110.26'50"E</v>
      </c>
      <c r="D180" s="13">
        <f t="shared" si="33"/>
        <v>3</v>
      </c>
      <c r="E180" s="13" t="str">
        <f t="shared" si="32"/>
        <v>LL</v>
      </c>
      <c r="F180" s="47" t="str">
        <f t="shared" si="33"/>
        <v>Pemanfaatan</v>
      </c>
      <c r="G180" s="17">
        <v>2</v>
      </c>
      <c r="H180" s="17">
        <v>7</v>
      </c>
      <c r="I180" s="138" t="s">
        <v>34</v>
      </c>
      <c r="J180" s="18" t="s">
        <v>22</v>
      </c>
      <c r="K180" s="9">
        <v>2</v>
      </c>
      <c r="L180" s="9">
        <v>0</v>
      </c>
      <c r="M180" s="47" t="str">
        <f t="shared" ref="M180:M211" si="34">M179</f>
        <v>Nailin</v>
      </c>
    </row>
    <row r="181" spans="1:13" x14ac:dyDescent="0.25">
      <c r="A181" s="45"/>
      <c r="B181" s="136">
        <f t="shared" si="27"/>
        <v>0.33333333333333331</v>
      </c>
      <c r="C181" s="16" t="str">
        <f t="shared" si="33"/>
        <v>5.51'52"S 110.26'50"E</v>
      </c>
      <c r="D181" s="13">
        <f t="shared" si="33"/>
        <v>3</v>
      </c>
      <c r="E181" s="13" t="str">
        <f t="shared" si="33"/>
        <v>LL</v>
      </c>
      <c r="F181" s="47" t="str">
        <f t="shared" si="33"/>
        <v>Pemanfaatan</v>
      </c>
      <c r="G181" s="17">
        <v>2</v>
      </c>
      <c r="H181" s="17">
        <v>7</v>
      </c>
      <c r="I181" s="138" t="s">
        <v>34</v>
      </c>
      <c r="J181" s="18" t="s">
        <v>23</v>
      </c>
      <c r="K181" s="9">
        <v>0</v>
      </c>
      <c r="L181" s="9">
        <v>0</v>
      </c>
      <c r="M181" s="47" t="str">
        <f t="shared" si="34"/>
        <v>Nailin</v>
      </c>
    </row>
    <row r="182" spans="1:13" x14ac:dyDescent="0.25">
      <c r="A182" s="45"/>
      <c r="B182" s="136">
        <f t="shared" si="27"/>
        <v>0.33333333333333331</v>
      </c>
      <c r="C182" s="16" t="str">
        <f t="shared" si="33"/>
        <v>5.51'52"S 110.26'50"E</v>
      </c>
      <c r="D182" s="13">
        <f t="shared" si="33"/>
        <v>3</v>
      </c>
      <c r="E182" s="13" t="str">
        <f t="shared" si="33"/>
        <v>LL</v>
      </c>
      <c r="F182" s="47" t="str">
        <f t="shared" si="33"/>
        <v>Pemanfaatan</v>
      </c>
      <c r="G182" s="17">
        <v>2</v>
      </c>
      <c r="H182" s="17">
        <v>7</v>
      </c>
      <c r="I182" s="138" t="s">
        <v>34</v>
      </c>
      <c r="J182" s="18" t="s">
        <v>24</v>
      </c>
      <c r="K182" s="9">
        <v>0</v>
      </c>
      <c r="L182" s="9">
        <v>0</v>
      </c>
      <c r="M182" s="47" t="str">
        <f t="shared" si="34"/>
        <v>Nailin</v>
      </c>
    </row>
    <row r="183" spans="1:13" x14ac:dyDescent="0.25">
      <c r="A183" s="45"/>
      <c r="B183" s="136">
        <f t="shared" si="27"/>
        <v>0.33333333333333331</v>
      </c>
      <c r="C183" s="16"/>
      <c r="D183" s="13"/>
      <c r="E183" s="13" t="str">
        <f t="shared" si="33"/>
        <v>LL</v>
      </c>
      <c r="F183" s="47"/>
      <c r="G183" s="17"/>
      <c r="H183" s="17"/>
      <c r="I183" s="138" t="s">
        <v>34</v>
      </c>
      <c r="J183" s="18" t="s">
        <v>16</v>
      </c>
      <c r="K183" s="9">
        <v>5</v>
      </c>
      <c r="L183" s="9">
        <v>0</v>
      </c>
      <c r="M183" s="47" t="str">
        <f t="shared" si="34"/>
        <v>Nailin</v>
      </c>
    </row>
    <row r="184" spans="1:13" x14ac:dyDescent="0.25">
      <c r="A184" s="45"/>
      <c r="B184" s="136">
        <f t="shared" si="27"/>
        <v>0.33333333333333331</v>
      </c>
      <c r="C184" s="16" t="str">
        <f>C182</f>
        <v>5.51'52"S 110.26'50"E</v>
      </c>
      <c r="D184" s="13">
        <f>D182</f>
        <v>3</v>
      </c>
      <c r="E184" s="13" t="str">
        <f t="shared" si="33"/>
        <v>LL</v>
      </c>
      <c r="F184" s="47" t="str">
        <f>F182</f>
        <v>Pemanfaatan</v>
      </c>
      <c r="G184" s="17">
        <v>2</v>
      </c>
      <c r="H184" s="17">
        <v>7</v>
      </c>
      <c r="I184" s="138" t="s">
        <v>34</v>
      </c>
      <c r="J184" s="18" t="s">
        <v>18</v>
      </c>
      <c r="K184" s="9">
        <v>0</v>
      </c>
      <c r="L184" s="9">
        <v>0</v>
      </c>
      <c r="M184" s="47" t="str">
        <f t="shared" si="34"/>
        <v>Nailin</v>
      </c>
    </row>
    <row r="185" spans="1:13" x14ac:dyDescent="0.25">
      <c r="A185" s="49"/>
      <c r="B185" s="136">
        <f t="shared" si="27"/>
        <v>0.33333333333333331</v>
      </c>
      <c r="C185" s="26" t="str">
        <f t="shared" ref="C185:F200" si="35">C184</f>
        <v>5.51'52"S 110.26'50"E</v>
      </c>
      <c r="D185" s="27">
        <f t="shared" si="35"/>
        <v>3</v>
      </c>
      <c r="E185" s="13" t="str">
        <f t="shared" si="33"/>
        <v>LL</v>
      </c>
      <c r="F185" s="50" t="str">
        <f t="shared" si="35"/>
        <v>Pemanfaatan</v>
      </c>
      <c r="G185" s="28">
        <v>2</v>
      </c>
      <c r="H185" s="28">
        <v>8</v>
      </c>
      <c r="I185" s="138" t="s">
        <v>34</v>
      </c>
      <c r="J185" s="29" t="s">
        <v>25</v>
      </c>
      <c r="K185" s="9">
        <v>10</v>
      </c>
      <c r="L185" s="9">
        <v>0</v>
      </c>
      <c r="M185" s="47" t="str">
        <f t="shared" si="34"/>
        <v>Nailin</v>
      </c>
    </row>
    <row r="186" spans="1:13" x14ac:dyDescent="0.25">
      <c r="A186" s="45"/>
      <c r="B186" s="136">
        <f t="shared" si="27"/>
        <v>0.33333333333333331</v>
      </c>
      <c r="C186" s="16" t="str">
        <f t="shared" si="35"/>
        <v>5.51'52"S 110.26'50"E</v>
      </c>
      <c r="D186" s="13">
        <f t="shared" si="35"/>
        <v>3</v>
      </c>
      <c r="E186" s="13" t="str">
        <f t="shared" si="33"/>
        <v>LL</v>
      </c>
      <c r="F186" s="47" t="str">
        <f t="shared" si="35"/>
        <v>Pemanfaatan</v>
      </c>
      <c r="G186" s="17">
        <v>2</v>
      </c>
      <c r="H186" s="17">
        <v>8</v>
      </c>
      <c r="I186" s="138" t="s">
        <v>34</v>
      </c>
      <c r="J186" s="18" t="s">
        <v>26</v>
      </c>
      <c r="K186" s="9">
        <v>0</v>
      </c>
      <c r="L186" s="9">
        <v>0</v>
      </c>
      <c r="M186" s="47" t="str">
        <f t="shared" si="34"/>
        <v>Nailin</v>
      </c>
    </row>
    <row r="187" spans="1:13" x14ac:dyDescent="0.25">
      <c r="A187" s="45"/>
      <c r="B187" s="136">
        <f t="shared" si="27"/>
        <v>0.33333333333333331</v>
      </c>
      <c r="C187" s="16" t="str">
        <f t="shared" si="35"/>
        <v>5.51'52"S 110.26'50"E</v>
      </c>
      <c r="D187" s="13">
        <f t="shared" si="35"/>
        <v>3</v>
      </c>
      <c r="E187" s="13" t="str">
        <f t="shared" si="33"/>
        <v>LL</v>
      </c>
      <c r="F187" s="47" t="str">
        <f t="shared" si="35"/>
        <v>Pemanfaatan</v>
      </c>
      <c r="G187" s="17">
        <v>2</v>
      </c>
      <c r="H187" s="17">
        <v>8</v>
      </c>
      <c r="I187" s="138" t="s">
        <v>34</v>
      </c>
      <c r="J187" s="18" t="s">
        <v>19</v>
      </c>
      <c r="K187" s="9">
        <v>0</v>
      </c>
      <c r="L187" s="9">
        <v>0</v>
      </c>
      <c r="M187" s="47" t="str">
        <f t="shared" si="34"/>
        <v>Nailin</v>
      </c>
    </row>
    <row r="188" spans="1:13" x14ac:dyDescent="0.25">
      <c r="A188" s="45"/>
      <c r="B188" s="136">
        <f t="shared" si="27"/>
        <v>0.33333333333333331</v>
      </c>
      <c r="C188" s="16" t="str">
        <f t="shared" si="35"/>
        <v>5.51'52"S 110.26'50"E</v>
      </c>
      <c r="D188" s="13">
        <f t="shared" si="35"/>
        <v>3</v>
      </c>
      <c r="E188" s="13" t="str">
        <f t="shared" si="33"/>
        <v>LL</v>
      </c>
      <c r="F188" s="47" t="str">
        <f t="shared" si="35"/>
        <v>Pemanfaatan</v>
      </c>
      <c r="G188" s="17">
        <v>2</v>
      </c>
      <c r="H188" s="17">
        <v>8</v>
      </c>
      <c r="I188" s="138" t="s">
        <v>34</v>
      </c>
      <c r="J188" s="18" t="s">
        <v>20</v>
      </c>
      <c r="K188" s="9">
        <v>0</v>
      </c>
      <c r="L188" s="9">
        <v>0</v>
      </c>
      <c r="M188" s="47" t="str">
        <f t="shared" si="34"/>
        <v>Nailin</v>
      </c>
    </row>
    <row r="189" spans="1:13" x14ac:dyDescent="0.25">
      <c r="A189" s="45"/>
      <c r="B189" s="136">
        <f t="shared" si="27"/>
        <v>0.33333333333333331</v>
      </c>
      <c r="C189" s="16" t="str">
        <f t="shared" si="35"/>
        <v>5.51'52"S 110.26'50"E</v>
      </c>
      <c r="D189" s="13">
        <f t="shared" si="35"/>
        <v>3</v>
      </c>
      <c r="E189" s="13" t="str">
        <f t="shared" si="33"/>
        <v>LL</v>
      </c>
      <c r="F189" s="47" t="str">
        <f t="shared" si="35"/>
        <v>Pemanfaatan</v>
      </c>
      <c r="G189" s="17">
        <v>2</v>
      </c>
      <c r="H189" s="17">
        <v>8</v>
      </c>
      <c r="I189" s="138" t="s">
        <v>34</v>
      </c>
      <c r="J189" s="18" t="s">
        <v>21</v>
      </c>
      <c r="K189" s="9">
        <v>0</v>
      </c>
      <c r="L189" s="9">
        <v>0</v>
      </c>
      <c r="M189" s="47" t="str">
        <f t="shared" si="34"/>
        <v>Nailin</v>
      </c>
    </row>
    <row r="190" spans="1:13" x14ac:dyDescent="0.25">
      <c r="A190" s="45"/>
      <c r="B190" s="136">
        <f t="shared" si="27"/>
        <v>0.33333333333333331</v>
      </c>
      <c r="C190" s="16" t="str">
        <f t="shared" si="35"/>
        <v>5.51'52"S 110.26'50"E</v>
      </c>
      <c r="D190" s="13">
        <f t="shared" si="35"/>
        <v>3</v>
      </c>
      <c r="E190" s="13" t="str">
        <f t="shared" si="33"/>
        <v>LL</v>
      </c>
      <c r="F190" s="47" t="str">
        <f t="shared" si="35"/>
        <v>Pemanfaatan</v>
      </c>
      <c r="G190" s="17">
        <v>2</v>
      </c>
      <c r="H190" s="17">
        <v>8</v>
      </c>
      <c r="I190" s="138" t="s">
        <v>34</v>
      </c>
      <c r="J190" s="18" t="s">
        <v>22</v>
      </c>
      <c r="K190" s="9">
        <v>30</v>
      </c>
      <c r="L190" s="9">
        <v>0</v>
      </c>
      <c r="M190" s="47" t="str">
        <f t="shared" si="34"/>
        <v>Nailin</v>
      </c>
    </row>
    <row r="191" spans="1:13" x14ac:dyDescent="0.25">
      <c r="A191" s="45"/>
      <c r="B191" s="136">
        <f t="shared" si="27"/>
        <v>0.33333333333333331</v>
      </c>
      <c r="C191" s="16" t="str">
        <f t="shared" si="35"/>
        <v>5.51'52"S 110.26'50"E</v>
      </c>
      <c r="D191" s="13">
        <f t="shared" si="35"/>
        <v>3</v>
      </c>
      <c r="E191" s="13" t="str">
        <f t="shared" si="35"/>
        <v>LL</v>
      </c>
      <c r="F191" s="47" t="str">
        <f t="shared" si="35"/>
        <v>Pemanfaatan</v>
      </c>
      <c r="G191" s="17">
        <v>2</v>
      </c>
      <c r="H191" s="17">
        <v>8</v>
      </c>
      <c r="I191" s="138" t="s">
        <v>34</v>
      </c>
      <c r="J191" s="18" t="s">
        <v>23</v>
      </c>
      <c r="K191" s="9">
        <v>0</v>
      </c>
      <c r="L191" s="9">
        <v>0</v>
      </c>
      <c r="M191" s="47" t="str">
        <f t="shared" si="34"/>
        <v>Nailin</v>
      </c>
    </row>
    <row r="192" spans="1:13" x14ac:dyDescent="0.25">
      <c r="A192" s="45"/>
      <c r="B192" s="136">
        <f t="shared" si="27"/>
        <v>0.33333333333333331</v>
      </c>
      <c r="C192" s="16" t="str">
        <f t="shared" si="35"/>
        <v>5.51'52"S 110.26'50"E</v>
      </c>
      <c r="D192" s="13">
        <f t="shared" si="35"/>
        <v>3</v>
      </c>
      <c r="E192" s="13" t="str">
        <f t="shared" si="35"/>
        <v>LL</v>
      </c>
      <c r="F192" s="47" t="str">
        <f t="shared" si="35"/>
        <v>Pemanfaatan</v>
      </c>
      <c r="G192" s="17">
        <v>2</v>
      </c>
      <c r="H192" s="17">
        <v>8</v>
      </c>
      <c r="I192" s="138" t="s">
        <v>34</v>
      </c>
      <c r="J192" s="18" t="s">
        <v>24</v>
      </c>
      <c r="K192" s="9">
        <v>0</v>
      </c>
      <c r="L192" s="9">
        <v>0</v>
      </c>
      <c r="M192" s="47" t="str">
        <f t="shared" si="34"/>
        <v>Nailin</v>
      </c>
    </row>
    <row r="193" spans="1:13" x14ac:dyDescent="0.25">
      <c r="A193" s="45"/>
      <c r="B193" s="136">
        <f t="shared" si="27"/>
        <v>0.33333333333333331</v>
      </c>
      <c r="C193" s="16"/>
      <c r="D193" s="13"/>
      <c r="E193" s="13" t="str">
        <f t="shared" si="35"/>
        <v>LL</v>
      </c>
      <c r="F193" s="47"/>
      <c r="G193" s="17"/>
      <c r="H193" s="17"/>
      <c r="I193" s="138" t="s">
        <v>34</v>
      </c>
      <c r="J193" s="18" t="s">
        <v>16</v>
      </c>
      <c r="K193" s="9">
        <v>10</v>
      </c>
      <c r="L193" s="9">
        <v>0</v>
      </c>
      <c r="M193" s="47" t="str">
        <f t="shared" si="34"/>
        <v>Nailin</v>
      </c>
    </row>
    <row r="194" spans="1:13" x14ac:dyDescent="0.25">
      <c r="A194" s="45"/>
      <c r="B194" s="136">
        <f t="shared" si="27"/>
        <v>0.33333333333333331</v>
      </c>
      <c r="C194" s="16" t="str">
        <f>C192</f>
        <v>5.51'52"S 110.26'50"E</v>
      </c>
      <c r="D194" s="13">
        <f>D192</f>
        <v>3</v>
      </c>
      <c r="E194" s="13" t="str">
        <f t="shared" si="35"/>
        <v>LL</v>
      </c>
      <c r="F194" s="47" t="str">
        <f>F192</f>
        <v>Pemanfaatan</v>
      </c>
      <c r="G194" s="17">
        <v>2</v>
      </c>
      <c r="H194" s="17">
        <v>8</v>
      </c>
      <c r="I194" s="138" t="s">
        <v>34</v>
      </c>
      <c r="J194" s="18" t="s">
        <v>18</v>
      </c>
      <c r="K194" s="9">
        <v>0</v>
      </c>
      <c r="L194" s="9">
        <v>0</v>
      </c>
      <c r="M194" s="47" t="str">
        <f t="shared" si="34"/>
        <v>Nailin</v>
      </c>
    </row>
    <row r="195" spans="1:13" x14ac:dyDescent="0.25">
      <c r="A195" s="49"/>
      <c r="B195" s="136">
        <f t="shared" si="27"/>
        <v>0.33333333333333331</v>
      </c>
      <c r="C195" s="26" t="str">
        <f t="shared" ref="C195:F210" si="36">C194</f>
        <v>5.51'52"S 110.26'50"E</v>
      </c>
      <c r="D195" s="27">
        <f t="shared" si="36"/>
        <v>3</v>
      </c>
      <c r="E195" s="13" t="str">
        <f t="shared" si="35"/>
        <v>LL</v>
      </c>
      <c r="F195" s="50" t="str">
        <f t="shared" si="36"/>
        <v>Pemanfaatan</v>
      </c>
      <c r="G195" s="28">
        <v>2</v>
      </c>
      <c r="H195" s="28">
        <v>9</v>
      </c>
      <c r="I195" s="138" t="s">
        <v>34</v>
      </c>
      <c r="J195" s="29" t="s">
        <v>25</v>
      </c>
      <c r="K195" s="9">
        <v>10</v>
      </c>
      <c r="L195" s="9">
        <v>0</v>
      </c>
      <c r="M195" s="47" t="str">
        <f t="shared" si="34"/>
        <v>Nailin</v>
      </c>
    </row>
    <row r="196" spans="1:13" x14ac:dyDescent="0.25">
      <c r="A196" s="45"/>
      <c r="B196" s="136">
        <f t="shared" si="27"/>
        <v>0.33333333333333331</v>
      </c>
      <c r="C196" s="16" t="str">
        <f t="shared" si="36"/>
        <v>5.51'52"S 110.26'50"E</v>
      </c>
      <c r="D196" s="13">
        <f t="shared" si="36"/>
        <v>3</v>
      </c>
      <c r="E196" s="13" t="str">
        <f t="shared" si="35"/>
        <v>LL</v>
      </c>
      <c r="F196" s="47" t="str">
        <f t="shared" si="36"/>
        <v>Pemanfaatan</v>
      </c>
      <c r="G196" s="17">
        <v>2</v>
      </c>
      <c r="H196" s="17">
        <v>9</v>
      </c>
      <c r="I196" s="138" t="s">
        <v>34</v>
      </c>
      <c r="J196" s="18" t="s">
        <v>26</v>
      </c>
      <c r="K196" s="9">
        <v>5</v>
      </c>
      <c r="L196" s="9">
        <v>0</v>
      </c>
      <c r="M196" s="47" t="str">
        <f t="shared" si="34"/>
        <v>Nailin</v>
      </c>
    </row>
    <row r="197" spans="1:13" x14ac:dyDescent="0.25">
      <c r="A197" s="45"/>
      <c r="B197" s="136">
        <f t="shared" si="27"/>
        <v>0.33333333333333331</v>
      </c>
      <c r="C197" s="16" t="str">
        <f t="shared" si="36"/>
        <v>5.51'52"S 110.26'50"E</v>
      </c>
      <c r="D197" s="13">
        <f t="shared" si="36"/>
        <v>3</v>
      </c>
      <c r="E197" s="13" t="str">
        <f t="shared" si="35"/>
        <v>LL</v>
      </c>
      <c r="F197" s="47" t="str">
        <f t="shared" si="36"/>
        <v>Pemanfaatan</v>
      </c>
      <c r="G197" s="17">
        <v>2</v>
      </c>
      <c r="H197" s="17">
        <v>9</v>
      </c>
      <c r="I197" s="138" t="s">
        <v>34</v>
      </c>
      <c r="J197" s="18" t="s">
        <v>19</v>
      </c>
      <c r="K197" s="9">
        <v>0</v>
      </c>
      <c r="L197" s="9">
        <v>0</v>
      </c>
      <c r="M197" s="47" t="str">
        <f t="shared" si="34"/>
        <v>Nailin</v>
      </c>
    </row>
    <row r="198" spans="1:13" x14ac:dyDescent="0.25">
      <c r="A198" s="45"/>
      <c r="B198" s="136">
        <f t="shared" si="27"/>
        <v>0.33333333333333331</v>
      </c>
      <c r="C198" s="16" t="str">
        <f t="shared" si="36"/>
        <v>5.51'52"S 110.26'50"E</v>
      </c>
      <c r="D198" s="13">
        <f t="shared" si="36"/>
        <v>3</v>
      </c>
      <c r="E198" s="13" t="str">
        <f t="shared" si="35"/>
        <v>LL</v>
      </c>
      <c r="F198" s="47" t="str">
        <f t="shared" si="36"/>
        <v>Pemanfaatan</v>
      </c>
      <c r="G198" s="17">
        <v>2</v>
      </c>
      <c r="H198" s="17">
        <v>9</v>
      </c>
      <c r="I198" s="138" t="s">
        <v>34</v>
      </c>
      <c r="J198" s="18" t="s">
        <v>20</v>
      </c>
      <c r="K198" s="9">
        <v>0</v>
      </c>
      <c r="L198" s="9">
        <v>0</v>
      </c>
      <c r="M198" s="47" t="str">
        <f t="shared" si="34"/>
        <v>Nailin</v>
      </c>
    </row>
    <row r="199" spans="1:13" x14ac:dyDescent="0.25">
      <c r="A199" s="45"/>
      <c r="B199" s="136">
        <f t="shared" ref="B199:B262" si="37">B198</f>
        <v>0.33333333333333331</v>
      </c>
      <c r="C199" s="16" t="str">
        <f t="shared" si="36"/>
        <v>5.51'52"S 110.26'50"E</v>
      </c>
      <c r="D199" s="13">
        <f t="shared" si="36"/>
        <v>3</v>
      </c>
      <c r="E199" s="13" t="str">
        <f t="shared" si="35"/>
        <v>LL</v>
      </c>
      <c r="F199" s="47" t="str">
        <f t="shared" si="36"/>
        <v>Pemanfaatan</v>
      </c>
      <c r="G199" s="17">
        <v>2</v>
      </c>
      <c r="H199" s="17">
        <v>9</v>
      </c>
      <c r="I199" s="138" t="s">
        <v>34</v>
      </c>
      <c r="J199" s="18" t="s">
        <v>21</v>
      </c>
      <c r="K199" s="9">
        <v>0</v>
      </c>
      <c r="L199" s="9">
        <v>0</v>
      </c>
      <c r="M199" s="47" t="str">
        <f t="shared" si="34"/>
        <v>Nailin</v>
      </c>
    </row>
    <row r="200" spans="1:13" x14ac:dyDescent="0.25">
      <c r="A200" s="45"/>
      <c r="B200" s="136">
        <f t="shared" si="37"/>
        <v>0.33333333333333331</v>
      </c>
      <c r="C200" s="16" t="str">
        <f t="shared" si="36"/>
        <v>5.51'52"S 110.26'50"E</v>
      </c>
      <c r="D200" s="13">
        <f t="shared" si="36"/>
        <v>3</v>
      </c>
      <c r="E200" s="13" t="str">
        <f t="shared" si="35"/>
        <v>LL</v>
      </c>
      <c r="F200" s="47" t="str">
        <f t="shared" si="36"/>
        <v>Pemanfaatan</v>
      </c>
      <c r="G200" s="17">
        <v>2</v>
      </c>
      <c r="H200" s="17">
        <v>9</v>
      </c>
      <c r="I200" s="138" t="s">
        <v>34</v>
      </c>
      <c r="J200" s="18" t="s">
        <v>22</v>
      </c>
      <c r="K200" s="9">
        <v>30</v>
      </c>
      <c r="L200" s="9">
        <v>0</v>
      </c>
      <c r="M200" s="47" t="str">
        <f t="shared" si="34"/>
        <v>Nailin</v>
      </c>
    </row>
    <row r="201" spans="1:13" x14ac:dyDescent="0.25">
      <c r="A201" s="45"/>
      <c r="B201" s="136">
        <f t="shared" si="37"/>
        <v>0.33333333333333331</v>
      </c>
      <c r="C201" s="16" t="str">
        <f t="shared" si="36"/>
        <v>5.51'52"S 110.26'50"E</v>
      </c>
      <c r="D201" s="13">
        <f t="shared" si="36"/>
        <v>3</v>
      </c>
      <c r="E201" s="13" t="str">
        <f t="shared" si="36"/>
        <v>LL</v>
      </c>
      <c r="F201" s="47" t="str">
        <f t="shared" si="36"/>
        <v>Pemanfaatan</v>
      </c>
      <c r="G201" s="17">
        <v>2</v>
      </c>
      <c r="H201" s="17">
        <v>9</v>
      </c>
      <c r="I201" s="138" t="s">
        <v>34</v>
      </c>
      <c r="J201" s="18" t="s">
        <v>23</v>
      </c>
      <c r="K201" s="9">
        <v>0</v>
      </c>
      <c r="L201" s="9">
        <v>0</v>
      </c>
      <c r="M201" s="47" t="str">
        <f t="shared" si="34"/>
        <v>Nailin</v>
      </c>
    </row>
    <row r="202" spans="1:13" x14ac:dyDescent="0.25">
      <c r="A202" s="45"/>
      <c r="B202" s="136">
        <f t="shared" si="37"/>
        <v>0.33333333333333331</v>
      </c>
      <c r="C202" s="16" t="str">
        <f t="shared" si="36"/>
        <v>5.51'52"S 110.26'50"E</v>
      </c>
      <c r="D202" s="13">
        <f t="shared" si="36"/>
        <v>3</v>
      </c>
      <c r="E202" s="13" t="str">
        <f t="shared" si="36"/>
        <v>LL</v>
      </c>
      <c r="F202" s="47" t="str">
        <f t="shared" si="36"/>
        <v>Pemanfaatan</v>
      </c>
      <c r="G202" s="17">
        <v>2</v>
      </c>
      <c r="H202" s="17">
        <v>9</v>
      </c>
      <c r="I202" s="138" t="s">
        <v>34</v>
      </c>
      <c r="J202" s="18" t="s">
        <v>24</v>
      </c>
      <c r="K202" s="9">
        <v>0</v>
      </c>
      <c r="L202" s="9">
        <v>0</v>
      </c>
      <c r="M202" s="47" t="str">
        <f t="shared" si="34"/>
        <v>Nailin</v>
      </c>
    </row>
    <row r="203" spans="1:13" x14ac:dyDescent="0.25">
      <c r="A203" s="45"/>
      <c r="B203" s="136">
        <f t="shared" si="37"/>
        <v>0.33333333333333331</v>
      </c>
      <c r="C203" s="16"/>
      <c r="D203" s="13"/>
      <c r="E203" s="13" t="str">
        <f t="shared" si="36"/>
        <v>LL</v>
      </c>
      <c r="F203" s="47"/>
      <c r="G203" s="17"/>
      <c r="H203" s="17"/>
      <c r="I203" s="138" t="s">
        <v>34</v>
      </c>
      <c r="J203" s="18" t="s">
        <v>16</v>
      </c>
      <c r="K203" s="9">
        <v>15</v>
      </c>
      <c r="L203" s="9">
        <v>0</v>
      </c>
      <c r="M203" s="47" t="str">
        <f t="shared" si="34"/>
        <v>Nailin</v>
      </c>
    </row>
    <row r="204" spans="1:13" x14ac:dyDescent="0.25">
      <c r="A204" s="45"/>
      <c r="B204" s="136">
        <f t="shared" si="37"/>
        <v>0.33333333333333331</v>
      </c>
      <c r="C204" s="16" t="str">
        <f>C202</f>
        <v>5.51'52"S 110.26'50"E</v>
      </c>
      <c r="D204" s="13">
        <f>D202</f>
        <v>3</v>
      </c>
      <c r="E204" s="13" t="str">
        <f t="shared" si="36"/>
        <v>LL</v>
      </c>
      <c r="F204" s="47" t="str">
        <f>F202</f>
        <v>Pemanfaatan</v>
      </c>
      <c r="G204" s="17">
        <v>2</v>
      </c>
      <c r="H204" s="17">
        <v>9</v>
      </c>
      <c r="I204" s="138" t="s">
        <v>34</v>
      </c>
      <c r="J204" s="18" t="s">
        <v>18</v>
      </c>
      <c r="K204" s="9">
        <v>0</v>
      </c>
      <c r="L204" s="9">
        <v>0</v>
      </c>
      <c r="M204" s="47" t="str">
        <f t="shared" si="34"/>
        <v>Nailin</v>
      </c>
    </row>
    <row r="205" spans="1:13" x14ac:dyDescent="0.25">
      <c r="A205" s="49"/>
      <c r="B205" s="136">
        <f t="shared" si="37"/>
        <v>0.33333333333333331</v>
      </c>
      <c r="C205" s="26" t="str">
        <f t="shared" ref="C205:F220" si="38">C204</f>
        <v>5.51'52"S 110.26'50"E</v>
      </c>
      <c r="D205" s="27">
        <f t="shared" si="38"/>
        <v>3</v>
      </c>
      <c r="E205" s="13" t="str">
        <f t="shared" si="36"/>
        <v>LL</v>
      </c>
      <c r="F205" s="50" t="str">
        <f t="shared" si="38"/>
        <v>Pemanfaatan</v>
      </c>
      <c r="G205" s="28">
        <v>2</v>
      </c>
      <c r="H205" s="28">
        <v>10</v>
      </c>
      <c r="I205" s="138" t="s">
        <v>34</v>
      </c>
      <c r="J205" s="29" t="s">
        <v>25</v>
      </c>
      <c r="K205" s="9">
        <v>0</v>
      </c>
      <c r="L205" s="9">
        <v>0</v>
      </c>
      <c r="M205" s="47" t="str">
        <f t="shared" si="34"/>
        <v>Nailin</v>
      </c>
    </row>
    <row r="206" spans="1:13" x14ac:dyDescent="0.25">
      <c r="A206" s="45"/>
      <c r="B206" s="136">
        <f t="shared" si="37"/>
        <v>0.33333333333333331</v>
      </c>
      <c r="C206" s="16" t="str">
        <f t="shared" si="38"/>
        <v>5.51'52"S 110.26'50"E</v>
      </c>
      <c r="D206" s="13">
        <f t="shared" si="38"/>
        <v>3</v>
      </c>
      <c r="E206" s="13" t="str">
        <f t="shared" si="36"/>
        <v>LL</v>
      </c>
      <c r="F206" s="47" t="str">
        <f t="shared" si="38"/>
        <v>Pemanfaatan</v>
      </c>
      <c r="G206" s="17">
        <v>2</v>
      </c>
      <c r="H206" s="17">
        <v>10</v>
      </c>
      <c r="I206" s="138" t="s">
        <v>34</v>
      </c>
      <c r="J206" s="18" t="s">
        <v>26</v>
      </c>
      <c r="K206" s="9">
        <v>0</v>
      </c>
      <c r="L206" s="9">
        <v>0</v>
      </c>
      <c r="M206" s="47" t="str">
        <f t="shared" si="34"/>
        <v>Nailin</v>
      </c>
    </row>
    <row r="207" spans="1:13" x14ac:dyDescent="0.25">
      <c r="A207" s="45"/>
      <c r="B207" s="136">
        <f t="shared" si="37"/>
        <v>0.33333333333333331</v>
      </c>
      <c r="C207" s="16" t="str">
        <f t="shared" si="38"/>
        <v>5.51'52"S 110.26'50"E</v>
      </c>
      <c r="D207" s="13">
        <f t="shared" si="38"/>
        <v>3</v>
      </c>
      <c r="E207" s="13" t="str">
        <f t="shared" si="36"/>
        <v>LL</v>
      </c>
      <c r="F207" s="47" t="str">
        <f t="shared" si="38"/>
        <v>Pemanfaatan</v>
      </c>
      <c r="G207" s="17">
        <v>2</v>
      </c>
      <c r="H207" s="17">
        <v>10</v>
      </c>
      <c r="I207" s="138" t="s">
        <v>34</v>
      </c>
      <c r="J207" s="18" t="s">
        <v>19</v>
      </c>
      <c r="K207" s="9">
        <v>0</v>
      </c>
      <c r="L207" s="9">
        <v>0</v>
      </c>
      <c r="M207" s="47" t="str">
        <f t="shared" si="34"/>
        <v>Nailin</v>
      </c>
    </row>
    <row r="208" spans="1:13" x14ac:dyDescent="0.25">
      <c r="A208" s="45"/>
      <c r="B208" s="136">
        <f t="shared" si="37"/>
        <v>0.33333333333333331</v>
      </c>
      <c r="C208" s="16" t="str">
        <f t="shared" si="38"/>
        <v>5.51'52"S 110.26'50"E</v>
      </c>
      <c r="D208" s="13">
        <f t="shared" si="38"/>
        <v>3</v>
      </c>
      <c r="E208" s="13" t="str">
        <f t="shared" si="36"/>
        <v>LL</v>
      </c>
      <c r="F208" s="47" t="str">
        <f t="shared" si="38"/>
        <v>Pemanfaatan</v>
      </c>
      <c r="G208" s="17">
        <v>2</v>
      </c>
      <c r="H208" s="17">
        <v>10</v>
      </c>
      <c r="I208" s="138" t="s">
        <v>34</v>
      </c>
      <c r="J208" s="18" t="s">
        <v>20</v>
      </c>
      <c r="K208" s="9">
        <v>0</v>
      </c>
      <c r="L208" s="9">
        <v>0</v>
      </c>
      <c r="M208" s="47" t="str">
        <f t="shared" si="34"/>
        <v>Nailin</v>
      </c>
    </row>
    <row r="209" spans="1:13" x14ac:dyDescent="0.25">
      <c r="A209" s="45"/>
      <c r="B209" s="136">
        <f t="shared" si="37"/>
        <v>0.33333333333333331</v>
      </c>
      <c r="C209" s="16" t="str">
        <f t="shared" si="38"/>
        <v>5.51'52"S 110.26'50"E</v>
      </c>
      <c r="D209" s="13">
        <f t="shared" si="38"/>
        <v>3</v>
      </c>
      <c r="E209" s="13" t="str">
        <f t="shared" si="36"/>
        <v>LL</v>
      </c>
      <c r="F209" s="47" t="str">
        <f t="shared" si="38"/>
        <v>Pemanfaatan</v>
      </c>
      <c r="G209" s="17">
        <v>2</v>
      </c>
      <c r="H209" s="17">
        <v>10</v>
      </c>
      <c r="I209" s="138" t="s">
        <v>34</v>
      </c>
      <c r="J209" s="18" t="s">
        <v>21</v>
      </c>
      <c r="K209" s="9">
        <v>0</v>
      </c>
      <c r="L209" s="9">
        <v>0</v>
      </c>
      <c r="M209" s="47" t="str">
        <f t="shared" si="34"/>
        <v>Nailin</v>
      </c>
    </row>
    <row r="210" spans="1:13" x14ac:dyDescent="0.25">
      <c r="A210" s="45"/>
      <c r="B210" s="136">
        <f t="shared" si="37"/>
        <v>0.33333333333333331</v>
      </c>
      <c r="C210" s="16" t="str">
        <f t="shared" si="38"/>
        <v>5.51'52"S 110.26'50"E</v>
      </c>
      <c r="D210" s="13">
        <f t="shared" si="38"/>
        <v>3</v>
      </c>
      <c r="E210" s="13" t="str">
        <f t="shared" si="36"/>
        <v>LL</v>
      </c>
      <c r="F210" s="47" t="str">
        <f t="shared" si="38"/>
        <v>Pemanfaatan</v>
      </c>
      <c r="G210" s="17">
        <v>2</v>
      </c>
      <c r="H210" s="17">
        <v>10</v>
      </c>
      <c r="I210" s="138" t="s">
        <v>34</v>
      </c>
      <c r="J210" s="18" t="s">
        <v>22</v>
      </c>
      <c r="K210" s="9">
        <v>0</v>
      </c>
      <c r="L210" s="9">
        <v>0</v>
      </c>
      <c r="M210" s="47" t="str">
        <f t="shared" si="34"/>
        <v>Nailin</v>
      </c>
    </row>
    <row r="211" spans="1:13" x14ac:dyDescent="0.25">
      <c r="A211" s="45"/>
      <c r="B211" s="136">
        <f t="shared" si="37"/>
        <v>0.33333333333333331</v>
      </c>
      <c r="C211" s="16" t="str">
        <f t="shared" si="38"/>
        <v>5.51'52"S 110.26'50"E</v>
      </c>
      <c r="D211" s="13">
        <f t="shared" si="38"/>
        <v>3</v>
      </c>
      <c r="E211" s="13" t="str">
        <f t="shared" si="38"/>
        <v>LL</v>
      </c>
      <c r="F211" s="47" t="str">
        <f t="shared" si="38"/>
        <v>Pemanfaatan</v>
      </c>
      <c r="G211" s="17">
        <v>2</v>
      </c>
      <c r="H211" s="17">
        <v>10</v>
      </c>
      <c r="I211" s="138" t="s">
        <v>34</v>
      </c>
      <c r="J211" s="18" t="s">
        <v>23</v>
      </c>
      <c r="K211" s="9">
        <v>0</v>
      </c>
      <c r="L211" s="9">
        <v>0</v>
      </c>
      <c r="M211" s="47" t="str">
        <f t="shared" si="34"/>
        <v>Nailin</v>
      </c>
    </row>
    <row r="212" spans="1:13" x14ac:dyDescent="0.25">
      <c r="A212" s="45"/>
      <c r="B212" s="136">
        <f t="shared" si="37"/>
        <v>0.33333333333333331</v>
      </c>
      <c r="C212" s="16" t="str">
        <f t="shared" si="38"/>
        <v>5.51'52"S 110.26'50"E</v>
      </c>
      <c r="D212" s="13">
        <f t="shared" si="38"/>
        <v>3</v>
      </c>
      <c r="E212" s="13" t="str">
        <f t="shared" si="38"/>
        <v>LL</v>
      </c>
      <c r="F212" s="47" t="str">
        <f t="shared" si="38"/>
        <v>Pemanfaatan</v>
      </c>
      <c r="G212" s="17">
        <v>2</v>
      </c>
      <c r="H212" s="17">
        <v>10</v>
      </c>
      <c r="I212" s="138" t="s">
        <v>34</v>
      </c>
      <c r="J212" s="18" t="s">
        <v>24</v>
      </c>
      <c r="K212" s="9">
        <v>0</v>
      </c>
      <c r="L212" s="9">
        <v>0</v>
      </c>
      <c r="M212" s="47" t="str">
        <f t="shared" ref="M212:M224" si="39">M211</f>
        <v>Nailin</v>
      </c>
    </row>
    <row r="213" spans="1:13" x14ac:dyDescent="0.25">
      <c r="A213" s="45"/>
      <c r="B213" s="136">
        <f t="shared" si="37"/>
        <v>0.33333333333333331</v>
      </c>
      <c r="C213" s="16"/>
      <c r="D213" s="13"/>
      <c r="E213" s="13" t="str">
        <f t="shared" si="38"/>
        <v>LL</v>
      </c>
      <c r="F213" s="47"/>
      <c r="G213" s="17"/>
      <c r="H213" s="17"/>
      <c r="I213" s="138" t="s">
        <v>34</v>
      </c>
      <c r="J213" s="18" t="s">
        <v>16</v>
      </c>
      <c r="K213" s="9">
        <v>0</v>
      </c>
      <c r="L213" s="9">
        <v>0</v>
      </c>
      <c r="M213" s="47" t="str">
        <f t="shared" si="39"/>
        <v>Nailin</v>
      </c>
    </row>
    <row r="214" spans="1:13" x14ac:dyDescent="0.25">
      <c r="A214" s="45"/>
      <c r="B214" s="136">
        <f t="shared" si="37"/>
        <v>0.33333333333333331</v>
      </c>
      <c r="C214" s="16" t="str">
        <f>C212</f>
        <v>5.51'52"S 110.26'50"E</v>
      </c>
      <c r="D214" s="13">
        <f>D212</f>
        <v>3</v>
      </c>
      <c r="E214" s="13" t="str">
        <f t="shared" si="38"/>
        <v>LL</v>
      </c>
      <c r="F214" s="47" t="str">
        <f>F212</f>
        <v>Pemanfaatan</v>
      </c>
      <c r="G214" s="17">
        <v>2</v>
      </c>
      <c r="H214" s="17">
        <v>10</v>
      </c>
      <c r="I214" s="138" t="s">
        <v>34</v>
      </c>
      <c r="J214" s="18" t="s">
        <v>18</v>
      </c>
      <c r="K214" s="9">
        <v>0</v>
      </c>
      <c r="L214" s="9">
        <v>0</v>
      </c>
      <c r="M214" s="47" t="str">
        <f t="shared" si="39"/>
        <v>Nailin</v>
      </c>
    </row>
    <row r="215" spans="1:13" x14ac:dyDescent="0.25">
      <c r="A215" s="49"/>
      <c r="B215" s="136">
        <f t="shared" si="37"/>
        <v>0.33333333333333331</v>
      </c>
      <c r="C215" s="26" t="str">
        <f t="shared" ref="C215:F230" si="40">C214</f>
        <v>5.51'52"S 110.26'50"E</v>
      </c>
      <c r="D215" s="27">
        <f t="shared" si="40"/>
        <v>3</v>
      </c>
      <c r="E215" s="13" t="str">
        <f t="shared" si="38"/>
        <v>LL</v>
      </c>
      <c r="F215" s="50" t="str">
        <f t="shared" si="40"/>
        <v>Pemanfaatan</v>
      </c>
      <c r="G215" s="28">
        <v>2</v>
      </c>
      <c r="H215" s="28">
        <v>11</v>
      </c>
      <c r="I215" s="138" t="s">
        <v>34</v>
      </c>
      <c r="J215" s="29" t="s">
        <v>25</v>
      </c>
      <c r="K215" s="30">
        <v>30</v>
      </c>
      <c r="L215" s="30">
        <v>0</v>
      </c>
      <c r="M215" s="47" t="str">
        <f t="shared" si="39"/>
        <v>Nailin</v>
      </c>
    </row>
    <row r="216" spans="1:13" x14ac:dyDescent="0.25">
      <c r="A216" s="45"/>
      <c r="B216" s="136">
        <f t="shared" si="37"/>
        <v>0.33333333333333331</v>
      </c>
      <c r="C216" s="16" t="str">
        <f t="shared" si="40"/>
        <v>5.51'52"S 110.26'50"E</v>
      </c>
      <c r="D216" s="13">
        <f t="shared" si="40"/>
        <v>3</v>
      </c>
      <c r="E216" s="13" t="str">
        <f t="shared" si="38"/>
        <v>LL</v>
      </c>
      <c r="F216" s="47" t="str">
        <f t="shared" si="40"/>
        <v>Pemanfaatan</v>
      </c>
      <c r="G216" s="17">
        <v>2</v>
      </c>
      <c r="H216" s="17">
        <v>11</v>
      </c>
      <c r="I216" s="138" t="s">
        <v>34</v>
      </c>
      <c r="J216" s="18" t="s">
        <v>26</v>
      </c>
      <c r="K216" s="9">
        <v>10</v>
      </c>
      <c r="L216" s="9">
        <v>0</v>
      </c>
      <c r="M216" s="47" t="str">
        <f t="shared" si="39"/>
        <v>Nailin</v>
      </c>
    </row>
    <row r="217" spans="1:13" x14ac:dyDescent="0.25">
      <c r="A217" s="45"/>
      <c r="B217" s="136">
        <f t="shared" si="37"/>
        <v>0.33333333333333331</v>
      </c>
      <c r="C217" s="16" t="str">
        <f t="shared" si="40"/>
        <v>5.51'52"S 110.26'50"E</v>
      </c>
      <c r="D217" s="13">
        <f t="shared" si="40"/>
        <v>3</v>
      </c>
      <c r="E217" s="13" t="str">
        <f t="shared" si="38"/>
        <v>LL</v>
      </c>
      <c r="F217" s="47" t="str">
        <f t="shared" si="40"/>
        <v>Pemanfaatan</v>
      </c>
      <c r="G217" s="17">
        <v>2</v>
      </c>
      <c r="H217" s="17">
        <v>11</v>
      </c>
      <c r="I217" s="138" t="s">
        <v>34</v>
      </c>
      <c r="J217" s="18" t="s">
        <v>19</v>
      </c>
      <c r="K217" s="9">
        <v>0</v>
      </c>
      <c r="L217" s="9">
        <v>0</v>
      </c>
      <c r="M217" s="47" t="str">
        <f t="shared" si="39"/>
        <v>Nailin</v>
      </c>
    </row>
    <row r="218" spans="1:13" x14ac:dyDescent="0.25">
      <c r="A218" s="45"/>
      <c r="B218" s="136">
        <f t="shared" si="37"/>
        <v>0.33333333333333331</v>
      </c>
      <c r="C218" s="16" t="str">
        <f t="shared" si="40"/>
        <v>5.51'52"S 110.26'50"E</v>
      </c>
      <c r="D218" s="13">
        <f t="shared" si="40"/>
        <v>3</v>
      </c>
      <c r="E218" s="13" t="str">
        <f t="shared" si="38"/>
        <v>LL</v>
      </c>
      <c r="F218" s="47" t="str">
        <f t="shared" si="40"/>
        <v>Pemanfaatan</v>
      </c>
      <c r="G218" s="17">
        <v>2</v>
      </c>
      <c r="H218" s="17">
        <v>11</v>
      </c>
      <c r="I218" s="138" t="s">
        <v>34</v>
      </c>
      <c r="J218" s="18" t="s">
        <v>20</v>
      </c>
      <c r="K218" s="9">
        <v>0</v>
      </c>
      <c r="L218" s="9">
        <v>0</v>
      </c>
      <c r="M218" s="47" t="str">
        <f t="shared" si="39"/>
        <v>Nailin</v>
      </c>
    </row>
    <row r="219" spans="1:13" x14ac:dyDescent="0.25">
      <c r="A219" s="45"/>
      <c r="B219" s="136">
        <f t="shared" si="37"/>
        <v>0.33333333333333331</v>
      </c>
      <c r="C219" s="16" t="str">
        <f t="shared" si="40"/>
        <v>5.51'52"S 110.26'50"E</v>
      </c>
      <c r="D219" s="13">
        <f t="shared" si="40"/>
        <v>3</v>
      </c>
      <c r="E219" s="13" t="str">
        <f t="shared" si="38"/>
        <v>LL</v>
      </c>
      <c r="F219" s="47" t="str">
        <f t="shared" si="40"/>
        <v>Pemanfaatan</v>
      </c>
      <c r="G219" s="17">
        <v>2</v>
      </c>
      <c r="H219" s="17">
        <v>11</v>
      </c>
      <c r="I219" s="138" t="s">
        <v>34</v>
      </c>
      <c r="J219" s="18" t="s">
        <v>21</v>
      </c>
      <c r="K219" s="9">
        <v>0</v>
      </c>
      <c r="L219" s="9">
        <v>0</v>
      </c>
      <c r="M219" s="47" t="str">
        <f t="shared" si="39"/>
        <v>Nailin</v>
      </c>
    </row>
    <row r="220" spans="1:13" x14ac:dyDescent="0.25">
      <c r="A220" s="45"/>
      <c r="B220" s="136">
        <f t="shared" si="37"/>
        <v>0.33333333333333331</v>
      </c>
      <c r="C220" s="16" t="str">
        <f t="shared" si="40"/>
        <v>5.51'52"S 110.26'50"E</v>
      </c>
      <c r="D220" s="13">
        <f t="shared" si="40"/>
        <v>3</v>
      </c>
      <c r="E220" s="13" t="str">
        <f t="shared" si="38"/>
        <v>LL</v>
      </c>
      <c r="F220" s="47" t="str">
        <f t="shared" si="40"/>
        <v>Pemanfaatan</v>
      </c>
      <c r="G220" s="17">
        <v>2</v>
      </c>
      <c r="H220" s="17">
        <v>11</v>
      </c>
      <c r="I220" s="138" t="s">
        <v>34</v>
      </c>
      <c r="J220" s="18" t="s">
        <v>22</v>
      </c>
      <c r="K220" s="9">
        <v>20</v>
      </c>
      <c r="L220" s="9">
        <v>0</v>
      </c>
      <c r="M220" s="47" t="str">
        <f t="shared" si="39"/>
        <v>Nailin</v>
      </c>
    </row>
    <row r="221" spans="1:13" x14ac:dyDescent="0.25">
      <c r="A221" s="45"/>
      <c r="B221" s="136">
        <f t="shared" si="37"/>
        <v>0.33333333333333331</v>
      </c>
      <c r="C221" s="16" t="str">
        <f t="shared" si="40"/>
        <v>5.51'52"S 110.26'50"E</v>
      </c>
      <c r="D221" s="13">
        <f t="shared" si="40"/>
        <v>3</v>
      </c>
      <c r="E221" s="13" t="str">
        <f t="shared" si="40"/>
        <v>LL</v>
      </c>
      <c r="F221" s="47" t="str">
        <f t="shared" si="40"/>
        <v>Pemanfaatan</v>
      </c>
      <c r="G221" s="17">
        <v>2</v>
      </c>
      <c r="H221" s="17">
        <v>11</v>
      </c>
      <c r="I221" s="138" t="s">
        <v>34</v>
      </c>
      <c r="J221" s="18" t="s">
        <v>23</v>
      </c>
      <c r="K221" s="9">
        <v>0</v>
      </c>
      <c r="L221" s="9">
        <v>0</v>
      </c>
      <c r="M221" s="47" t="str">
        <f t="shared" si="39"/>
        <v>Nailin</v>
      </c>
    </row>
    <row r="222" spans="1:13" x14ac:dyDescent="0.25">
      <c r="A222" s="45"/>
      <c r="B222" s="136">
        <f t="shared" si="37"/>
        <v>0.33333333333333331</v>
      </c>
      <c r="C222" s="16" t="str">
        <f t="shared" si="40"/>
        <v>5.51'52"S 110.26'50"E</v>
      </c>
      <c r="D222" s="13">
        <f t="shared" si="40"/>
        <v>3</v>
      </c>
      <c r="E222" s="13" t="str">
        <f t="shared" si="40"/>
        <v>LL</v>
      </c>
      <c r="F222" s="47" t="str">
        <f t="shared" si="40"/>
        <v>Pemanfaatan</v>
      </c>
      <c r="G222" s="17">
        <v>2</v>
      </c>
      <c r="H222" s="17">
        <v>11</v>
      </c>
      <c r="I222" s="138" t="s">
        <v>34</v>
      </c>
      <c r="J222" s="18" t="s">
        <v>24</v>
      </c>
      <c r="K222" s="9">
        <v>0</v>
      </c>
      <c r="L222" s="9">
        <v>0</v>
      </c>
      <c r="M222" s="47" t="str">
        <f t="shared" si="39"/>
        <v>Nailin</v>
      </c>
    </row>
    <row r="223" spans="1:13" x14ac:dyDescent="0.25">
      <c r="A223" s="45"/>
      <c r="B223" s="136">
        <f t="shared" si="37"/>
        <v>0.33333333333333331</v>
      </c>
      <c r="C223" s="16"/>
      <c r="D223" s="13"/>
      <c r="E223" s="13" t="str">
        <f t="shared" si="40"/>
        <v>LL</v>
      </c>
      <c r="F223" s="47"/>
      <c r="G223" s="17"/>
      <c r="H223" s="17"/>
      <c r="I223" s="138" t="s">
        <v>34</v>
      </c>
      <c r="J223" s="18" t="s">
        <v>16</v>
      </c>
      <c r="K223" s="9">
        <v>20</v>
      </c>
      <c r="L223" s="9">
        <v>0</v>
      </c>
      <c r="M223" s="47" t="str">
        <f t="shared" si="39"/>
        <v>Nailin</v>
      </c>
    </row>
    <row r="224" spans="1:13" x14ac:dyDescent="0.25">
      <c r="A224" s="45"/>
      <c r="B224" s="136">
        <f t="shared" si="37"/>
        <v>0.33333333333333331</v>
      </c>
      <c r="C224" s="16" t="str">
        <f>C222</f>
        <v>5.51'52"S 110.26'50"E</v>
      </c>
      <c r="D224" s="13">
        <f>D222</f>
        <v>3</v>
      </c>
      <c r="E224" s="13" t="str">
        <f t="shared" si="40"/>
        <v>LL</v>
      </c>
      <c r="F224" s="47" t="str">
        <f>F222</f>
        <v>Pemanfaatan</v>
      </c>
      <c r="G224" s="17">
        <v>2</v>
      </c>
      <c r="H224" s="17">
        <v>11</v>
      </c>
      <c r="I224" s="138" t="s">
        <v>34</v>
      </c>
      <c r="J224" s="18" t="s">
        <v>18</v>
      </c>
      <c r="K224" s="9">
        <v>0</v>
      </c>
      <c r="L224" s="9">
        <v>0</v>
      </c>
      <c r="M224" s="47" t="str">
        <f t="shared" si="39"/>
        <v>Nailin</v>
      </c>
    </row>
    <row r="225" spans="1:15" x14ac:dyDescent="0.25">
      <c r="A225" s="51"/>
      <c r="B225" s="136">
        <f t="shared" si="37"/>
        <v>0.33333333333333331</v>
      </c>
      <c r="C225" s="32" t="str">
        <f t="shared" ref="C225:F240" si="41">C224</f>
        <v>5.51'52"S 110.26'50"E</v>
      </c>
      <c r="D225" s="33">
        <f t="shared" si="41"/>
        <v>3</v>
      </c>
      <c r="E225" s="13" t="str">
        <f t="shared" si="40"/>
        <v>LL</v>
      </c>
      <c r="F225" s="52" t="str">
        <f t="shared" si="41"/>
        <v>Pemanfaatan</v>
      </c>
      <c r="G225" s="34">
        <v>3</v>
      </c>
      <c r="H225" s="34">
        <v>1</v>
      </c>
      <c r="I225" s="138" t="s">
        <v>34</v>
      </c>
      <c r="J225" s="35" t="s">
        <v>25</v>
      </c>
      <c r="K225" s="36">
        <v>0</v>
      </c>
      <c r="L225" s="36">
        <v>0</v>
      </c>
      <c r="M225" s="52" t="s">
        <v>100</v>
      </c>
      <c r="O225">
        <f>AVERAGE(K233,K243,K253,K263,K273,K283,K293,K303,K313,K323,K333)</f>
        <v>9.2727272727272734</v>
      </c>
    </row>
    <row r="226" spans="1:15" x14ac:dyDescent="0.25">
      <c r="A226" s="45"/>
      <c r="B226" s="136">
        <f t="shared" si="37"/>
        <v>0.33333333333333331</v>
      </c>
      <c r="C226" s="16" t="str">
        <f t="shared" si="41"/>
        <v>5.51'52"S 110.26'50"E</v>
      </c>
      <c r="D226" s="13">
        <f t="shared" si="41"/>
        <v>3</v>
      </c>
      <c r="E226" s="13" t="str">
        <f t="shared" si="40"/>
        <v>LL</v>
      </c>
      <c r="F226" s="47" t="str">
        <f t="shared" si="41"/>
        <v>Pemanfaatan</v>
      </c>
      <c r="G226" s="17">
        <v>3</v>
      </c>
      <c r="H226" s="17">
        <v>1</v>
      </c>
      <c r="I226" s="138" t="s">
        <v>34</v>
      </c>
      <c r="J226" s="18" t="s">
        <v>26</v>
      </c>
      <c r="K226" s="9">
        <v>5</v>
      </c>
      <c r="L226" s="9">
        <v>0</v>
      </c>
      <c r="M226" s="47" t="str">
        <f t="shared" ref="M226:M257" si="42">M225</f>
        <v>Nada</v>
      </c>
    </row>
    <row r="227" spans="1:15" x14ac:dyDescent="0.25">
      <c r="A227" s="45"/>
      <c r="B227" s="136">
        <f t="shared" si="37"/>
        <v>0.33333333333333331</v>
      </c>
      <c r="C227" s="16" t="str">
        <f t="shared" si="41"/>
        <v>5.51'52"S 110.26'50"E</v>
      </c>
      <c r="D227" s="13">
        <f t="shared" si="41"/>
        <v>3</v>
      </c>
      <c r="E227" s="13" t="str">
        <f t="shared" si="40"/>
        <v>LL</v>
      </c>
      <c r="F227" s="47" t="str">
        <f t="shared" si="41"/>
        <v>Pemanfaatan</v>
      </c>
      <c r="G227" s="17">
        <v>3</v>
      </c>
      <c r="H227" s="17">
        <v>1</v>
      </c>
      <c r="I227" s="138" t="s">
        <v>34</v>
      </c>
      <c r="J227" s="18" t="s">
        <v>19</v>
      </c>
      <c r="K227" s="9">
        <v>5</v>
      </c>
      <c r="L227" s="9">
        <v>0</v>
      </c>
      <c r="M227" s="47" t="str">
        <f t="shared" si="42"/>
        <v>Nada</v>
      </c>
    </row>
    <row r="228" spans="1:15" x14ac:dyDescent="0.25">
      <c r="A228" s="45"/>
      <c r="B228" s="136">
        <f t="shared" si="37"/>
        <v>0.33333333333333331</v>
      </c>
      <c r="C228" s="16" t="str">
        <f t="shared" si="41"/>
        <v>5.51'52"S 110.26'50"E</v>
      </c>
      <c r="D228" s="13">
        <f t="shared" si="41"/>
        <v>3</v>
      </c>
      <c r="E228" s="13" t="str">
        <f t="shared" si="40"/>
        <v>LL</v>
      </c>
      <c r="F228" s="47" t="str">
        <f t="shared" si="41"/>
        <v>Pemanfaatan</v>
      </c>
      <c r="G228" s="17">
        <v>3</v>
      </c>
      <c r="H228" s="17">
        <v>1</v>
      </c>
      <c r="I228" s="138" t="s">
        <v>34</v>
      </c>
      <c r="J228" s="18" t="s">
        <v>20</v>
      </c>
      <c r="K228" s="9">
        <v>0</v>
      </c>
      <c r="L228" s="9">
        <v>0</v>
      </c>
      <c r="M228" s="47" t="str">
        <f t="shared" si="42"/>
        <v>Nada</v>
      </c>
    </row>
    <row r="229" spans="1:15" x14ac:dyDescent="0.25">
      <c r="A229" s="45"/>
      <c r="B229" s="136">
        <f t="shared" si="37"/>
        <v>0.33333333333333331</v>
      </c>
      <c r="C229" s="16" t="str">
        <f t="shared" si="41"/>
        <v>5.51'52"S 110.26'50"E</v>
      </c>
      <c r="D229" s="13">
        <f t="shared" si="41"/>
        <v>3</v>
      </c>
      <c r="E229" s="13" t="str">
        <f t="shared" si="40"/>
        <v>LL</v>
      </c>
      <c r="F229" s="47" t="str">
        <f t="shared" si="41"/>
        <v>Pemanfaatan</v>
      </c>
      <c r="G229" s="17">
        <v>3</v>
      </c>
      <c r="H229" s="17">
        <v>1</v>
      </c>
      <c r="I229" s="138" t="s">
        <v>34</v>
      </c>
      <c r="J229" s="18" t="s">
        <v>21</v>
      </c>
      <c r="K229" s="9">
        <v>0</v>
      </c>
      <c r="L229" s="9">
        <v>0</v>
      </c>
      <c r="M229" s="47" t="str">
        <f t="shared" si="42"/>
        <v>Nada</v>
      </c>
    </row>
    <row r="230" spans="1:15" x14ac:dyDescent="0.25">
      <c r="A230" s="45"/>
      <c r="B230" s="136">
        <f t="shared" si="37"/>
        <v>0.33333333333333331</v>
      </c>
      <c r="C230" s="16" t="str">
        <f t="shared" si="41"/>
        <v>5.51'52"S 110.26'50"E</v>
      </c>
      <c r="D230" s="13">
        <f t="shared" si="41"/>
        <v>3</v>
      </c>
      <c r="E230" s="13" t="str">
        <f t="shared" si="40"/>
        <v>LL</v>
      </c>
      <c r="F230" s="47" t="str">
        <f t="shared" si="41"/>
        <v>Pemanfaatan</v>
      </c>
      <c r="G230" s="17">
        <v>3</v>
      </c>
      <c r="H230" s="17">
        <v>1</v>
      </c>
      <c r="I230" s="138" t="s">
        <v>34</v>
      </c>
      <c r="J230" s="18" t="s">
        <v>22</v>
      </c>
      <c r="K230" s="9">
        <v>25</v>
      </c>
      <c r="L230" s="9">
        <v>0</v>
      </c>
      <c r="M230" s="47" t="str">
        <f t="shared" si="42"/>
        <v>Nada</v>
      </c>
    </row>
    <row r="231" spans="1:15" x14ac:dyDescent="0.25">
      <c r="A231" s="45"/>
      <c r="B231" s="136">
        <f t="shared" si="37"/>
        <v>0.33333333333333331</v>
      </c>
      <c r="C231" s="16" t="str">
        <f t="shared" si="41"/>
        <v>5.51'52"S 110.26'50"E</v>
      </c>
      <c r="D231" s="13">
        <f t="shared" si="41"/>
        <v>3</v>
      </c>
      <c r="E231" s="13" t="str">
        <f t="shared" si="41"/>
        <v>LL</v>
      </c>
      <c r="F231" s="47" t="str">
        <f t="shared" si="41"/>
        <v>Pemanfaatan</v>
      </c>
      <c r="G231" s="17">
        <v>3</v>
      </c>
      <c r="H231" s="17">
        <v>1</v>
      </c>
      <c r="I231" s="138" t="s">
        <v>34</v>
      </c>
      <c r="J231" s="18" t="s">
        <v>23</v>
      </c>
      <c r="K231" s="9">
        <v>0</v>
      </c>
      <c r="L231" s="9">
        <v>0</v>
      </c>
      <c r="M231" s="47" t="str">
        <f t="shared" si="42"/>
        <v>Nada</v>
      </c>
    </row>
    <row r="232" spans="1:15" x14ac:dyDescent="0.25">
      <c r="A232" s="45"/>
      <c r="B232" s="136">
        <f t="shared" si="37"/>
        <v>0.33333333333333331</v>
      </c>
      <c r="C232" s="16" t="str">
        <f t="shared" si="41"/>
        <v>5.51'52"S 110.26'50"E</v>
      </c>
      <c r="D232" s="13">
        <f t="shared" si="41"/>
        <v>3</v>
      </c>
      <c r="E232" s="13" t="str">
        <f t="shared" si="41"/>
        <v>LL</v>
      </c>
      <c r="F232" s="47" t="str">
        <f t="shared" si="41"/>
        <v>Pemanfaatan</v>
      </c>
      <c r="G232" s="17">
        <v>3</v>
      </c>
      <c r="H232" s="17">
        <v>1</v>
      </c>
      <c r="I232" s="138" t="s">
        <v>34</v>
      </c>
      <c r="J232" s="18" t="s">
        <v>24</v>
      </c>
      <c r="K232" s="9">
        <v>0</v>
      </c>
      <c r="L232" s="9">
        <v>0</v>
      </c>
      <c r="M232" s="47" t="str">
        <f t="shared" si="42"/>
        <v>Nada</v>
      </c>
    </row>
    <row r="233" spans="1:15" x14ac:dyDescent="0.25">
      <c r="A233" s="45"/>
      <c r="B233" s="136">
        <f t="shared" si="37"/>
        <v>0.33333333333333331</v>
      </c>
      <c r="C233" s="16"/>
      <c r="D233" s="13"/>
      <c r="E233" s="13" t="str">
        <f t="shared" si="41"/>
        <v>LL</v>
      </c>
      <c r="F233" s="47"/>
      <c r="G233" s="17"/>
      <c r="H233" s="17"/>
      <c r="I233" s="138" t="s">
        <v>34</v>
      </c>
      <c r="J233" s="18" t="s">
        <v>16</v>
      </c>
      <c r="K233" s="9">
        <v>10</v>
      </c>
      <c r="L233" s="9">
        <v>0</v>
      </c>
      <c r="M233" s="47" t="str">
        <f t="shared" si="42"/>
        <v>Nada</v>
      </c>
    </row>
    <row r="234" spans="1:15" x14ac:dyDescent="0.25">
      <c r="A234" s="45"/>
      <c r="B234" s="136">
        <f t="shared" si="37"/>
        <v>0.33333333333333331</v>
      </c>
      <c r="C234" s="16" t="str">
        <f>C232</f>
        <v>5.51'52"S 110.26'50"E</v>
      </c>
      <c r="D234" s="13">
        <f>D232</f>
        <v>3</v>
      </c>
      <c r="E234" s="13" t="str">
        <f t="shared" si="41"/>
        <v>LL</v>
      </c>
      <c r="F234" s="47" t="str">
        <f>F232</f>
        <v>Pemanfaatan</v>
      </c>
      <c r="G234" s="17">
        <v>3</v>
      </c>
      <c r="H234" s="17">
        <v>1</v>
      </c>
      <c r="I234" s="138" t="s">
        <v>34</v>
      </c>
      <c r="J234" s="18" t="s">
        <v>18</v>
      </c>
      <c r="K234" s="9">
        <v>0</v>
      </c>
      <c r="L234" s="9">
        <v>0</v>
      </c>
      <c r="M234" s="47" t="str">
        <f t="shared" si="42"/>
        <v>Nada</v>
      </c>
    </row>
    <row r="235" spans="1:15" x14ac:dyDescent="0.25">
      <c r="A235" s="51"/>
      <c r="B235" s="136">
        <f t="shared" si="37"/>
        <v>0.33333333333333331</v>
      </c>
      <c r="C235" s="32" t="str">
        <f t="shared" ref="C235:F250" si="43">C234</f>
        <v>5.51'52"S 110.26'50"E</v>
      </c>
      <c r="D235" s="33">
        <f t="shared" si="43"/>
        <v>3</v>
      </c>
      <c r="E235" s="13" t="str">
        <f t="shared" si="41"/>
        <v>LL</v>
      </c>
      <c r="F235" s="52" t="str">
        <f t="shared" si="43"/>
        <v>Pemanfaatan</v>
      </c>
      <c r="G235" s="34">
        <v>3</v>
      </c>
      <c r="H235" s="34">
        <v>2</v>
      </c>
      <c r="I235" s="138" t="s">
        <v>34</v>
      </c>
      <c r="J235" s="35" t="s">
        <v>25</v>
      </c>
      <c r="K235" s="36">
        <v>20</v>
      </c>
      <c r="L235" s="36">
        <v>0</v>
      </c>
      <c r="M235" s="47" t="str">
        <f t="shared" si="42"/>
        <v>Nada</v>
      </c>
    </row>
    <row r="236" spans="1:15" x14ac:dyDescent="0.25">
      <c r="A236" s="45"/>
      <c r="B236" s="136">
        <f t="shared" si="37"/>
        <v>0.33333333333333331</v>
      </c>
      <c r="C236" s="16" t="str">
        <f t="shared" si="43"/>
        <v>5.51'52"S 110.26'50"E</v>
      </c>
      <c r="D236" s="13">
        <f t="shared" si="43"/>
        <v>3</v>
      </c>
      <c r="E236" s="13" t="str">
        <f t="shared" si="41"/>
        <v>LL</v>
      </c>
      <c r="F236" s="47" t="str">
        <f t="shared" si="43"/>
        <v>Pemanfaatan</v>
      </c>
      <c r="G236" s="17">
        <v>3</v>
      </c>
      <c r="H236" s="17">
        <v>2</v>
      </c>
      <c r="I236" s="138" t="s">
        <v>34</v>
      </c>
      <c r="J236" s="18" t="s">
        <v>26</v>
      </c>
      <c r="K236" s="9">
        <v>0</v>
      </c>
      <c r="L236" s="9">
        <v>0</v>
      </c>
      <c r="M236" s="47" t="str">
        <f t="shared" si="42"/>
        <v>Nada</v>
      </c>
    </row>
    <row r="237" spans="1:15" x14ac:dyDescent="0.25">
      <c r="A237" s="45"/>
      <c r="B237" s="136">
        <f t="shared" si="37"/>
        <v>0.33333333333333331</v>
      </c>
      <c r="C237" s="16" t="str">
        <f t="shared" si="43"/>
        <v>5.51'52"S 110.26'50"E</v>
      </c>
      <c r="D237" s="13">
        <f t="shared" si="43"/>
        <v>3</v>
      </c>
      <c r="E237" s="13" t="str">
        <f t="shared" si="41"/>
        <v>LL</v>
      </c>
      <c r="F237" s="47" t="str">
        <f t="shared" si="43"/>
        <v>Pemanfaatan</v>
      </c>
      <c r="G237" s="17">
        <v>3</v>
      </c>
      <c r="H237" s="17">
        <v>2</v>
      </c>
      <c r="I237" s="138" t="s">
        <v>34</v>
      </c>
      <c r="J237" s="18" t="s">
        <v>19</v>
      </c>
      <c r="K237" s="9">
        <v>5</v>
      </c>
      <c r="L237" s="9">
        <v>0</v>
      </c>
      <c r="M237" s="47" t="str">
        <f t="shared" si="42"/>
        <v>Nada</v>
      </c>
    </row>
    <row r="238" spans="1:15" x14ac:dyDescent="0.25">
      <c r="A238" s="45"/>
      <c r="B238" s="136">
        <f t="shared" si="37"/>
        <v>0.33333333333333331</v>
      </c>
      <c r="C238" s="16" t="str">
        <f t="shared" si="43"/>
        <v>5.51'52"S 110.26'50"E</v>
      </c>
      <c r="D238" s="13">
        <f t="shared" si="43"/>
        <v>3</v>
      </c>
      <c r="E238" s="13" t="str">
        <f t="shared" si="41"/>
        <v>LL</v>
      </c>
      <c r="F238" s="47" t="str">
        <f t="shared" si="43"/>
        <v>Pemanfaatan</v>
      </c>
      <c r="G238" s="17">
        <v>3</v>
      </c>
      <c r="H238" s="17">
        <v>2</v>
      </c>
      <c r="I238" s="138" t="s">
        <v>34</v>
      </c>
      <c r="J238" s="18" t="s">
        <v>20</v>
      </c>
      <c r="K238" s="9">
        <v>0</v>
      </c>
      <c r="L238" s="9">
        <v>0</v>
      </c>
      <c r="M238" s="47" t="str">
        <f t="shared" si="42"/>
        <v>Nada</v>
      </c>
    </row>
    <row r="239" spans="1:15" x14ac:dyDescent="0.25">
      <c r="A239" s="45"/>
      <c r="B239" s="136">
        <f t="shared" si="37"/>
        <v>0.33333333333333331</v>
      </c>
      <c r="C239" s="16" t="str">
        <f t="shared" si="43"/>
        <v>5.51'52"S 110.26'50"E</v>
      </c>
      <c r="D239" s="13">
        <f t="shared" si="43"/>
        <v>3</v>
      </c>
      <c r="E239" s="13" t="str">
        <f t="shared" si="41"/>
        <v>LL</v>
      </c>
      <c r="F239" s="47" t="str">
        <f t="shared" si="43"/>
        <v>Pemanfaatan</v>
      </c>
      <c r="G239" s="17">
        <v>3</v>
      </c>
      <c r="H239" s="17">
        <v>2</v>
      </c>
      <c r="I239" s="138" t="s">
        <v>34</v>
      </c>
      <c r="J239" s="18" t="s">
        <v>21</v>
      </c>
      <c r="K239" s="9">
        <v>0</v>
      </c>
      <c r="L239" s="9">
        <v>0</v>
      </c>
      <c r="M239" s="47" t="str">
        <f t="shared" si="42"/>
        <v>Nada</v>
      </c>
    </row>
    <row r="240" spans="1:15" x14ac:dyDescent="0.25">
      <c r="A240" s="45"/>
      <c r="B240" s="136">
        <f t="shared" si="37"/>
        <v>0.33333333333333331</v>
      </c>
      <c r="C240" s="16" t="str">
        <f t="shared" si="43"/>
        <v>5.51'52"S 110.26'50"E</v>
      </c>
      <c r="D240" s="13">
        <f t="shared" si="43"/>
        <v>3</v>
      </c>
      <c r="E240" s="13" t="str">
        <f t="shared" si="41"/>
        <v>LL</v>
      </c>
      <c r="F240" s="47" t="str">
        <f t="shared" si="43"/>
        <v>Pemanfaatan</v>
      </c>
      <c r="G240" s="17">
        <v>3</v>
      </c>
      <c r="H240" s="17">
        <v>2</v>
      </c>
      <c r="I240" s="138" t="s">
        <v>34</v>
      </c>
      <c r="J240" s="18" t="s">
        <v>22</v>
      </c>
      <c r="K240" s="9">
        <v>10</v>
      </c>
      <c r="L240" s="9">
        <v>0</v>
      </c>
      <c r="M240" s="47" t="str">
        <f t="shared" si="42"/>
        <v>Nada</v>
      </c>
    </row>
    <row r="241" spans="1:13" x14ac:dyDescent="0.25">
      <c r="A241" s="45"/>
      <c r="B241" s="136">
        <f t="shared" si="37"/>
        <v>0.33333333333333331</v>
      </c>
      <c r="C241" s="16" t="str">
        <f t="shared" si="43"/>
        <v>5.51'52"S 110.26'50"E</v>
      </c>
      <c r="D241" s="13">
        <f t="shared" si="43"/>
        <v>3</v>
      </c>
      <c r="E241" s="13" t="str">
        <f t="shared" si="43"/>
        <v>LL</v>
      </c>
      <c r="F241" s="47" t="str">
        <f t="shared" si="43"/>
        <v>Pemanfaatan</v>
      </c>
      <c r="G241" s="17">
        <v>3</v>
      </c>
      <c r="H241" s="17">
        <v>2</v>
      </c>
      <c r="I241" s="138" t="s">
        <v>34</v>
      </c>
      <c r="J241" s="18" t="s">
        <v>23</v>
      </c>
      <c r="K241" s="9">
        <v>0</v>
      </c>
      <c r="L241" s="9">
        <v>0</v>
      </c>
      <c r="M241" s="47" t="str">
        <f t="shared" si="42"/>
        <v>Nada</v>
      </c>
    </row>
    <row r="242" spans="1:13" x14ac:dyDescent="0.25">
      <c r="A242" s="45"/>
      <c r="B242" s="136">
        <f t="shared" si="37"/>
        <v>0.33333333333333331</v>
      </c>
      <c r="C242" s="16" t="str">
        <f t="shared" si="43"/>
        <v>5.51'52"S 110.26'50"E</v>
      </c>
      <c r="D242" s="13">
        <f t="shared" si="43"/>
        <v>3</v>
      </c>
      <c r="E242" s="13" t="str">
        <f t="shared" si="43"/>
        <v>LL</v>
      </c>
      <c r="F242" s="47" t="str">
        <f t="shared" si="43"/>
        <v>Pemanfaatan</v>
      </c>
      <c r="G242" s="17">
        <v>3</v>
      </c>
      <c r="H242" s="17">
        <v>2</v>
      </c>
      <c r="I242" s="138" t="s">
        <v>34</v>
      </c>
      <c r="J242" s="18" t="s">
        <v>24</v>
      </c>
      <c r="K242" s="9">
        <v>0</v>
      </c>
      <c r="L242" s="9">
        <v>0</v>
      </c>
      <c r="M242" s="47" t="str">
        <f t="shared" si="42"/>
        <v>Nada</v>
      </c>
    </row>
    <row r="243" spans="1:13" x14ac:dyDescent="0.25">
      <c r="A243" s="45"/>
      <c r="B243" s="136">
        <f t="shared" si="37"/>
        <v>0.33333333333333331</v>
      </c>
      <c r="C243" s="16"/>
      <c r="D243" s="13"/>
      <c r="E243" s="13" t="str">
        <f t="shared" si="43"/>
        <v>LL</v>
      </c>
      <c r="F243" s="47"/>
      <c r="G243" s="17"/>
      <c r="H243" s="17"/>
      <c r="I243" s="138" t="s">
        <v>34</v>
      </c>
      <c r="J243" s="18" t="s">
        <v>16</v>
      </c>
      <c r="K243" s="9">
        <v>15</v>
      </c>
      <c r="L243" s="9">
        <v>0</v>
      </c>
      <c r="M243" s="47" t="str">
        <f t="shared" si="42"/>
        <v>Nada</v>
      </c>
    </row>
    <row r="244" spans="1:13" x14ac:dyDescent="0.25">
      <c r="A244" s="45"/>
      <c r="B244" s="136">
        <f t="shared" si="37"/>
        <v>0.33333333333333331</v>
      </c>
      <c r="C244" s="16" t="str">
        <f>C242</f>
        <v>5.51'52"S 110.26'50"E</v>
      </c>
      <c r="D244" s="13">
        <f>D242</f>
        <v>3</v>
      </c>
      <c r="E244" s="13" t="str">
        <f t="shared" si="43"/>
        <v>LL</v>
      </c>
      <c r="F244" s="47" t="str">
        <f>F242</f>
        <v>Pemanfaatan</v>
      </c>
      <c r="G244" s="17">
        <v>3</v>
      </c>
      <c r="H244" s="17">
        <v>2</v>
      </c>
      <c r="I244" s="138" t="s">
        <v>34</v>
      </c>
      <c r="J244" s="18" t="s">
        <v>18</v>
      </c>
      <c r="K244" s="9">
        <v>0</v>
      </c>
      <c r="L244" s="9">
        <v>0</v>
      </c>
      <c r="M244" s="47" t="str">
        <f t="shared" si="42"/>
        <v>Nada</v>
      </c>
    </row>
    <row r="245" spans="1:13" x14ac:dyDescent="0.25">
      <c r="A245" s="51"/>
      <c r="B245" s="136">
        <f t="shared" si="37"/>
        <v>0.33333333333333331</v>
      </c>
      <c r="C245" s="32" t="str">
        <f t="shared" ref="C245:F260" si="44">C244</f>
        <v>5.51'52"S 110.26'50"E</v>
      </c>
      <c r="D245" s="33">
        <f t="shared" si="44"/>
        <v>3</v>
      </c>
      <c r="E245" s="13" t="str">
        <f t="shared" si="43"/>
        <v>LL</v>
      </c>
      <c r="F245" s="52" t="str">
        <f t="shared" si="44"/>
        <v>Pemanfaatan</v>
      </c>
      <c r="G245" s="34">
        <v>3</v>
      </c>
      <c r="H245" s="34">
        <v>3</v>
      </c>
      <c r="I245" s="138" t="s">
        <v>34</v>
      </c>
      <c r="J245" s="35" t="s">
        <v>25</v>
      </c>
      <c r="K245" s="36">
        <v>5</v>
      </c>
      <c r="L245" s="36">
        <v>0</v>
      </c>
      <c r="M245" s="47" t="str">
        <f t="shared" si="42"/>
        <v>Nada</v>
      </c>
    </row>
    <row r="246" spans="1:13" x14ac:dyDescent="0.25">
      <c r="A246" s="45"/>
      <c r="B246" s="136">
        <f t="shared" si="37"/>
        <v>0.33333333333333331</v>
      </c>
      <c r="C246" s="16" t="str">
        <f t="shared" si="44"/>
        <v>5.51'52"S 110.26'50"E</v>
      </c>
      <c r="D246" s="13">
        <f t="shared" si="44"/>
        <v>3</v>
      </c>
      <c r="E246" s="13" t="str">
        <f t="shared" si="43"/>
        <v>LL</v>
      </c>
      <c r="F246" s="47" t="str">
        <f t="shared" si="44"/>
        <v>Pemanfaatan</v>
      </c>
      <c r="G246" s="17">
        <v>3</v>
      </c>
      <c r="H246" s="17">
        <v>3</v>
      </c>
      <c r="I246" s="138" t="s">
        <v>34</v>
      </c>
      <c r="J246" s="18" t="s">
        <v>26</v>
      </c>
      <c r="K246" s="9">
        <v>0</v>
      </c>
      <c r="L246" s="9">
        <v>0</v>
      </c>
      <c r="M246" s="47" t="str">
        <f t="shared" si="42"/>
        <v>Nada</v>
      </c>
    </row>
    <row r="247" spans="1:13" x14ac:dyDescent="0.25">
      <c r="A247" s="45"/>
      <c r="B247" s="136">
        <f t="shared" si="37"/>
        <v>0.33333333333333331</v>
      </c>
      <c r="C247" s="16" t="str">
        <f t="shared" si="44"/>
        <v>5.51'52"S 110.26'50"E</v>
      </c>
      <c r="D247" s="13">
        <f t="shared" si="44"/>
        <v>3</v>
      </c>
      <c r="E247" s="13" t="str">
        <f t="shared" si="43"/>
        <v>LL</v>
      </c>
      <c r="F247" s="47" t="str">
        <f t="shared" si="44"/>
        <v>Pemanfaatan</v>
      </c>
      <c r="G247" s="17">
        <v>3</v>
      </c>
      <c r="H247" s="17">
        <v>3</v>
      </c>
      <c r="I247" s="138" t="s">
        <v>34</v>
      </c>
      <c r="J247" s="18" t="s">
        <v>19</v>
      </c>
      <c r="K247" s="9">
        <v>5</v>
      </c>
      <c r="L247" s="9">
        <v>0</v>
      </c>
      <c r="M247" s="47" t="str">
        <f t="shared" si="42"/>
        <v>Nada</v>
      </c>
    </row>
    <row r="248" spans="1:13" x14ac:dyDescent="0.25">
      <c r="A248" s="45"/>
      <c r="B248" s="136">
        <f t="shared" si="37"/>
        <v>0.33333333333333331</v>
      </c>
      <c r="C248" s="16" t="str">
        <f t="shared" si="44"/>
        <v>5.51'52"S 110.26'50"E</v>
      </c>
      <c r="D248" s="13">
        <f t="shared" si="44"/>
        <v>3</v>
      </c>
      <c r="E248" s="13" t="str">
        <f t="shared" si="43"/>
        <v>LL</v>
      </c>
      <c r="F248" s="47" t="str">
        <f t="shared" si="44"/>
        <v>Pemanfaatan</v>
      </c>
      <c r="G248" s="17">
        <v>3</v>
      </c>
      <c r="H248" s="17">
        <v>3</v>
      </c>
      <c r="I248" s="138" t="s">
        <v>34</v>
      </c>
      <c r="J248" s="18" t="s">
        <v>20</v>
      </c>
      <c r="K248" s="9">
        <v>0</v>
      </c>
      <c r="L248" s="9">
        <v>0</v>
      </c>
      <c r="M248" s="47" t="str">
        <f t="shared" si="42"/>
        <v>Nada</v>
      </c>
    </row>
    <row r="249" spans="1:13" x14ac:dyDescent="0.25">
      <c r="A249" s="45"/>
      <c r="B249" s="136">
        <f t="shared" si="37"/>
        <v>0.33333333333333331</v>
      </c>
      <c r="C249" s="16" t="str">
        <f t="shared" si="44"/>
        <v>5.51'52"S 110.26'50"E</v>
      </c>
      <c r="D249" s="13">
        <f t="shared" si="44"/>
        <v>3</v>
      </c>
      <c r="E249" s="13" t="str">
        <f t="shared" si="43"/>
        <v>LL</v>
      </c>
      <c r="F249" s="47" t="str">
        <f t="shared" si="44"/>
        <v>Pemanfaatan</v>
      </c>
      <c r="G249" s="17">
        <v>3</v>
      </c>
      <c r="H249" s="17">
        <v>3</v>
      </c>
      <c r="I249" s="138" t="s">
        <v>34</v>
      </c>
      <c r="J249" s="18" t="s">
        <v>21</v>
      </c>
      <c r="K249" s="9">
        <v>0</v>
      </c>
      <c r="L249" s="9">
        <v>0</v>
      </c>
      <c r="M249" s="47" t="str">
        <f t="shared" si="42"/>
        <v>Nada</v>
      </c>
    </row>
    <row r="250" spans="1:13" x14ac:dyDescent="0.25">
      <c r="A250" s="45"/>
      <c r="B250" s="136">
        <f t="shared" si="37"/>
        <v>0.33333333333333331</v>
      </c>
      <c r="C250" s="16" t="str">
        <f t="shared" si="44"/>
        <v>5.51'52"S 110.26'50"E</v>
      </c>
      <c r="D250" s="13">
        <f t="shared" si="44"/>
        <v>3</v>
      </c>
      <c r="E250" s="13" t="str">
        <f t="shared" si="43"/>
        <v>LL</v>
      </c>
      <c r="F250" s="47" t="str">
        <f t="shared" si="44"/>
        <v>Pemanfaatan</v>
      </c>
      <c r="G250" s="17">
        <v>3</v>
      </c>
      <c r="H250" s="17">
        <v>3</v>
      </c>
      <c r="I250" s="138" t="s">
        <v>34</v>
      </c>
      <c r="J250" s="18" t="s">
        <v>22</v>
      </c>
      <c r="K250" s="9">
        <v>5</v>
      </c>
      <c r="L250" s="9">
        <v>0</v>
      </c>
      <c r="M250" s="47" t="str">
        <f t="shared" si="42"/>
        <v>Nada</v>
      </c>
    </row>
    <row r="251" spans="1:13" x14ac:dyDescent="0.25">
      <c r="A251" s="45"/>
      <c r="B251" s="136">
        <f t="shared" si="37"/>
        <v>0.33333333333333331</v>
      </c>
      <c r="C251" s="16" t="str">
        <f t="shared" si="44"/>
        <v>5.51'52"S 110.26'50"E</v>
      </c>
      <c r="D251" s="13">
        <f t="shared" si="44"/>
        <v>3</v>
      </c>
      <c r="E251" s="13" t="str">
        <f t="shared" si="44"/>
        <v>LL</v>
      </c>
      <c r="F251" s="47" t="str">
        <f t="shared" si="44"/>
        <v>Pemanfaatan</v>
      </c>
      <c r="G251" s="17">
        <v>3</v>
      </c>
      <c r="H251" s="17">
        <v>3</v>
      </c>
      <c r="I251" s="138" t="s">
        <v>34</v>
      </c>
      <c r="J251" s="18" t="s">
        <v>23</v>
      </c>
      <c r="K251" s="9">
        <v>0</v>
      </c>
      <c r="L251" s="9">
        <v>0</v>
      </c>
      <c r="M251" s="47" t="str">
        <f t="shared" si="42"/>
        <v>Nada</v>
      </c>
    </row>
    <row r="252" spans="1:13" x14ac:dyDescent="0.25">
      <c r="A252" s="45"/>
      <c r="B252" s="136">
        <f t="shared" si="37"/>
        <v>0.33333333333333331</v>
      </c>
      <c r="C252" s="16" t="str">
        <f t="shared" si="44"/>
        <v>5.51'52"S 110.26'50"E</v>
      </c>
      <c r="D252" s="13">
        <f t="shared" si="44"/>
        <v>3</v>
      </c>
      <c r="E252" s="13" t="str">
        <f t="shared" si="44"/>
        <v>LL</v>
      </c>
      <c r="F252" s="47" t="str">
        <f t="shared" si="44"/>
        <v>Pemanfaatan</v>
      </c>
      <c r="G252" s="17">
        <v>3</v>
      </c>
      <c r="H252" s="17">
        <v>3</v>
      </c>
      <c r="I252" s="138" t="s">
        <v>34</v>
      </c>
      <c r="J252" s="18" t="s">
        <v>24</v>
      </c>
      <c r="K252" s="9">
        <v>0</v>
      </c>
      <c r="L252" s="9">
        <v>0</v>
      </c>
      <c r="M252" s="47" t="str">
        <f t="shared" si="42"/>
        <v>Nada</v>
      </c>
    </row>
    <row r="253" spans="1:13" x14ac:dyDescent="0.25">
      <c r="A253" s="45"/>
      <c r="B253" s="136">
        <f t="shared" si="37"/>
        <v>0.33333333333333331</v>
      </c>
      <c r="C253" s="16"/>
      <c r="D253" s="13"/>
      <c r="E253" s="13" t="str">
        <f t="shared" si="44"/>
        <v>LL</v>
      </c>
      <c r="F253" s="47"/>
      <c r="G253" s="17"/>
      <c r="H253" s="17"/>
      <c r="I253" s="138" t="s">
        <v>34</v>
      </c>
      <c r="J253" s="18" t="s">
        <v>16</v>
      </c>
      <c r="K253" s="9">
        <v>2</v>
      </c>
      <c r="L253" s="9">
        <v>0</v>
      </c>
      <c r="M253" s="47" t="str">
        <f t="shared" si="42"/>
        <v>Nada</v>
      </c>
    </row>
    <row r="254" spans="1:13" x14ac:dyDescent="0.25">
      <c r="A254" s="45"/>
      <c r="B254" s="136">
        <f t="shared" si="37"/>
        <v>0.33333333333333331</v>
      </c>
      <c r="C254" s="16" t="str">
        <f>C252</f>
        <v>5.51'52"S 110.26'50"E</v>
      </c>
      <c r="D254" s="13">
        <f>D252</f>
        <v>3</v>
      </c>
      <c r="E254" s="13" t="str">
        <f t="shared" si="44"/>
        <v>LL</v>
      </c>
      <c r="F254" s="47" t="str">
        <f>F252</f>
        <v>Pemanfaatan</v>
      </c>
      <c r="G254" s="17">
        <v>3</v>
      </c>
      <c r="H254" s="17">
        <v>3</v>
      </c>
      <c r="I254" s="138" t="s">
        <v>34</v>
      </c>
      <c r="J254" s="18" t="s">
        <v>18</v>
      </c>
      <c r="K254" s="9">
        <v>0</v>
      </c>
      <c r="L254" s="9">
        <v>0</v>
      </c>
      <c r="M254" s="47" t="str">
        <f t="shared" si="42"/>
        <v>Nada</v>
      </c>
    </row>
    <row r="255" spans="1:13" x14ac:dyDescent="0.25">
      <c r="A255" s="51"/>
      <c r="B255" s="136">
        <f t="shared" si="37"/>
        <v>0.33333333333333331</v>
      </c>
      <c r="C255" s="32" t="str">
        <f t="shared" ref="C255:F270" si="45">C254</f>
        <v>5.51'52"S 110.26'50"E</v>
      </c>
      <c r="D255" s="33">
        <f t="shared" si="45"/>
        <v>3</v>
      </c>
      <c r="E255" s="13" t="str">
        <f t="shared" si="44"/>
        <v>LL</v>
      </c>
      <c r="F255" s="52" t="str">
        <f t="shared" si="45"/>
        <v>Pemanfaatan</v>
      </c>
      <c r="G255" s="34">
        <v>3</v>
      </c>
      <c r="H255" s="34">
        <v>4</v>
      </c>
      <c r="I255" s="138" t="s">
        <v>34</v>
      </c>
      <c r="J255" s="35" t="s">
        <v>25</v>
      </c>
      <c r="K255" s="36">
        <v>0</v>
      </c>
      <c r="L255" s="36">
        <v>0</v>
      </c>
      <c r="M255" s="47" t="str">
        <f t="shared" si="42"/>
        <v>Nada</v>
      </c>
    </row>
    <row r="256" spans="1:13" x14ac:dyDescent="0.25">
      <c r="A256" s="45"/>
      <c r="B256" s="136">
        <f t="shared" si="37"/>
        <v>0.33333333333333331</v>
      </c>
      <c r="C256" s="16" t="str">
        <f t="shared" si="45"/>
        <v>5.51'52"S 110.26'50"E</v>
      </c>
      <c r="D256" s="13">
        <f t="shared" si="45"/>
        <v>3</v>
      </c>
      <c r="E256" s="13" t="str">
        <f t="shared" si="44"/>
        <v>LL</v>
      </c>
      <c r="F256" s="47" t="str">
        <f t="shared" si="45"/>
        <v>Pemanfaatan</v>
      </c>
      <c r="G256" s="17">
        <v>3</v>
      </c>
      <c r="H256" s="17">
        <v>4</v>
      </c>
      <c r="I256" s="138" t="s">
        <v>34</v>
      </c>
      <c r="J256" s="18" t="s">
        <v>26</v>
      </c>
      <c r="K256" s="9">
        <v>0</v>
      </c>
      <c r="L256" s="9">
        <v>0</v>
      </c>
      <c r="M256" s="47" t="str">
        <f t="shared" si="42"/>
        <v>Nada</v>
      </c>
    </row>
    <row r="257" spans="1:13" x14ac:dyDescent="0.25">
      <c r="A257" s="45"/>
      <c r="B257" s="136">
        <f t="shared" si="37"/>
        <v>0.33333333333333331</v>
      </c>
      <c r="C257" s="16" t="str">
        <f t="shared" si="45"/>
        <v>5.51'52"S 110.26'50"E</v>
      </c>
      <c r="D257" s="13">
        <f t="shared" si="45"/>
        <v>3</v>
      </c>
      <c r="E257" s="13" t="str">
        <f t="shared" si="44"/>
        <v>LL</v>
      </c>
      <c r="F257" s="47" t="str">
        <f t="shared" si="45"/>
        <v>Pemanfaatan</v>
      </c>
      <c r="G257" s="17">
        <v>3</v>
      </c>
      <c r="H257" s="17">
        <v>4</v>
      </c>
      <c r="I257" s="138" t="s">
        <v>34</v>
      </c>
      <c r="J257" s="18" t="s">
        <v>19</v>
      </c>
      <c r="K257" s="9">
        <v>0</v>
      </c>
      <c r="L257" s="9">
        <v>0</v>
      </c>
      <c r="M257" s="47" t="str">
        <f t="shared" si="42"/>
        <v>Nada</v>
      </c>
    </row>
    <row r="258" spans="1:13" x14ac:dyDescent="0.25">
      <c r="A258" s="45"/>
      <c r="B258" s="136">
        <f t="shared" si="37"/>
        <v>0.33333333333333331</v>
      </c>
      <c r="C258" s="16" t="str">
        <f t="shared" si="45"/>
        <v>5.51'52"S 110.26'50"E</v>
      </c>
      <c r="D258" s="13">
        <f t="shared" si="45"/>
        <v>3</v>
      </c>
      <c r="E258" s="13" t="str">
        <f t="shared" si="44"/>
        <v>LL</v>
      </c>
      <c r="F258" s="47" t="str">
        <f t="shared" si="45"/>
        <v>Pemanfaatan</v>
      </c>
      <c r="G258" s="17">
        <v>3</v>
      </c>
      <c r="H258" s="17">
        <v>4</v>
      </c>
      <c r="I258" s="138" t="s">
        <v>34</v>
      </c>
      <c r="J258" s="18" t="s">
        <v>20</v>
      </c>
      <c r="K258" s="9">
        <v>0</v>
      </c>
      <c r="L258" s="9">
        <v>0</v>
      </c>
      <c r="M258" s="47" t="str">
        <f t="shared" ref="M258:M289" si="46">M257</f>
        <v>Nada</v>
      </c>
    </row>
    <row r="259" spans="1:13" x14ac:dyDescent="0.25">
      <c r="A259" s="45"/>
      <c r="B259" s="136">
        <f t="shared" si="37"/>
        <v>0.33333333333333331</v>
      </c>
      <c r="C259" s="16" t="str">
        <f t="shared" si="45"/>
        <v>5.51'52"S 110.26'50"E</v>
      </c>
      <c r="D259" s="13">
        <f t="shared" si="45"/>
        <v>3</v>
      </c>
      <c r="E259" s="13" t="str">
        <f t="shared" si="44"/>
        <v>LL</v>
      </c>
      <c r="F259" s="47" t="str">
        <f t="shared" si="45"/>
        <v>Pemanfaatan</v>
      </c>
      <c r="G259" s="17">
        <v>3</v>
      </c>
      <c r="H259" s="17">
        <v>4</v>
      </c>
      <c r="I259" s="138" t="s">
        <v>34</v>
      </c>
      <c r="J259" s="18" t="s">
        <v>21</v>
      </c>
      <c r="K259" s="9">
        <v>2</v>
      </c>
      <c r="L259" s="9">
        <v>0</v>
      </c>
      <c r="M259" s="47" t="str">
        <f t="shared" si="46"/>
        <v>Nada</v>
      </c>
    </row>
    <row r="260" spans="1:13" x14ac:dyDescent="0.25">
      <c r="A260" s="45"/>
      <c r="B260" s="136">
        <f t="shared" si="37"/>
        <v>0.33333333333333331</v>
      </c>
      <c r="C260" s="16" t="str">
        <f t="shared" si="45"/>
        <v>5.51'52"S 110.26'50"E</v>
      </c>
      <c r="D260" s="13">
        <f t="shared" si="45"/>
        <v>3</v>
      </c>
      <c r="E260" s="13" t="str">
        <f t="shared" si="44"/>
        <v>LL</v>
      </c>
      <c r="F260" s="47" t="str">
        <f t="shared" si="45"/>
        <v>Pemanfaatan</v>
      </c>
      <c r="G260" s="17">
        <v>3</v>
      </c>
      <c r="H260" s="17">
        <v>4</v>
      </c>
      <c r="I260" s="138" t="s">
        <v>34</v>
      </c>
      <c r="J260" s="18" t="s">
        <v>22</v>
      </c>
      <c r="K260" s="9">
        <v>40</v>
      </c>
      <c r="L260" s="9">
        <v>0</v>
      </c>
      <c r="M260" s="47" t="str">
        <f t="shared" si="46"/>
        <v>Nada</v>
      </c>
    </row>
    <row r="261" spans="1:13" x14ac:dyDescent="0.25">
      <c r="A261" s="45"/>
      <c r="B261" s="136">
        <f t="shared" si="37"/>
        <v>0.33333333333333331</v>
      </c>
      <c r="C261" s="16" t="str">
        <f t="shared" si="45"/>
        <v>5.51'52"S 110.26'50"E</v>
      </c>
      <c r="D261" s="13">
        <f t="shared" si="45"/>
        <v>3</v>
      </c>
      <c r="E261" s="13" t="str">
        <f t="shared" si="45"/>
        <v>LL</v>
      </c>
      <c r="F261" s="47" t="str">
        <f t="shared" si="45"/>
        <v>Pemanfaatan</v>
      </c>
      <c r="G261" s="17">
        <v>3</v>
      </c>
      <c r="H261" s="17">
        <v>4</v>
      </c>
      <c r="I261" s="138" t="s">
        <v>34</v>
      </c>
      <c r="J261" s="18" t="s">
        <v>23</v>
      </c>
      <c r="K261" s="9">
        <v>0</v>
      </c>
      <c r="L261" s="9">
        <v>0</v>
      </c>
      <c r="M261" s="47" t="str">
        <f t="shared" si="46"/>
        <v>Nada</v>
      </c>
    </row>
    <row r="262" spans="1:13" x14ac:dyDescent="0.25">
      <c r="A262" s="45"/>
      <c r="B262" s="136">
        <f t="shared" si="37"/>
        <v>0.33333333333333331</v>
      </c>
      <c r="C262" s="16" t="str">
        <f t="shared" si="45"/>
        <v>5.51'52"S 110.26'50"E</v>
      </c>
      <c r="D262" s="13">
        <f t="shared" si="45"/>
        <v>3</v>
      </c>
      <c r="E262" s="13" t="str">
        <f t="shared" si="45"/>
        <v>LL</v>
      </c>
      <c r="F262" s="47" t="str">
        <f t="shared" si="45"/>
        <v>Pemanfaatan</v>
      </c>
      <c r="G262" s="17">
        <v>3</v>
      </c>
      <c r="H262" s="17">
        <v>4</v>
      </c>
      <c r="I262" s="138" t="s">
        <v>34</v>
      </c>
      <c r="J262" s="18" t="s">
        <v>24</v>
      </c>
      <c r="K262" s="9">
        <v>0</v>
      </c>
      <c r="L262" s="9">
        <v>0</v>
      </c>
      <c r="M262" s="47" t="str">
        <f t="shared" si="46"/>
        <v>Nada</v>
      </c>
    </row>
    <row r="263" spans="1:13" x14ac:dyDescent="0.25">
      <c r="A263" s="45"/>
      <c r="B263" s="136">
        <f t="shared" ref="B263:B326" si="47">B262</f>
        <v>0.33333333333333331</v>
      </c>
      <c r="C263" s="16"/>
      <c r="D263" s="13"/>
      <c r="E263" s="13" t="str">
        <f t="shared" si="45"/>
        <v>LL</v>
      </c>
      <c r="F263" s="47"/>
      <c r="G263" s="17"/>
      <c r="H263" s="17"/>
      <c r="I263" s="138" t="s">
        <v>34</v>
      </c>
      <c r="J263" s="18" t="s">
        <v>16</v>
      </c>
      <c r="K263" s="9">
        <v>15</v>
      </c>
      <c r="L263" s="9">
        <v>0</v>
      </c>
      <c r="M263" s="47" t="str">
        <f t="shared" si="46"/>
        <v>Nada</v>
      </c>
    </row>
    <row r="264" spans="1:13" x14ac:dyDescent="0.25">
      <c r="A264" s="45"/>
      <c r="B264" s="136">
        <f t="shared" si="47"/>
        <v>0.33333333333333331</v>
      </c>
      <c r="C264" s="16" t="str">
        <f>C262</f>
        <v>5.51'52"S 110.26'50"E</v>
      </c>
      <c r="D264" s="13">
        <f>D262</f>
        <v>3</v>
      </c>
      <c r="E264" s="13" t="str">
        <f t="shared" si="45"/>
        <v>LL</v>
      </c>
      <c r="F264" s="47" t="str">
        <f>F262</f>
        <v>Pemanfaatan</v>
      </c>
      <c r="G264" s="17">
        <v>3</v>
      </c>
      <c r="H264" s="17">
        <v>4</v>
      </c>
      <c r="I264" s="138" t="s">
        <v>34</v>
      </c>
      <c r="J264" s="18" t="s">
        <v>18</v>
      </c>
      <c r="K264" s="9">
        <v>5</v>
      </c>
      <c r="L264" s="9">
        <v>0</v>
      </c>
      <c r="M264" s="47" t="str">
        <f t="shared" si="46"/>
        <v>Nada</v>
      </c>
    </row>
    <row r="265" spans="1:13" x14ac:dyDescent="0.25">
      <c r="A265" s="51"/>
      <c r="B265" s="136">
        <f t="shared" si="47"/>
        <v>0.33333333333333331</v>
      </c>
      <c r="C265" s="32" t="str">
        <f t="shared" ref="C265:F280" si="48">C264</f>
        <v>5.51'52"S 110.26'50"E</v>
      </c>
      <c r="D265" s="33">
        <f t="shared" si="48"/>
        <v>3</v>
      </c>
      <c r="E265" s="13" t="str">
        <f t="shared" si="45"/>
        <v>LL</v>
      </c>
      <c r="F265" s="52" t="str">
        <f t="shared" si="48"/>
        <v>Pemanfaatan</v>
      </c>
      <c r="G265" s="34">
        <v>3</v>
      </c>
      <c r="H265" s="34">
        <v>5</v>
      </c>
      <c r="I265" s="138" t="s">
        <v>34</v>
      </c>
      <c r="J265" s="35" t="s">
        <v>25</v>
      </c>
      <c r="K265" s="36">
        <v>0</v>
      </c>
      <c r="L265" s="36">
        <v>0</v>
      </c>
      <c r="M265" s="47" t="str">
        <f t="shared" si="46"/>
        <v>Nada</v>
      </c>
    </row>
    <row r="266" spans="1:13" x14ac:dyDescent="0.25">
      <c r="A266" s="45"/>
      <c r="B266" s="136">
        <f t="shared" si="47"/>
        <v>0.33333333333333331</v>
      </c>
      <c r="C266" s="16" t="str">
        <f t="shared" si="48"/>
        <v>5.51'52"S 110.26'50"E</v>
      </c>
      <c r="D266" s="13">
        <f t="shared" si="48"/>
        <v>3</v>
      </c>
      <c r="E266" s="13" t="str">
        <f t="shared" si="45"/>
        <v>LL</v>
      </c>
      <c r="F266" s="47" t="str">
        <f t="shared" si="48"/>
        <v>Pemanfaatan</v>
      </c>
      <c r="G266" s="17">
        <v>3</v>
      </c>
      <c r="H266" s="17">
        <v>5</v>
      </c>
      <c r="I266" s="138" t="s">
        <v>34</v>
      </c>
      <c r="J266" s="18" t="s">
        <v>26</v>
      </c>
      <c r="K266" s="9">
        <v>0</v>
      </c>
      <c r="L266" s="9">
        <v>0</v>
      </c>
      <c r="M266" s="47" t="str">
        <f t="shared" si="46"/>
        <v>Nada</v>
      </c>
    </row>
    <row r="267" spans="1:13" x14ac:dyDescent="0.25">
      <c r="A267" s="45"/>
      <c r="B267" s="136">
        <f t="shared" si="47"/>
        <v>0.33333333333333331</v>
      </c>
      <c r="C267" s="16" t="str">
        <f t="shared" si="48"/>
        <v>5.51'52"S 110.26'50"E</v>
      </c>
      <c r="D267" s="13">
        <f t="shared" si="48"/>
        <v>3</v>
      </c>
      <c r="E267" s="13" t="str">
        <f t="shared" si="45"/>
        <v>LL</v>
      </c>
      <c r="F267" s="47" t="str">
        <f t="shared" si="48"/>
        <v>Pemanfaatan</v>
      </c>
      <c r="G267" s="17">
        <v>3</v>
      </c>
      <c r="H267" s="17">
        <v>5</v>
      </c>
      <c r="I267" s="138" t="s">
        <v>34</v>
      </c>
      <c r="J267" s="18" t="s">
        <v>19</v>
      </c>
      <c r="K267" s="9">
        <v>2</v>
      </c>
      <c r="L267" s="9">
        <v>0</v>
      </c>
      <c r="M267" s="47" t="str">
        <f t="shared" si="46"/>
        <v>Nada</v>
      </c>
    </row>
    <row r="268" spans="1:13" x14ac:dyDescent="0.25">
      <c r="A268" s="45"/>
      <c r="B268" s="136">
        <f t="shared" si="47"/>
        <v>0.33333333333333331</v>
      </c>
      <c r="C268" s="16" t="str">
        <f t="shared" si="48"/>
        <v>5.51'52"S 110.26'50"E</v>
      </c>
      <c r="D268" s="13">
        <f t="shared" si="48"/>
        <v>3</v>
      </c>
      <c r="E268" s="13" t="str">
        <f t="shared" si="45"/>
        <v>LL</v>
      </c>
      <c r="F268" s="47" t="str">
        <f t="shared" si="48"/>
        <v>Pemanfaatan</v>
      </c>
      <c r="G268" s="17">
        <v>3</v>
      </c>
      <c r="H268" s="17">
        <v>5</v>
      </c>
      <c r="I268" s="138" t="s">
        <v>34</v>
      </c>
      <c r="J268" s="18" t="s">
        <v>20</v>
      </c>
      <c r="K268" s="9">
        <v>0</v>
      </c>
      <c r="L268" s="9">
        <v>0</v>
      </c>
      <c r="M268" s="47" t="str">
        <f t="shared" si="46"/>
        <v>Nada</v>
      </c>
    </row>
    <row r="269" spans="1:13" x14ac:dyDescent="0.25">
      <c r="A269" s="45"/>
      <c r="B269" s="136">
        <f t="shared" si="47"/>
        <v>0.33333333333333331</v>
      </c>
      <c r="C269" s="16" t="str">
        <f t="shared" si="48"/>
        <v>5.51'52"S 110.26'50"E</v>
      </c>
      <c r="D269" s="13">
        <f t="shared" si="48"/>
        <v>3</v>
      </c>
      <c r="E269" s="13" t="str">
        <f t="shared" si="45"/>
        <v>LL</v>
      </c>
      <c r="F269" s="47" t="str">
        <f t="shared" si="48"/>
        <v>Pemanfaatan</v>
      </c>
      <c r="G269" s="17">
        <v>3</v>
      </c>
      <c r="H269" s="17">
        <v>5</v>
      </c>
      <c r="I269" s="138" t="s">
        <v>34</v>
      </c>
      <c r="J269" s="18" t="s">
        <v>21</v>
      </c>
      <c r="K269" s="9">
        <v>0</v>
      </c>
      <c r="L269" s="9">
        <v>0</v>
      </c>
      <c r="M269" s="47" t="str">
        <f t="shared" si="46"/>
        <v>Nada</v>
      </c>
    </row>
    <row r="270" spans="1:13" x14ac:dyDescent="0.25">
      <c r="A270" s="45"/>
      <c r="B270" s="136">
        <f t="shared" si="47"/>
        <v>0.33333333333333331</v>
      </c>
      <c r="C270" s="16" t="str">
        <f t="shared" si="48"/>
        <v>5.51'52"S 110.26'50"E</v>
      </c>
      <c r="D270" s="13">
        <f t="shared" si="48"/>
        <v>3</v>
      </c>
      <c r="E270" s="13" t="str">
        <f t="shared" si="45"/>
        <v>LL</v>
      </c>
      <c r="F270" s="47" t="str">
        <f t="shared" si="48"/>
        <v>Pemanfaatan</v>
      </c>
      <c r="G270" s="17">
        <v>3</v>
      </c>
      <c r="H270" s="17">
        <v>5</v>
      </c>
      <c r="I270" s="138" t="s">
        <v>34</v>
      </c>
      <c r="J270" s="18" t="s">
        <v>22</v>
      </c>
      <c r="K270" s="9">
        <v>50</v>
      </c>
      <c r="L270" s="9">
        <v>0</v>
      </c>
      <c r="M270" s="47" t="str">
        <f t="shared" si="46"/>
        <v>Nada</v>
      </c>
    </row>
    <row r="271" spans="1:13" x14ac:dyDescent="0.25">
      <c r="A271" s="45"/>
      <c r="B271" s="136">
        <f t="shared" si="47"/>
        <v>0.33333333333333331</v>
      </c>
      <c r="C271" s="16" t="str">
        <f t="shared" si="48"/>
        <v>5.51'52"S 110.26'50"E</v>
      </c>
      <c r="D271" s="13">
        <f t="shared" si="48"/>
        <v>3</v>
      </c>
      <c r="E271" s="13" t="str">
        <f t="shared" si="48"/>
        <v>LL</v>
      </c>
      <c r="F271" s="47" t="str">
        <f t="shared" si="48"/>
        <v>Pemanfaatan</v>
      </c>
      <c r="G271" s="17">
        <v>3</v>
      </c>
      <c r="H271" s="17">
        <v>5</v>
      </c>
      <c r="I271" s="138" t="s">
        <v>34</v>
      </c>
      <c r="J271" s="18" t="s">
        <v>23</v>
      </c>
      <c r="K271" s="9">
        <v>0</v>
      </c>
      <c r="L271" s="9">
        <v>0</v>
      </c>
      <c r="M271" s="47" t="str">
        <f t="shared" si="46"/>
        <v>Nada</v>
      </c>
    </row>
    <row r="272" spans="1:13" x14ac:dyDescent="0.25">
      <c r="A272" s="45"/>
      <c r="B272" s="136">
        <f t="shared" si="47"/>
        <v>0.33333333333333331</v>
      </c>
      <c r="C272" s="16" t="str">
        <f t="shared" si="48"/>
        <v>5.51'52"S 110.26'50"E</v>
      </c>
      <c r="D272" s="13">
        <f t="shared" si="48"/>
        <v>3</v>
      </c>
      <c r="E272" s="13" t="str">
        <f t="shared" si="48"/>
        <v>LL</v>
      </c>
      <c r="F272" s="47" t="str">
        <f t="shared" si="48"/>
        <v>Pemanfaatan</v>
      </c>
      <c r="G272" s="17">
        <v>3</v>
      </c>
      <c r="H272" s="17">
        <v>5</v>
      </c>
      <c r="I272" s="138" t="s">
        <v>34</v>
      </c>
      <c r="J272" s="18" t="s">
        <v>24</v>
      </c>
      <c r="K272" s="9">
        <v>0</v>
      </c>
      <c r="L272" s="9">
        <v>0</v>
      </c>
      <c r="M272" s="47" t="str">
        <f t="shared" si="46"/>
        <v>Nada</v>
      </c>
    </row>
    <row r="273" spans="1:13" x14ac:dyDescent="0.25">
      <c r="A273" s="45"/>
      <c r="B273" s="136">
        <f t="shared" si="47"/>
        <v>0.33333333333333331</v>
      </c>
      <c r="C273" s="16"/>
      <c r="D273" s="13"/>
      <c r="E273" s="13" t="str">
        <f t="shared" si="48"/>
        <v>LL</v>
      </c>
      <c r="F273" s="47"/>
      <c r="G273" s="17"/>
      <c r="H273" s="17"/>
      <c r="I273" s="138" t="s">
        <v>34</v>
      </c>
      <c r="J273" s="18" t="s">
        <v>16</v>
      </c>
      <c r="K273" s="9">
        <v>20</v>
      </c>
      <c r="L273" s="9">
        <v>0</v>
      </c>
      <c r="M273" s="47" t="str">
        <f t="shared" si="46"/>
        <v>Nada</v>
      </c>
    </row>
    <row r="274" spans="1:13" x14ac:dyDescent="0.25">
      <c r="A274" s="45"/>
      <c r="B274" s="136">
        <f t="shared" si="47"/>
        <v>0.33333333333333331</v>
      </c>
      <c r="C274" s="16" t="str">
        <f>C272</f>
        <v>5.51'52"S 110.26'50"E</v>
      </c>
      <c r="D274" s="13">
        <f>D272</f>
        <v>3</v>
      </c>
      <c r="E274" s="13" t="str">
        <f t="shared" si="48"/>
        <v>LL</v>
      </c>
      <c r="F274" s="47" t="str">
        <f>F272</f>
        <v>Pemanfaatan</v>
      </c>
      <c r="G274" s="17">
        <v>3</v>
      </c>
      <c r="H274" s="17">
        <v>5</v>
      </c>
      <c r="I274" s="138" t="s">
        <v>34</v>
      </c>
      <c r="J274" s="18" t="s">
        <v>18</v>
      </c>
      <c r="K274" s="9">
        <v>0</v>
      </c>
      <c r="L274" s="9">
        <v>0</v>
      </c>
      <c r="M274" s="47" t="str">
        <f t="shared" si="46"/>
        <v>Nada</v>
      </c>
    </row>
    <row r="275" spans="1:13" x14ac:dyDescent="0.25">
      <c r="A275" s="51"/>
      <c r="B275" s="136">
        <f t="shared" si="47"/>
        <v>0.33333333333333331</v>
      </c>
      <c r="C275" s="32" t="str">
        <f t="shared" ref="C275:F290" si="49">C274</f>
        <v>5.51'52"S 110.26'50"E</v>
      </c>
      <c r="D275" s="33">
        <f t="shared" si="49"/>
        <v>3</v>
      </c>
      <c r="E275" s="13" t="str">
        <f t="shared" si="48"/>
        <v>LL</v>
      </c>
      <c r="F275" s="52" t="str">
        <f t="shared" si="49"/>
        <v>Pemanfaatan</v>
      </c>
      <c r="G275" s="34">
        <v>3</v>
      </c>
      <c r="H275" s="34">
        <v>6</v>
      </c>
      <c r="I275" s="138" t="s">
        <v>34</v>
      </c>
      <c r="J275" s="35" t="s">
        <v>25</v>
      </c>
      <c r="K275" s="36">
        <v>0</v>
      </c>
      <c r="L275" s="36">
        <v>0</v>
      </c>
      <c r="M275" s="47" t="str">
        <f t="shared" si="46"/>
        <v>Nada</v>
      </c>
    </row>
    <row r="276" spans="1:13" x14ac:dyDescent="0.25">
      <c r="A276" s="45"/>
      <c r="B276" s="136">
        <f t="shared" si="47"/>
        <v>0.33333333333333331</v>
      </c>
      <c r="C276" s="16" t="str">
        <f t="shared" si="49"/>
        <v>5.51'52"S 110.26'50"E</v>
      </c>
      <c r="D276" s="13">
        <f t="shared" si="49"/>
        <v>3</v>
      </c>
      <c r="E276" s="13" t="str">
        <f t="shared" si="48"/>
        <v>LL</v>
      </c>
      <c r="F276" s="47" t="str">
        <f t="shared" si="49"/>
        <v>Pemanfaatan</v>
      </c>
      <c r="G276" s="17">
        <v>3</v>
      </c>
      <c r="H276" s="17">
        <v>6</v>
      </c>
      <c r="I276" s="138" t="s">
        <v>34</v>
      </c>
      <c r="J276" s="18" t="s">
        <v>26</v>
      </c>
      <c r="K276" s="9">
        <v>10</v>
      </c>
      <c r="L276" s="9">
        <v>0</v>
      </c>
      <c r="M276" s="47" t="str">
        <f t="shared" si="46"/>
        <v>Nada</v>
      </c>
    </row>
    <row r="277" spans="1:13" x14ac:dyDescent="0.25">
      <c r="A277" s="45"/>
      <c r="B277" s="136">
        <f t="shared" si="47"/>
        <v>0.33333333333333331</v>
      </c>
      <c r="C277" s="16" t="str">
        <f t="shared" si="49"/>
        <v>5.51'52"S 110.26'50"E</v>
      </c>
      <c r="D277" s="13">
        <f t="shared" si="49"/>
        <v>3</v>
      </c>
      <c r="E277" s="13" t="str">
        <f t="shared" si="48"/>
        <v>LL</v>
      </c>
      <c r="F277" s="47" t="str">
        <f t="shared" si="49"/>
        <v>Pemanfaatan</v>
      </c>
      <c r="G277" s="17">
        <v>3</v>
      </c>
      <c r="H277" s="17">
        <v>6</v>
      </c>
      <c r="I277" s="138" t="s">
        <v>34</v>
      </c>
      <c r="J277" s="18" t="s">
        <v>19</v>
      </c>
      <c r="K277" s="9">
        <v>5</v>
      </c>
      <c r="L277" s="9">
        <v>0</v>
      </c>
      <c r="M277" s="47" t="str">
        <f t="shared" si="46"/>
        <v>Nada</v>
      </c>
    </row>
    <row r="278" spans="1:13" x14ac:dyDescent="0.25">
      <c r="A278" s="45"/>
      <c r="B278" s="136">
        <f t="shared" si="47"/>
        <v>0.33333333333333331</v>
      </c>
      <c r="C278" s="16" t="str">
        <f t="shared" si="49"/>
        <v>5.51'52"S 110.26'50"E</v>
      </c>
      <c r="D278" s="13">
        <f t="shared" si="49"/>
        <v>3</v>
      </c>
      <c r="E278" s="13" t="str">
        <f t="shared" si="48"/>
        <v>LL</v>
      </c>
      <c r="F278" s="47" t="str">
        <f t="shared" si="49"/>
        <v>Pemanfaatan</v>
      </c>
      <c r="G278" s="17">
        <v>3</v>
      </c>
      <c r="H278" s="17">
        <v>6</v>
      </c>
      <c r="I278" s="138" t="s">
        <v>34</v>
      </c>
      <c r="J278" s="18" t="s">
        <v>20</v>
      </c>
      <c r="K278" s="9">
        <v>0</v>
      </c>
      <c r="L278" s="9">
        <v>0</v>
      </c>
      <c r="M278" s="47" t="str">
        <f t="shared" si="46"/>
        <v>Nada</v>
      </c>
    </row>
    <row r="279" spans="1:13" x14ac:dyDescent="0.25">
      <c r="A279" s="45"/>
      <c r="B279" s="136">
        <f t="shared" si="47"/>
        <v>0.33333333333333331</v>
      </c>
      <c r="C279" s="16" t="str">
        <f t="shared" si="49"/>
        <v>5.51'52"S 110.26'50"E</v>
      </c>
      <c r="D279" s="13">
        <f t="shared" si="49"/>
        <v>3</v>
      </c>
      <c r="E279" s="13" t="str">
        <f t="shared" si="48"/>
        <v>LL</v>
      </c>
      <c r="F279" s="47" t="str">
        <f t="shared" si="49"/>
        <v>Pemanfaatan</v>
      </c>
      <c r="G279" s="17">
        <v>3</v>
      </c>
      <c r="H279" s="17">
        <v>6</v>
      </c>
      <c r="I279" s="138" t="s">
        <v>34</v>
      </c>
      <c r="J279" s="18" t="s">
        <v>21</v>
      </c>
      <c r="K279" s="9">
        <v>0</v>
      </c>
      <c r="L279" s="9">
        <v>0</v>
      </c>
      <c r="M279" s="47" t="str">
        <f t="shared" si="46"/>
        <v>Nada</v>
      </c>
    </row>
    <row r="280" spans="1:13" x14ac:dyDescent="0.25">
      <c r="A280" s="45"/>
      <c r="B280" s="136">
        <f t="shared" si="47"/>
        <v>0.33333333333333331</v>
      </c>
      <c r="C280" s="16" t="str">
        <f t="shared" si="49"/>
        <v>5.51'52"S 110.26'50"E</v>
      </c>
      <c r="D280" s="13">
        <f t="shared" si="49"/>
        <v>3</v>
      </c>
      <c r="E280" s="13" t="str">
        <f t="shared" si="48"/>
        <v>LL</v>
      </c>
      <c r="F280" s="47" t="str">
        <f t="shared" si="49"/>
        <v>Pemanfaatan</v>
      </c>
      <c r="G280" s="17">
        <v>3</v>
      </c>
      <c r="H280" s="17">
        <v>6</v>
      </c>
      <c r="I280" s="138" t="s">
        <v>34</v>
      </c>
      <c r="J280" s="18" t="s">
        <v>22</v>
      </c>
      <c r="K280" s="9">
        <v>0</v>
      </c>
      <c r="L280" s="9">
        <v>0</v>
      </c>
      <c r="M280" s="47" t="str">
        <f t="shared" si="46"/>
        <v>Nada</v>
      </c>
    </row>
    <row r="281" spans="1:13" x14ac:dyDescent="0.25">
      <c r="A281" s="45"/>
      <c r="B281" s="136">
        <f t="shared" si="47"/>
        <v>0.33333333333333331</v>
      </c>
      <c r="C281" s="16" t="str">
        <f t="shared" si="49"/>
        <v>5.51'52"S 110.26'50"E</v>
      </c>
      <c r="D281" s="13">
        <f t="shared" si="49"/>
        <v>3</v>
      </c>
      <c r="E281" s="13" t="str">
        <f t="shared" si="49"/>
        <v>LL</v>
      </c>
      <c r="F281" s="47" t="str">
        <f t="shared" si="49"/>
        <v>Pemanfaatan</v>
      </c>
      <c r="G281" s="17">
        <v>3</v>
      </c>
      <c r="H281" s="17">
        <v>6</v>
      </c>
      <c r="I281" s="138" t="s">
        <v>34</v>
      </c>
      <c r="J281" s="18" t="s">
        <v>23</v>
      </c>
      <c r="K281" s="9">
        <v>0</v>
      </c>
      <c r="L281" s="9">
        <v>0</v>
      </c>
      <c r="M281" s="47" t="str">
        <f t="shared" si="46"/>
        <v>Nada</v>
      </c>
    </row>
    <row r="282" spans="1:13" x14ac:dyDescent="0.25">
      <c r="A282" s="45"/>
      <c r="B282" s="136">
        <f t="shared" si="47"/>
        <v>0.33333333333333331</v>
      </c>
      <c r="C282" s="16" t="str">
        <f t="shared" si="49"/>
        <v>5.51'52"S 110.26'50"E</v>
      </c>
      <c r="D282" s="13">
        <f t="shared" si="49"/>
        <v>3</v>
      </c>
      <c r="E282" s="13" t="str">
        <f t="shared" si="49"/>
        <v>LL</v>
      </c>
      <c r="F282" s="47" t="str">
        <f t="shared" si="49"/>
        <v>Pemanfaatan</v>
      </c>
      <c r="G282" s="17">
        <v>3</v>
      </c>
      <c r="H282" s="17">
        <v>6</v>
      </c>
      <c r="I282" s="138" t="s">
        <v>34</v>
      </c>
      <c r="J282" s="18" t="s">
        <v>24</v>
      </c>
      <c r="K282" s="9">
        <v>0</v>
      </c>
      <c r="L282" s="9">
        <v>0</v>
      </c>
      <c r="M282" s="47" t="str">
        <f t="shared" si="46"/>
        <v>Nada</v>
      </c>
    </row>
    <row r="283" spans="1:13" x14ac:dyDescent="0.25">
      <c r="A283" s="45"/>
      <c r="B283" s="136">
        <f t="shared" si="47"/>
        <v>0.33333333333333331</v>
      </c>
      <c r="C283" s="16"/>
      <c r="D283" s="13"/>
      <c r="E283" s="13" t="str">
        <f t="shared" si="49"/>
        <v>LL</v>
      </c>
      <c r="F283" s="47"/>
      <c r="G283" s="17"/>
      <c r="H283" s="17"/>
      <c r="I283" s="138" t="s">
        <v>34</v>
      </c>
      <c r="J283" s="9" t="s">
        <v>16</v>
      </c>
      <c r="K283" s="9">
        <v>2</v>
      </c>
      <c r="L283" s="9">
        <v>0</v>
      </c>
      <c r="M283" s="47" t="str">
        <f t="shared" si="46"/>
        <v>Nada</v>
      </c>
    </row>
    <row r="284" spans="1:13" x14ac:dyDescent="0.25">
      <c r="A284" s="45"/>
      <c r="B284" s="136">
        <f t="shared" si="47"/>
        <v>0.33333333333333331</v>
      </c>
      <c r="C284" s="16" t="str">
        <f>C282</f>
        <v>5.51'52"S 110.26'50"E</v>
      </c>
      <c r="D284" s="13">
        <f>D282</f>
        <v>3</v>
      </c>
      <c r="E284" s="13" t="str">
        <f t="shared" si="49"/>
        <v>LL</v>
      </c>
      <c r="F284" s="47" t="str">
        <f>F282</f>
        <v>Pemanfaatan</v>
      </c>
      <c r="G284" s="17">
        <v>3</v>
      </c>
      <c r="H284" s="17">
        <v>6</v>
      </c>
      <c r="I284" s="138" t="s">
        <v>34</v>
      </c>
      <c r="J284" s="18" t="s">
        <v>18</v>
      </c>
      <c r="K284" s="9">
        <v>0</v>
      </c>
      <c r="L284" s="9">
        <v>0</v>
      </c>
      <c r="M284" s="47" t="str">
        <f t="shared" si="46"/>
        <v>Nada</v>
      </c>
    </row>
    <row r="285" spans="1:13" x14ac:dyDescent="0.25">
      <c r="A285" s="51"/>
      <c r="B285" s="136">
        <f t="shared" si="47"/>
        <v>0.33333333333333331</v>
      </c>
      <c r="C285" s="32" t="str">
        <f t="shared" ref="C285:F300" si="50">C284</f>
        <v>5.51'52"S 110.26'50"E</v>
      </c>
      <c r="D285" s="33">
        <f t="shared" si="50"/>
        <v>3</v>
      </c>
      <c r="E285" s="13" t="str">
        <f t="shared" si="49"/>
        <v>LL</v>
      </c>
      <c r="F285" s="52" t="str">
        <f t="shared" si="50"/>
        <v>Pemanfaatan</v>
      </c>
      <c r="G285" s="34">
        <v>3</v>
      </c>
      <c r="H285" s="34">
        <v>7</v>
      </c>
      <c r="I285" s="138" t="s">
        <v>34</v>
      </c>
      <c r="J285" s="35" t="s">
        <v>25</v>
      </c>
      <c r="K285" s="36">
        <v>0</v>
      </c>
      <c r="L285" s="36">
        <v>0</v>
      </c>
      <c r="M285" s="47" t="str">
        <f t="shared" si="46"/>
        <v>Nada</v>
      </c>
    </row>
    <row r="286" spans="1:13" x14ac:dyDescent="0.25">
      <c r="A286" s="45"/>
      <c r="B286" s="136">
        <f t="shared" si="47"/>
        <v>0.33333333333333331</v>
      </c>
      <c r="C286" s="16" t="str">
        <f t="shared" si="50"/>
        <v>5.51'52"S 110.26'50"E</v>
      </c>
      <c r="D286" s="13">
        <f t="shared" si="50"/>
        <v>3</v>
      </c>
      <c r="E286" s="13" t="str">
        <f t="shared" si="49"/>
        <v>LL</v>
      </c>
      <c r="F286" s="47" t="str">
        <f t="shared" si="50"/>
        <v>Pemanfaatan</v>
      </c>
      <c r="G286" s="17">
        <v>3</v>
      </c>
      <c r="H286" s="17">
        <v>7</v>
      </c>
      <c r="I286" s="138" t="s">
        <v>34</v>
      </c>
      <c r="J286" s="18" t="s">
        <v>26</v>
      </c>
      <c r="K286" s="9">
        <v>0</v>
      </c>
      <c r="L286" s="9">
        <v>0</v>
      </c>
      <c r="M286" s="47" t="str">
        <f t="shared" si="46"/>
        <v>Nada</v>
      </c>
    </row>
    <row r="287" spans="1:13" x14ac:dyDescent="0.25">
      <c r="A287" s="45"/>
      <c r="B287" s="136">
        <f t="shared" si="47"/>
        <v>0.33333333333333331</v>
      </c>
      <c r="C287" s="16" t="str">
        <f t="shared" si="50"/>
        <v>5.51'52"S 110.26'50"E</v>
      </c>
      <c r="D287" s="13">
        <f t="shared" si="50"/>
        <v>3</v>
      </c>
      <c r="E287" s="13" t="str">
        <f t="shared" si="49"/>
        <v>LL</v>
      </c>
      <c r="F287" s="47" t="str">
        <f t="shared" si="50"/>
        <v>Pemanfaatan</v>
      </c>
      <c r="G287" s="17">
        <v>3</v>
      </c>
      <c r="H287" s="17">
        <v>7</v>
      </c>
      <c r="I287" s="138" t="s">
        <v>34</v>
      </c>
      <c r="J287" s="18" t="s">
        <v>19</v>
      </c>
      <c r="K287" s="9">
        <v>2</v>
      </c>
      <c r="L287" s="9">
        <v>0</v>
      </c>
      <c r="M287" s="47" t="str">
        <f t="shared" si="46"/>
        <v>Nada</v>
      </c>
    </row>
    <row r="288" spans="1:13" x14ac:dyDescent="0.25">
      <c r="A288" s="45"/>
      <c r="B288" s="136">
        <f t="shared" si="47"/>
        <v>0.33333333333333331</v>
      </c>
      <c r="C288" s="16" t="str">
        <f t="shared" si="50"/>
        <v>5.51'52"S 110.26'50"E</v>
      </c>
      <c r="D288" s="13">
        <f t="shared" si="50"/>
        <v>3</v>
      </c>
      <c r="E288" s="13" t="str">
        <f t="shared" si="49"/>
        <v>LL</v>
      </c>
      <c r="F288" s="47" t="str">
        <f t="shared" si="50"/>
        <v>Pemanfaatan</v>
      </c>
      <c r="G288" s="17">
        <v>3</v>
      </c>
      <c r="H288" s="17">
        <v>7</v>
      </c>
      <c r="I288" s="138" t="s">
        <v>34</v>
      </c>
      <c r="J288" s="18" t="s">
        <v>20</v>
      </c>
      <c r="K288" s="9">
        <v>0</v>
      </c>
      <c r="L288" s="9">
        <v>0</v>
      </c>
      <c r="M288" s="47" t="str">
        <f t="shared" si="46"/>
        <v>Nada</v>
      </c>
    </row>
    <row r="289" spans="1:13" x14ac:dyDescent="0.25">
      <c r="A289" s="45"/>
      <c r="B289" s="136">
        <f t="shared" si="47"/>
        <v>0.33333333333333331</v>
      </c>
      <c r="C289" s="16" t="str">
        <f t="shared" si="50"/>
        <v>5.51'52"S 110.26'50"E</v>
      </c>
      <c r="D289" s="13">
        <f t="shared" si="50"/>
        <v>3</v>
      </c>
      <c r="E289" s="13" t="str">
        <f t="shared" si="49"/>
        <v>LL</v>
      </c>
      <c r="F289" s="47" t="str">
        <f t="shared" si="50"/>
        <v>Pemanfaatan</v>
      </c>
      <c r="G289" s="17">
        <v>3</v>
      </c>
      <c r="H289" s="17">
        <v>7</v>
      </c>
      <c r="I289" s="138" t="s">
        <v>34</v>
      </c>
      <c r="J289" s="18" t="s">
        <v>21</v>
      </c>
      <c r="K289" s="9">
        <v>0</v>
      </c>
      <c r="L289" s="9">
        <v>0</v>
      </c>
      <c r="M289" s="47" t="str">
        <f t="shared" si="46"/>
        <v>Nada</v>
      </c>
    </row>
    <row r="290" spans="1:13" x14ac:dyDescent="0.25">
      <c r="A290" s="45"/>
      <c r="B290" s="136">
        <f t="shared" si="47"/>
        <v>0.33333333333333331</v>
      </c>
      <c r="C290" s="16" t="str">
        <f t="shared" si="50"/>
        <v>5.51'52"S 110.26'50"E</v>
      </c>
      <c r="D290" s="13">
        <f t="shared" si="50"/>
        <v>3</v>
      </c>
      <c r="E290" s="13" t="str">
        <f t="shared" si="49"/>
        <v>LL</v>
      </c>
      <c r="F290" s="47" t="str">
        <f t="shared" si="50"/>
        <v>Pemanfaatan</v>
      </c>
      <c r="G290" s="17">
        <v>3</v>
      </c>
      <c r="H290" s="17">
        <v>7</v>
      </c>
      <c r="I290" s="138" t="s">
        <v>34</v>
      </c>
      <c r="J290" s="18" t="s">
        <v>22</v>
      </c>
      <c r="K290" s="9">
        <v>5</v>
      </c>
      <c r="L290" s="9">
        <v>0</v>
      </c>
      <c r="M290" s="47" t="str">
        <f t="shared" ref="M290:M321" si="51">M289</f>
        <v>Nada</v>
      </c>
    </row>
    <row r="291" spans="1:13" x14ac:dyDescent="0.25">
      <c r="A291" s="45"/>
      <c r="B291" s="136">
        <f t="shared" si="47"/>
        <v>0.33333333333333331</v>
      </c>
      <c r="C291" s="16" t="str">
        <f t="shared" si="50"/>
        <v>5.51'52"S 110.26'50"E</v>
      </c>
      <c r="D291" s="13">
        <f t="shared" si="50"/>
        <v>3</v>
      </c>
      <c r="E291" s="13" t="str">
        <f t="shared" si="50"/>
        <v>LL</v>
      </c>
      <c r="F291" s="47" t="str">
        <f t="shared" si="50"/>
        <v>Pemanfaatan</v>
      </c>
      <c r="G291" s="17">
        <v>3</v>
      </c>
      <c r="H291" s="17">
        <v>7</v>
      </c>
      <c r="I291" s="138" t="s">
        <v>34</v>
      </c>
      <c r="J291" s="18" t="s">
        <v>23</v>
      </c>
      <c r="K291" s="9">
        <v>0</v>
      </c>
      <c r="L291" s="9">
        <v>0</v>
      </c>
      <c r="M291" s="47" t="str">
        <f t="shared" si="51"/>
        <v>Nada</v>
      </c>
    </row>
    <row r="292" spans="1:13" x14ac:dyDescent="0.25">
      <c r="A292" s="45"/>
      <c r="B292" s="136">
        <f t="shared" si="47"/>
        <v>0.33333333333333331</v>
      </c>
      <c r="C292" s="16" t="str">
        <f t="shared" si="50"/>
        <v>5.51'52"S 110.26'50"E</v>
      </c>
      <c r="D292" s="13">
        <f t="shared" si="50"/>
        <v>3</v>
      </c>
      <c r="E292" s="13" t="str">
        <f t="shared" si="50"/>
        <v>LL</v>
      </c>
      <c r="F292" s="47" t="str">
        <f t="shared" si="50"/>
        <v>Pemanfaatan</v>
      </c>
      <c r="G292" s="17">
        <v>3</v>
      </c>
      <c r="H292" s="17">
        <v>7</v>
      </c>
      <c r="I292" s="138" t="s">
        <v>34</v>
      </c>
      <c r="J292" s="18" t="s">
        <v>24</v>
      </c>
      <c r="K292" s="9">
        <v>0</v>
      </c>
      <c r="L292" s="9">
        <v>0</v>
      </c>
      <c r="M292" s="47" t="str">
        <f t="shared" si="51"/>
        <v>Nada</v>
      </c>
    </row>
    <row r="293" spans="1:13" x14ac:dyDescent="0.25">
      <c r="A293" s="45"/>
      <c r="B293" s="136">
        <f t="shared" si="47"/>
        <v>0.33333333333333331</v>
      </c>
      <c r="C293" s="16"/>
      <c r="D293" s="13"/>
      <c r="E293" s="13" t="str">
        <f t="shared" si="50"/>
        <v>LL</v>
      </c>
      <c r="F293" s="47"/>
      <c r="G293" s="17"/>
      <c r="H293" s="17"/>
      <c r="I293" s="138" t="s">
        <v>34</v>
      </c>
      <c r="J293" s="18" t="s">
        <v>16</v>
      </c>
      <c r="K293" s="9">
        <v>1</v>
      </c>
      <c r="L293" s="9">
        <v>0</v>
      </c>
      <c r="M293" s="47" t="str">
        <f t="shared" si="51"/>
        <v>Nada</v>
      </c>
    </row>
    <row r="294" spans="1:13" x14ac:dyDescent="0.25">
      <c r="A294" s="45"/>
      <c r="B294" s="136">
        <f t="shared" si="47"/>
        <v>0.33333333333333331</v>
      </c>
      <c r="C294" s="16" t="str">
        <f>C292</f>
        <v>5.51'52"S 110.26'50"E</v>
      </c>
      <c r="D294" s="13">
        <f>D292</f>
        <v>3</v>
      </c>
      <c r="E294" s="13" t="str">
        <f t="shared" si="50"/>
        <v>LL</v>
      </c>
      <c r="F294" s="47" t="str">
        <f>F292</f>
        <v>Pemanfaatan</v>
      </c>
      <c r="G294" s="17">
        <v>3</v>
      </c>
      <c r="H294" s="17">
        <v>7</v>
      </c>
      <c r="I294" s="138" t="s">
        <v>34</v>
      </c>
      <c r="J294" s="18" t="s">
        <v>18</v>
      </c>
      <c r="K294" s="9">
        <v>0</v>
      </c>
      <c r="L294" s="9">
        <v>0</v>
      </c>
      <c r="M294" s="47" t="str">
        <f t="shared" si="51"/>
        <v>Nada</v>
      </c>
    </row>
    <row r="295" spans="1:13" x14ac:dyDescent="0.25">
      <c r="A295" s="51"/>
      <c r="B295" s="136">
        <f t="shared" si="47"/>
        <v>0.33333333333333331</v>
      </c>
      <c r="C295" s="32" t="str">
        <f t="shared" ref="C295:F310" si="52">C294</f>
        <v>5.51'52"S 110.26'50"E</v>
      </c>
      <c r="D295" s="33">
        <f t="shared" si="52"/>
        <v>3</v>
      </c>
      <c r="E295" s="13" t="str">
        <f t="shared" si="50"/>
        <v>LL</v>
      </c>
      <c r="F295" s="52" t="str">
        <f t="shared" si="52"/>
        <v>Pemanfaatan</v>
      </c>
      <c r="G295" s="34">
        <v>3</v>
      </c>
      <c r="H295" s="34">
        <v>8</v>
      </c>
      <c r="I295" s="138" t="s">
        <v>34</v>
      </c>
      <c r="J295" s="35" t="s">
        <v>25</v>
      </c>
      <c r="K295" s="36">
        <v>0</v>
      </c>
      <c r="L295" s="36">
        <v>0</v>
      </c>
      <c r="M295" s="47" t="str">
        <f t="shared" si="51"/>
        <v>Nada</v>
      </c>
    </row>
    <row r="296" spans="1:13" x14ac:dyDescent="0.25">
      <c r="A296" s="45"/>
      <c r="B296" s="136">
        <f t="shared" si="47"/>
        <v>0.33333333333333331</v>
      </c>
      <c r="C296" s="16" t="str">
        <f t="shared" si="52"/>
        <v>5.51'52"S 110.26'50"E</v>
      </c>
      <c r="D296" s="13">
        <f t="shared" si="52"/>
        <v>3</v>
      </c>
      <c r="E296" s="13" t="str">
        <f t="shared" si="50"/>
        <v>LL</v>
      </c>
      <c r="F296" s="47" t="str">
        <f t="shared" si="52"/>
        <v>Pemanfaatan</v>
      </c>
      <c r="G296" s="17">
        <v>3</v>
      </c>
      <c r="H296" s="17">
        <v>8</v>
      </c>
      <c r="I296" s="138" t="s">
        <v>34</v>
      </c>
      <c r="J296" s="18" t="s">
        <v>26</v>
      </c>
      <c r="K296" s="9">
        <v>0</v>
      </c>
      <c r="L296" s="9">
        <v>0</v>
      </c>
      <c r="M296" s="47" t="str">
        <f t="shared" si="51"/>
        <v>Nada</v>
      </c>
    </row>
    <row r="297" spans="1:13" x14ac:dyDescent="0.25">
      <c r="A297" s="45"/>
      <c r="B297" s="136">
        <f t="shared" si="47"/>
        <v>0.33333333333333331</v>
      </c>
      <c r="C297" s="16" t="str">
        <f t="shared" si="52"/>
        <v>5.51'52"S 110.26'50"E</v>
      </c>
      <c r="D297" s="13">
        <f t="shared" si="52"/>
        <v>3</v>
      </c>
      <c r="E297" s="13" t="str">
        <f t="shared" si="50"/>
        <v>LL</v>
      </c>
      <c r="F297" s="47" t="str">
        <f t="shared" si="52"/>
        <v>Pemanfaatan</v>
      </c>
      <c r="G297" s="17">
        <v>3</v>
      </c>
      <c r="H297" s="17">
        <v>8</v>
      </c>
      <c r="I297" s="138" t="s">
        <v>34</v>
      </c>
      <c r="J297" s="18" t="s">
        <v>19</v>
      </c>
      <c r="K297" s="9">
        <v>0</v>
      </c>
      <c r="L297" s="9">
        <v>0</v>
      </c>
      <c r="M297" s="47" t="str">
        <f t="shared" si="51"/>
        <v>Nada</v>
      </c>
    </row>
    <row r="298" spans="1:13" x14ac:dyDescent="0.25">
      <c r="A298" s="45"/>
      <c r="B298" s="136">
        <f t="shared" si="47"/>
        <v>0.33333333333333331</v>
      </c>
      <c r="C298" s="16" t="str">
        <f t="shared" si="52"/>
        <v>5.51'52"S 110.26'50"E</v>
      </c>
      <c r="D298" s="13">
        <f t="shared" si="52"/>
        <v>3</v>
      </c>
      <c r="E298" s="13" t="str">
        <f t="shared" si="50"/>
        <v>LL</v>
      </c>
      <c r="F298" s="47" t="str">
        <f t="shared" si="52"/>
        <v>Pemanfaatan</v>
      </c>
      <c r="G298" s="17">
        <v>3</v>
      </c>
      <c r="H298" s="17">
        <v>8</v>
      </c>
      <c r="I298" s="138" t="s">
        <v>34</v>
      </c>
      <c r="J298" s="18" t="s">
        <v>20</v>
      </c>
      <c r="K298" s="9">
        <v>0</v>
      </c>
      <c r="L298" s="9">
        <v>0</v>
      </c>
      <c r="M298" s="47" t="str">
        <f t="shared" si="51"/>
        <v>Nada</v>
      </c>
    </row>
    <row r="299" spans="1:13" x14ac:dyDescent="0.25">
      <c r="A299" s="45"/>
      <c r="B299" s="136">
        <f t="shared" si="47"/>
        <v>0.33333333333333331</v>
      </c>
      <c r="C299" s="16" t="str">
        <f t="shared" si="52"/>
        <v>5.51'52"S 110.26'50"E</v>
      </c>
      <c r="D299" s="13">
        <f t="shared" si="52"/>
        <v>3</v>
      </c>
      <c r="E299" s="13" t="str">
        <f t="shared" si="50"/>
        <v>LL</v>
      </c>
      <c r="F299" s="47" t="str">
        <f t="shared" si="52"/>
        <v>Pemanfaatan</v>
      </c>
      <c r="G299" s="17">
        <v>3</v>
      </c>
      <c r="H299" s="17">
        <v>8</v>
      </c>
      <c r="I299" s="138" t="s">
        <v>34</v>
      </c>
      <c r="J299" s="18" t="s">
        <v>21</v>
      </c>
      <c r="K299" s="9">
        <v>0</v>
      </c>
      <c r="L299" s="9">
        <v>0</v>
      </c>
      <c r="M299" s="47" t="str">
        <f t="shared" si="51"/>
        <v>Nada</v>
      </c>
    </row>
    <row r="300" spans="1:13" x14ac:dyDescent="0.25">
      <c r="A300" s="45"/>
      <c r="B300" s="136">
        <f t="shared" si="47"/>
        <v>0.33333333333333331</v>
      </c>
      <c r="C300" s="16" t="str">
        <f t="shared" si="52"/>
        <v>5.51'52"S 110.26'50"E</v>
      </c>
      <c r="D300" s="13">
        <f t="shared" si="52"/>
        <v>3</v>
      </c>
      <c r="E300" s="13" t="str">
        <f t="shared" si="50"/>
        <v>LL</v>
      </c>
      <c r="F300" s="47" t="str">
        <f t="shared" si="52"/>
        <v>Pemanfaatan</v>
      </c>
      <c r="G300" s="17">
        <v>3</v>
      </c>
      <c r="H300" s="17">
        <v>8</v>
      </c>
      <c r="I300" s="138" t="s">
        <v>34</v>
      </c>
      <c r="J300" s="18" t="s">
        <v>22</v>
      </c>
      <c r="K300" s="9">
        <v>30</v>
      </c>
      <c r="L300" s="9">
        <v>0</v>
      </c>
      <c r="M300" s="47" t="str">
        <f t="shared" si="51"/>
        <v>Nada</v>
      </c>
    </row>
    <row r="301" spans="1:13" x14ac:dyDescent="0.25">
      <c r="A301" s="45"/>
      <c r="B301" s="136">
        <f t="shared" si="47"/>
        <v>0.33333333333333331</v>
      </c>
      <c r="C301" s="16" t="str">
        <f t="shared" si="52"/>
        <v>5.51'52"S 110.26'50"E</v>
      </c>
      <c r="D301" s="13">
        <f t="shared" si="52"/>
        <v>3</v>
      </c>
      <c r="E301" s="13" t="str">
        <f t="shared" si="52"/>
        <v>LL</v>
      </c>
      <c r="F301" s="47" t="str">
        <f t="shared" si="52"/>
        <v>Pemanfaatan</v>
      </c>
      <c r="G301" s="17">
        <v>3</v>
      </c>
      <c r="H301" s="17">
        <v>8</v>
      </c>
      <c r="I301" s="138" t="s">
        <v>34</v>
      </c>
      <c r="J301" s="18" t="s">
        <v>23</v>
      </c>
      <c r="K301" s="9">
        <v>0</v>
      </c>
      <c r="L301" s="9">
        <v>0</v>
      </c>
      <c r="M301" s="47" t="str">
        <f t="shared" si="51"/>
        <v>Nada</v>
      </c>
    </row>
    <row r="302" spans="1:13" x14ac:dyDescent="0.25">
      <c r="A302" s="45"/>
      <c r="B302" s="136">
        <f t="shared" si="47"/>
        <v>0.33333333333333331</v>
      </c>
      <c r="C302" s="16" t="str">
        <f t="shared" si="52"/>
        <v>5.51'52"S 110.26'50"E</v>
      </c>
      <c r="D302" s="13">
        <f t="shared" si="52"/>
        <v>3</v>
      </c>
      <c r="E302" s="13" t="str">
        <f t="shared" si="52"/>
        <v>LL</v>
      </c>
      <c r="F302" s="47" t="str">
        <f t="shared" si="52"/>
        <v>Pemanfaatan</v>
      </c>
      <c r="G302" s="17">
        <v>3</v>
      </c>
      <c r="H302" s="17">
        <v>8</v>
      </c>
      <c r="I302" s="138" t="s">
        <v>34</v>
      </c>
      <c r="J302" s="18" t="s">
        <v>24</v>
      </c>
      <c r="K302" s="9">
        <v>0</v>
      </c>
      <c r="L302" s="9">
        <v>0</v>
      </c>
      <c r="M302" s="47" t="str">
        <f t="shared" si="51"/>
        <v>Nada</v>
      </c>
    </row>
    <row r="303" spans="1:13" x14ac:dyDescent="0.25">
      <c r="A303" s="45"/>
      <c r="B303" s="136">
        <f t="shared" si="47"/>
        <v>0.33333333333333331</v>
      </c>
      <c r="C303" s="16"/>
      <c r="D303" s="13"/>
      <c r="E303" s="13" t="str">
        <f t="shared" si="52"/>
        <v>LL</v>
      </c>
      <c r="F303" s="47"/>
      <c r="G303" s="17"/>
      <c r="H303" s="17"/>
      <c r="I303" s="138" t="s">
        <v>34</v>
      </c>
      <c r="J303" s="9" t="s">
        <v>16</v>
      </c>
      <c r="K303" s="9">
        <v>10</v>
      </c>
      <c r="L303" s="9">
        <v>0</v>
      </c>
      <c r="M303" s="47" t="str">
        <f t="shared" si="51"/>
        <v>Nada</v>
      </c>
    </row>
    <row r="304" spans="1:13" x14ac:dyDescent="0.25">
      <c r="A304" s="45"/>
      <c r="B304" s="136">
        <f t="shared" si="47"/>
        <v>0.33333333333333331</v>
      </c>
      <c r="C304" s="16" t="str">
        <f>C302</f>
        <v>5.51'52"S 110.26'50"E</v>
      </c>
      <c r="D304" s="13">
        <f>D302</f>
        <v>3</v>
      </c>
      <c r="E304" s="13" t="str">
        <f t="shared" si="52"/>
        <v>LL</v>
      </c>
      <c r="F304" s="47" t="str">
        <f>F302</f>
        <v>Pemanfaatan</v>
      </c>
      <c r="G304" s="17">
        <v>3</v>
      </c>
      <c r="H304" s="17">
        <v>8</v>
      </c>
      <c r="I304" s="138" t="s">
        <v>34</v>
      </c>
      <c r="J304" s="18" t="s">
        <v>18</v>
      </c>
      <c r="K304" s="9">
        <v>0</v>
      </c>
      <c r="L304" s="9">
        <v>0</v>
      </c>
      <c r="M304" s="47" t="str">
        <f t="shared" si="51"/>
        <v>Nada</v>
      </c>
    </row>
    <row r="305" spans="1:13" x14ac:dyDescent="0.25">
      <c r="A305" s="51"/>
      <c r="B305" s="136">
        <f t="shared" si="47"/>
        <v>0.33333333333333331</v>
      </c>
      <c r="C305" s="32" t="str">
        <f t="shared" ref="C305:F320" si="53">C304</f>
        <v>5.51'52"S 110.26'50"E</v>
      </c>
      <c r="D305" s="33">
        <f t="shared" si="53"/>
        <v>3</v>
      </c>
      <c r="E305" s="13" t="str">
        <f t="shared" si="52"/>
        <v>LL</v>
      </c>
      <c r="F305" s="52" t="str">
        <f t="shared" si="53"/>
        <v>Pemanfaatan</v>
      </c>
      <c r="G305" s="34">
        <v>3</v>
      </c>
      <c r="H305" s="34">
        <v>9</v>
      </c>
      <c r="I305" s="138" t="s">
        <v>34</v>
      </c>
      <c r="J305" s="35" t="s">
        <v>25</v>
      </c>
      <c r="K305" s="36">
        <v>0</v>
      </c>
      <c r="L305" s="36">
        <v>0</v>
      </c>
      <c r="M305" s="47" t="str">
        <f t="shared" si="51"/>
        <v>Nada</v>
      </c>
    </row>
    <row r="306" spans="1:13" x14ac:dyDescent="0.25">
      <c r="A306" s="45"/>
      <c r="B306" s="136">
        <f t="shared" si="47"/>
        <v>0.33333333333333331</v>
      </c>
      <c r="C306" s="16" t="str">
        <f t="shared" si="53"/>
        <v>5.51'52"S 110.26'50"E</v>
      </c>
      <c r="D306" s="13">
        <f t="shared" si="53"/>
        <v>3</v>
      </c>
      <c r="E306" s="13" t="str">
        <f t="shared" si="52"/>
        <v>LL</v>
      </c>
      <c r="F306" s="47" t="str">
        <f t="shared" si="53"/>
        <v>Pemanfaatan</v>
      </c>
      <c r="G306" s="17">
        <v>3</v>
      </c>
      <c r="H306" s="17">
        <v>9</v>
      </c>
      <c r="I306" s="138" t="s">
        <v>34</v>
      </c>
      <c r="J306" s="18" t="s">
        <v>26</v>
      </c>
      <c r="K306" s="9">
        <v>0</v>
      </c>
      <c r="L306" s="9">
        <v>0</v>
      </c>
      <c r="M306" s="47" t="str">
        <f t="shared" si="51"/>
        <v>Nada</v>
      </c>
    </row>
    <row r="307" spans="1:13" x14ac:dyDescent="0.25">
      <c r="A307" s="45"/>
      <c r="B307" s="136">
        <f t="shared" si="47"/>
        <v>0.33333333333333331</v>
      </c>
      <c r="C307" s="16" t="str">
        <f t="shared" si="53"/>
        <v>5.51'52"S 110.26'50"E</v>
      </c>
      <c r="D307" s="13">
        <f t="shared" si="53"/>
        <v>3</v>
      </c>
      <c r="E307" s="13" t="str">
        <f t="shared" si="52"/>
        <v>LL</v>
      </c>
      <c r="F307" s="47" t="str">
        <f t="shared" si="53"/>
        <v>Pemanfaatan</v>
      </c>
      <c r="G307" s="17">
        <v>3</v>
      </c>
      <c r="H307" s="17">
        <v>9</v>
      </c>
      <c r="I307" s="138" t="s">
        <v>34</v>
      </c>
      <c r="J307" s="18" t="s">
        <v>19</v>
      </c>
      <c r="K307" s="9">
        <v>0</v>
      </c>
      <c r="L307" s="9">
        <v>0</v>
      </c>
      <c r="M307" s="47" t="str">
        <f t="shared" si="51"/>
        <v>Nada</v>
      </c>
    </row>
    <row r="308" spans="1:13" x14ac:dyDescent="0.25">
      <c r="A308" s="45"/>
      <c r="B308" s="136">
        <f t="shared" si="47"/>
        <v>0.33333333333333331</v>
      </c>
      <c r="C308" s="16" t="str">
        <f t="shared" si="53"/>
        <v>5.51'52"S 110.26'50"E</v>
      </c>
      <c r="D308" s="13">
        <f t="shared" si="53"/>
        <v>3</v>
      </c>
      <c r="E308" s="13" t="str">
        <f t="shared" si="52"/>
        <v>LL</v>
      </c>
      <c r="F308" s="47" t="str">
        <f t="shared" si="53"/>
        <v>Pemanfaatan</v>
      </c>
      <c r="G308" s="17">
        <v>3</v>
      </c>
      <c r="H308" s="17">
        <v>9</v>
      </c>
      <c r="I308" s="138" t="s">
        <v>34</v>
      </c>
      <c r="J308" s="18" t="s">
        <v>20</v>
      </c>
      <c r="K308" s="9">
        <v>0</v>
      </c>
      <c r="L308" s="9">
        <v>0</v>
      </c>
      <c r="M308" s="47" t="str">
        <f t="shared" si="51"/>
        <v>Nada</v>
      </c>
    </row>
    <row r="309" spans="1:13" x14ac:dyDescent="0.25">
      <c r="A309" s="45"/>
      <c r="B309" s="136">
        <f t="shared" si="47"/>
        <v>0.33333333333333331</v>
      </c>
      <c r="C309" s="16" t="str">
        <f t="shared" si="53"/>
        <v>5.51'52"S 110.26'50"E</v>
      </c>
      <c r="D309" s="13">
        <f t="shared" si="53"/>
        <v>3</v>
      </c>
      <c r="E309" s="13" t="str">
        <f t="shared" si="52"/>
        <v>LL</v>
      </c>
      <c r="F309" s="47" t="str">
        <f t="shared" si="53"/>
        <v>Pemanfaatan</v>
      </c>
      <c r="G309" s="17">
        <v>3</v>
      </c>
      <c r="H309" s="17">
        <v>9</v>
      </c>
      <c r="I309" s="138" t="s">
        <v>34</v>
      </c>
      <c r="J309" s="18" t="s">
        <v>21</v>
      </c>
      <c r="K309" s="9">
        <v>0</v>
      </c>
      <c r="L309" s="9">
        <v>0</v>
      </c>
      <c r="M309" s="47" t="str">
        <f t="shared" si="51"/>
        <v>Nada</v>
      </c>
    </row>
    <row r="310" spans="1:13" x14ac:dyDescent="0.25">
      <c r="A310" s="45"/>
      <c r="B310" s="136">
        <f t="shared" si="47"/>
        <v>0.33333333333333331</v>
      </c>
      <c r="C310" s="16" t="str">
        <f t="shared" si="53"/>
        <v>5.51'52"S 110.26'50"E</v>
      </c>
      <c r="D310" s="13">
        <f t="shared" si="53"/>
        <v>3</v>
      </c>
      <c r="E310" s="13" t="str">
        <f t="shared" si="52"/>
        <v>LL</v>
      </c>
      <c r="F310" s="47" t="str">
        <f t="shared" si="53"/>
        <v>Pemanfaatan</v>
      </c>
      <c r="G310" s="17">
        <v>3</v>
      </c>
      <c r="H310" s="17">
        <v>9</v>
      </c>
      <c r="I310" s="138" t="s">
        <v>34</v>
      </c>
      <c r="J310" s="18" t="s">
        <v>22</v>
      </c>
      <c r="K310" s="9">
        <v>60</v>
      </c>
      <c r="L310" s="9">
        <v>0</v>
      </c>
      <c r="M310" s="47" t="str">
        <f t="shared" si="51"/>
        <v>Nada</v>
      </c>
    </row>
    <row r="311" spans="1:13" x14ac:dyDescent="0.25">
      <c r="A311" s="45"/>
      <c r="B311" s="136">
        <f t="shared" si="47"/>
        <v>0.33333333333333331</v>
      </c>
      <c r="C311" s="16" t="str">
        <f t="shared" si="53"/>
        <v>5.51'52"S 110.26'50"E</v>
      </c>
      <c r="D311" s="13">
        <f t="shared" si="53"/>
        <v>3</v>
      </c>
      <c r="E311" s="13" t="str">
        <f t="shared" si="53"/>
        <v>LL</v>
      </c>
      <c r="F311" s="47" t="str">
        <f t="shared" si="53"/>
        <v>Pemanfaatan</v>
      </c>
      <c r="G311" s="17">
        <v>3</v>
      </c>
      <c r="H311" s="17">
        <v>9</v>
      </c>
      <c r="I311" s="138" t="s">
        <v>34</v>
      </c>
      <c r="J311" s="18" t="s">
        <v>23</v>
      </c>
      <c r="K311" s="9">
        <v>0</v>
      </c>
      <c r="L311" s="9">
        <v>0</v>
      </c>
      <c r="M311" s="47" t="str">
        <f t="shared" si="51"/>
        <v>Nada</v>
      </c>
    </row>
    <row r="312" spans="1:13" x14ac:dyDescent="0.25">
      <c r="A312" s="45"/>
      <c r="B312" s="136">
        <f t="shared" si="47"/>
        <v>0.33333333333333331</v>
      </c>
      <c r="C312" s="16" t="str">
        <f t="shared" si="53"/>
        <v>5.51'52"S 110.26'50"E</v>
      </c>
      <c r="D312" s="13">
        <f t="shared" si="53"/>
        <v>3</v>
      </c>
      <c r="E312" s="13" t="str">
        <f t="shared" si="53"/>
        <v>LL</v>
      </c>
      <c r="F312" s="47" t="str">
        <f t="shared" si="53"/>
        <v>Pemanfaatan</v>
      </c>
      <c r="G312" s="17">
        <v>3</v>
      </c>
      <c r="H312" s="17">
        <v>9</v>
      </c>
      <c r="I312" s="138" t="s">
        <v>34</v>
      </c>
      <c r="J312" s="18" t="s">
        <v>24</v>
      </c>
      <c r="K312" s="9">
        <v>0</v>
      </c>
      <c r="L312" s="9">
        <v>0</v>
      </c>
      <c r="M312" s="47" t="str">
        <f t="shared" si="51"/>
        <v>Nada</v>
      </c>
    </row>
    <row r="313" spans="1:13" x14ac:dyDescent="0.25">
      <c r="A313" s="45"/>
      <c r="B313" s="136">
        <f t="shared" si="47"/>
        <v>0.33333333333333331</v>
      </c>
      <c r="C313" s="16"/>
      <c r="D313" s="13"/>
      <c r="E313" s="13" t="str">
        <f t="shared" si="53"/>
        <v>LL</v>
      </c>
      <c r="F313" s="47"/>
      <c r="G313" s="17"/>
      <c r="H313" s="17"/>
      <c r="I313" s="138" t="s">
        <v>34</v>
      </c>
      <c r="J313" s="18" t="s">
        <v>16</v>
      </c>
      <c r="K313" s="9">
        <v>15</v>
      </c>
      <c r="L313" s="9">
        <v>0</v>
      </c>
      <c r="M313" s="47" t="str">
        <f t="shared" si="51"/>
        <v>Nada</v>
      </c>
    </row>
    <row r="314" spans="1:13" x14ac:dyDescent="0.25">
      <c r="A314" s="45"/>
      <c r="B314" s="136">
        <f t="shared" si="47"/>
        <v>0.33333333333333331</v>
      </c>
      <c r="C314" s="16" t="str">
        <f>C312</f>
        <v>5.51'52"S 110.26'50"E</v>
      </c>
      <c r="D314" s="13">
        <f>D312</f>
        <v>3</v>
      </c>
      <c r="E314" s="13" t="str">
        <f t="shared" si="53"/>
        <v>LL</v>
      </c>
      <c r="F314" s="47" t="str">
        <f>F312</f>
        <v>Pemanfaatan</v>
      </c>
      <c r="G314" s="17">
        <v>3</v>
      </c>
      <c r="H314" s="17">
        <v>9</v>
      </c>
      <c r="I314" s="138" t="s">
        <v>34</v>
      </c>
      <c r="J314" s="18" t="s">
        <v>18</v>
      </c>
      <c r="K314" s="9">
        <v>0</v>
      </c>
      <c r="L314" s="9">
        <v>0</v>
      </c>
      <c r="M314" s="47" t="str">
        <f t="shared" si="51"/>
        <v>Nada</v>
      </c>
    </row>
    <row r="315" spans="1:13" x14ac:dyDescent="0.25">
      <c r="A315" s="51"/>
      <c r="B315" s="136">
        <f t="shared" si="47"/>
        <v>0.33333333333333331</v>
      </c>
      <c r="C315" s="32" t="str">
        <f t="shared" ref="C315:F330" si="54">C314</f>
        <v>5.51'52"S 110.26'50"E</v>
      </c>
      <c r="D315" s="33">
        <f t="shared" si="54"/>
        <v>3</v>
      </c>
      <c r="E315" s="13" t="str">
        <f t="shared" si="53"/>
        <v>LL</v>
      </c>
      <c r="F315" s="52" t="str">
        <f t="shared" si="54"/>
        <v>Pemanfaatan</v>
      </c>
      <c r="G315" s="34">
        <v>3</v>
      </c>
      <c r="H315" s="34">
        <v>10</v>
      </c>
      <c r="I315" s="138" t="s">
        <v>34</v>
      </c>
      <c r="J315" s="35" t="s">
        <v>25</v>
      </c>
      <c r="K315" s="36">
        <v>10</v>
      </c>
      <c r="L315" s="36">
        <v>0</v>
      </c>
      <c r="M315" s="47" t="str">
        <f t="shared" si="51"/>
        <v>Nada</v>
      </c>
    </row>
    <row r="316" spans="1:13" x14ac:dyDescent="0.25">
      <c r="A316" s="45"/>
      <c r="B316" s="136">
        <f t="shared" si="47"/>
        <v>0.33333333333333331</v>
      </c>
      <c r="C316" s="16" t="str">
        <f t="shared" si="54"/>
        <v>5.51'52"S 110.26'50"E</v>
      </c>
      <c r="D316" s="13">
        <f t="shared" si="54"/>
        <v>3</v>
      </c>
      <c r="E316" s="13" t="str">
        <f t="shared" si="53"/>
        <v>LL</v>
      </c>
      <c r="F316" s="47" t="str">
        <f t="shared" si="54"/>
        <v>Pemanfaatan</v>
      </c>
      <c r="G316" s="17">
        <v>3</v>
      </c>
      <c r="H316" s="17">
        <v>10</v>
      </c>
      <c r="I316" s="138" t="s">
        <v>34</v>
      </c>
      <c r="J316" s="18" t="s">
        <v>26</v>
      </c>
      <c r="K316" s="9">
        <v>5</v>
      </c>
      <c r="L316" s="9">
        <v>0</v>
      </c>
      <c r="M316" s="47" t="str">
        <f t="shared" si="51"/>
        <v>Nada</v>
      </c>
    </row>
    <row r="317" spans="1:13" x14ac:dyDescent="0.25">
      <c r="A317" s="45"/>
      <c r="B317" s="136">
        <f t="shared" si="47"/>
        <v>0.33333333333333331</v>
      </c>
      <c r="C317" s="16" t="str">
        <f t="shared" si="54"/>
        <v>5.51'52"S 110.26'50"E</v>
      </c>
      <c r="D317" s="13">
        <f t="shared" si="54"/>
        <v>3</v>
      </c>
      <c r="E317" s="13" t="str">
        <f t="shared" si="53"/>
        <v>LL</v>
      </c>
      <c r="F317" s="47" t="str">
        <f t="shared" si="54"/>
        <v>Pemanfaatan</v>
      </c>
      <c r="G317" s="17">
        <v>3</v>
      </c>
      <c r="H317" s="17">
        <v>10</v>
      </c>
      <c r="I317" s="138" t="s">
        <v>34</v>
      </c>
      <c r="J317" s="18" t="s">
        <v>19</v>
      </c>
      <c r="K317" s="9">
        <v>0</v>
      </c>
      <c r="L317" s="9">
        <v>0</v>
      </c>
      <c r="M317" s="47" t="str">
        <f t="shared" si="51"/>
        <v>Nada</v>
      </c>
    </row>
    <row r="318" spans="1:13" x14ac:dyDescent="0.25">
      <c r="A318" s="45"/>
      <c r="B318" s="136">
        <f t="shared" si="47"/>
        <v>0.33333333333333331</v>
      </c>
      <c r="C318" s="16" t="str">
        <f t="shared" si="54"/>
        <v>5.51'52"S 110.26'50"E</v>
      </c>
      <c r="D318" s="13">
        <f t="shared" si="54"/>
        <v>3</v>
      </c>
      <c r="E318" s="13" t="str">
        <f t="shared" si="53"/>
        <v>LL</v>
      </c>
      <c r="F318" s="47" t="str">
        <f t="shared" si="54"/>
        <v>Pemanfaatan</v>
      </c>
      <c r="G318" s="17">
        <v>3</v>
      </c>
      <c r="H318" s="17">
        <v>10</v>
      </c>
      <c r="I318" s="138" t="s">
        <v>34</v>
      </c>
      <c r="J318" s="18" t="s">
        <v>20</v>
      </c>
      <c r="K318" s="9">
        <v>0</v>
      </c>
      <c r="L318" s="9">
        <v>0</v>
      </c>
      <c r="M318" s="47" t="str">
        <f t="shared" si="51"/>
        <v>Nada</v>
      </c>
    </row>
    <row r="319" spans="1:13" x14ac:dyDescent="0.25">
      <c r="A319" s="45"/>
      <c r="B319" s="136">
        <f t="shared" si="47"/>
        <v>0.33333333333333331</v>
      </c>
      <c r="C319" s="16" t="str">
        <f t="shared" si="54"/>
        <v>5.51'52"S 110.26'50"E</v>
      </c>
      <c r="D319" s="13">
        <f t="shared" si="54"/>
        <v>3</v>
      </c>
      <c r="E319" s="13" t="str">
        <f t="shared" si="53"/>
        <v>LL</v>
      </c>
      <c r="F319" s="47" t="str">
        <f t="shared" si="54"/>
        <v>Pemanfaatan</v>
      </c>
      <c r="G319" s="17">
        <v>3</v>
      </c>
      <c r="H319" s="17">
        <v>10</v>
      </c>
      <c r="I319" s="138" t="s">
        <v>34</v>
      </c>
      <c r="J319" s="18" t="s">
        <v>21</v>
      </c>
      <c r="K319" s="9">
        <v>0</v>
      </c>
      <c r="L319" s="9">
        <v>0</v>
      </c>
      <c r="M319" s="47" t="str">
        <f t="shared" si="51"/>
        <v>Nada</v>
      </c>
    </row>
    <row r="320" spans="1:13" x14ac:dyDescent="0.25">
      <c r="A320" s="45"/>
      <c r="B320" s="136">
        <f t="shared" si="47"/>
        <v>0.33333333333333331</v>
      </c>
      <c r="C320" s="16" t="str">
        <f t="shared" si="54"/>
        <v>5.51'52"S 110.26'50"E</v>
      </c>
      <c r="D320" s="13">
        <f t="shared" si="54"/>
        <v>3</v>
      </c>
      <c r="E320" s="13" t="str">
        <f t="shared" si="53"/>
        <v>LL</v>
      </c>
      <c r="F320" s="47" t="str">
        <f t="shared" si="54"/>
        <v>Pemanfaatan</v>
      </c>
      <c r="G320" s="17">
        <v>3</v>
      </c>
      <c r="H320" s="17">
        <v>10</v>
      </c>
      <c r="I320" s="138" t="s">
        <v>34</v>
      </c>
      <c r="J320" s="18" t="s">
        <v>22</v>
      </c>
      <c r="K320" s="9">
        <v>0</v>
      </c>
      <c r="L320" s="9">
        <v>0</v>
      </c>
      <c r="M320" s="47" t="str">
        <f t="shared" si="51"/>
        <v>Nada</v>
      </c>
    </row>
    <row r="321" spans="1:13" x14ac:dyDescent="0.25">
      <c r="A321" s="45"/>
      <c r="B321" s="136">
        <f t="shared" si="47"/>
        <v>0.33333333333333331</v>
      </c>
      <c r="C321" s="16" t="str">
        <f t="shared" si="54"/>
        <v>5.51'52"S 110.26'50"E</v>
      </c>
      <c r="D321" s="13">
        <f t="shared" si="54"/>
        <v>3</v>
      </c>
      <c r="E321" s="13" t="str">
        <f t="shared" si="54"/>
        <v>LL</v>
      </c>
      <c r="F321" s="47" t="str">
        <f t="shared" si="54"/>
        <v>Pemanfaatan</v>
      </c>
      <c r="G321" s="17">
        <v>3</v>
      </c>
      <c r="H321" s="17">
        <v>10</v>
      </c>
      <c r="I321" s="138" t="s">
        <v>34</v>
      </c>
      <c r="J321" s="18" t="s">
        <v>23</v>
      </c>
      <c r="K321" s="9">
        <v>0</v>
      </c>
      <c r="L321" s="9">
        <v>0</v>
      </c>
      <c r="M321" s="47" t="str">
        <f t="shared" si="51"/>
        <v>Nada</v>
      </c>
    </row>
    <row r="322" spans="1:13" x14ac:dyDescent="0.25">
      <c r="A322" s="45"/>
      <c r="B322" s="136">
        <f t="shared" si="47"/>
        <v>0.33333333333333331</v>
      </c>
      <c r="C322" s="16" t="str">
        <f t="shared" si="54"/>
        <v>5.51'52"S 110.26'50"E</v>
      </c>
      <c r="D322" s="13">
        <f t="shared" si="54"/>
        <v>3</v>
      </c>
      <c r="E322" s="13" t="str">
        <f t="shared" si="54"/>
        <v>LL</v>
      </c>
      <c r="F322" s="47" t="str">
        <f t="shared" si="54"/>
        <v>Pemanfaatan</v>
      </c>
      <c r="G322" s="17">
        <v>3</v>
      </c>
      <c r="H322" s="17">
        <v>10</v>
      </c>
      <c r="I322" s="138" t="s">
        <v>34</v>
      </c>
      <c r="J322" s="18" t="s">
        <v>24</v>
      </c>
      <c r="K322" s="9">
        <v>0</v>
      </c>
      <c r="L322" s="9">
        <v>0</v>
      </c>
      <c r="M322" s="47" t="str">
        <f t="shared" ref="M322:M334" si="55">M321</f>
        <v>Nada</v>
      </c>
    </row>
    <row r="323" spans="1:13" x14ac:dyDescent="0.25">
      <c r="A323" s="45"/>
      <c r="B323" s="136">
        <f t="shared" si="47"/>
        <v>0.33333333333333331</v>
      </c>
      <c r="C323" s="16"/>
      <c r="D323" s="13"/>
      <c r="E323" s="13" t="str">
        <f t="shared" si="54"/>
        <v>LL</v>
      </c>
      <c r="F323" s="47"/>
      <c r="G323" s="17"/>
      <c r="H323" s="17"/>
      <c r="I323" s="138" t="s">
        <v>34</v>
      </c>
      <c r="J323" s="18" t="s">
        <v>16</v>
      </c>
      <c r="K323" s="9">
        <v>2</v>
      </c>
      <c r="L323" s="9">
        <v>0</v>
      </c>
      <c r="M323" s="47" t="str">
        <f t="shared" si="55"/>
        <v>Nada</v>
      </c>
    </row>
    <row r="324" spans="1:13" x14ac:dyDescent="0.25">
      <c r="A324" s="45"/>
      <c r="B324" s="136">
        <f t="shared" si="47"/>
        <v>0.33333333333333331</v>
      </c>
      <c r="C324" s="16" t="str">
        <f>C322</f>
        <v>5.51'52"S 110.26'50"E</v>
      </c>
      <c r="D324" s="13">
        <f>D322</f>
        <v>3</v>
      </c>
      <c r="E324" s="13" t="str">
        <f t="shared" si="54"/>
        <v>LL</v>
      </c>
      <c r="F324" s="47" t="str">
        <f>F322</f>
        <v>Pemanfaatan</v>
      </c>
      <c r="G324" s="17">
        <v>3</v>
      </c>
      <c r="H324" s="17">
        <v>10</v>
      </c>
      <c r="I324" s="138" t="s">
        <v>34</v>
      </c>
      <c r="J324" s="18" t="s">
        <v>18</v>
      </c>
      <c r="K324" s="9">
        <v>0</v>
      </c>
      <c r="L324" s="9">
        <v>0</v>
      </c>
      <c r="M324" s="47" t="str">
        <f t="shared" si="55"/>
        <v>Nada</v>
      </c>
    </row>
    <row r="325" spans="1:13" x14ac:dyDescent="0.25">
      <c r="A325" s="51"/>
      <c r="B325" s="136">
        <f t="shared" si="47"/>
        <v>0.33333333333333331</v>
      </c>
      <c r="C325" s="32" t="str">
        <f t="shared" ref="C325:F334" si="56">C324</f>
        <v>5.51'52"S 110.26'50"E</v>
      </c>
      <c r="D325" s="33">
        <f t="shared" si="56"/>
        <v>3</v>
      </c>
      <c r="E325" s="13" t="str">
        <f t="shared" si="54"/>
        <v>LL</v>
      </c>
      <c r="F325" s="52" t="str">
        <f t="shared" si="56"/>
        <v>Pemanfaatan</v>
      </c>
      <c r="G325" s="34">
        <v>3</v>
      </c>
      <c r="H325" s="34">
        <v>11</v>
      </c>
      <c r="I325" s="138" t="s">
        <v>34</v>
      </c>
      <c r="J325" s="35" t="s">
        <v>25</v>
      </c>
      <c r="K325" s="36">
        <v>30</v>
      </c>
      <c r="L325" s="36">
        <v>0</v>
      </c>
      <c r="M325" s="47" t="str">
        <f t="shared" si="55"/>
        <v>Nada</v>
      </c>
    </row>
    <row r="326" spans="1:13" x14ac:dyDescent="0.25">
      <c r="A326" s="45"/>
      <c r="B326" s="136">
        <f t="shared" si="47"/>
        <v>0.33333333333333331</v>
      </c>
      <c r="C326" s="16" t="str">
        <f t="shared" si="56"/>
        <v>5.51'52"S 110.26'50"E</v>
      </c>
      <c r="D326" s="13">
        <f t="shared" si="56"/>
        <v>3</v>
      </c>
      <c r="E326" s="13" t="str">
        <f t="shared" si="54"/>
        <v>LL</v>
      </c>
      <c r="F326" s="47" t="str">
        <f t="shared" si="56"/>
        <v>Pemanfaatan</v>
      </c>
      <c r="G326" s="17">
        <v>3</v>
      </c>
      <c r="H326" s="17">
        <v>11</v>
      </c>
      <c r="I326" s="138" t="s">
        <v>34</v>
      </c>
      <c r="J326" s="18" t="s">
        <v>26</v>
      </c>
      <c r="K326" s="9">
        <v>5</v>
      </c>
      <c r="L326" s="9">
        <v>0</v>
      </c>
      <c r="M326" s="47" t="str">
        <f t="shared" si="55"/>
        <v>Nada</v>
      </c>
    </row>
    <row r="327" spans="1:13" x14ac:dyDescent="0.25">
      <c r="A327" s="45"/>
      <c r="B327" s="136">
        <f t="shared" ref="B327:B334" si="57">B326</f>
        <v>0.33333333333333331</v>
      </c>
      <c r="C327" s="16" t="str">
        <f t="shared" si="56"/>
        <v>5.51'52"S 110.26'50"E</v>
      </c>
      <c r="D327" s="13">
        <f t="shared" si="56"/>
        <v>3</v>
      </c>
      <c r="E327" s="13" t="str">
        <f t="shared" si="54"/>
        <v>LL</v>
      </c>
      <c r="F327" s="47" t="str">
        <f t="shared" si="56"/>
        <v>Pemanfaatan</v>
      </c>
      <c r="G327" s="17">
        <v>3</v>
      </c>
      <c r="H327" s="17">
        <v>11</v>
      </c>
      <c r="I327" s="138" t="s">
        <v>34</v>
      </c>
      <c r="J327" s="18" t="s">
        <v>19</v>
      </c>
      <c r="K327" s="9">
        <v>0</v>
      </c>
      <c r="L327" s="9">
        <v>0</v>
      </c>
      <c r="M327" s="47" t="str">
        <f t="shared" si="55"/>
        <v>Nada</v>
      </c>
    </row>
    <row r="328" spans="1:13" x14ac:dyDescent="0.25">
      <c r="A328" s="45"/>
      <c r="B328" s="136">
        <f t="shared" si="57"/>
        <v>0.33333333333333331</v>
      </c>
      <c r="C328" s="16" t="str">
        <f t="shared" si="56"/>
        <v>5.51'52"S 110.26'50"E</v>
      </c>
      <c r="D328" s="13">
        <f t="shared" si="56"/>
        <v>3</v>
      </c>
      <c r="E328" s="13" t="str">
        <f t="shared" si="54"/>
        <v>LL</v>
      </c>
      <c r="F328" s="47" t="str">
        <f t="shared" si="56"/>
        <v>Pemanfaatan</v>
      </c>
      <c r="G328" s="17">
        <v>3</v>
      </c>
      <c r="H328" s="17">
        <v>11</v>
      </c>
      <c r="I328" s="138" t="s">
        <v>34</v>
      </c>
      <c r="J328" s="18" t="s">
        <v>20</v>
      </c>
      <c r="K328" s="9">
        <v>0</v>
      </c>
      <c r="L328" s="9">
        <v>0</v>
      </c>
      <c r="M328" s="47" t="str">
        <f t="shared" si="55"/>
        <v>Nada</v>
      </c>
    </row>
    <row r="329" spans="1:13" x14ac:dyDescent="0.25">
      <c r="A329" s="45"/>
      <c r="B329" s="136">
        <f t="shared" si="57"/>
        <v>0.33333333333333331</v>
      </c>
      <c r="C329" s="16" t="str">
        <f t="shared" si="56"/>
        <v>5.51'52"S 110.26'50"E</v>
      </c>
      <c r="D329" s="13">
        <f t="shared" si="56"/>
        <v>3</v>
      </c>
      <c r="E329" s="13" t="str">
        <f t="shared" si="54"/>
        <v>LL</v>
      </c>
      <c r="F329" s="47" t="str">
        <f t="shared" si="56"/>
        <v>Pemanfaatan</v>
      </c>
      <c r="G329" s="17">
        <v>3</v>
      </c>
      <c r="H329" s="17">
        <v>11</v>
      </c>
      <c r="I329" s="138" t="s">
        <v>34</v>
      </c>
      <c r="J329" s="18" t="s">
        <v>21</v>
      </c>
      <c r="K329" s="9">
        <v>0</v>
      </c>
      <c r="L329" s="9">
        <v>0</v>
      </c>
      <c r="M329" s="47" t="str">
        <f t="shared" si="55"/>
        <v>Nada</v>
      </c>
    </row>
    <row r="330" spans="1:13" x14ac:dyDescent="0.25">
      <c r="A330" s="45"/>
      <c r="B330" s="136">
        <f t="shared" si="57"/>
        <v>0.33333333333333331</v>
      </c>
      <c r="C330" s="16" t="str">
        <f t="shared" si="56"/>
        <v>5.51'52"S 110.26'50"E</v>
      </c>
      <c r="D330" s="13">
        <f t="shared" si="56"/>
        <v>3</v>
      </c>
      <c r="E330" s="13" t="str">
        <f t="shared" si="54"/>
        <v>LL</v>
      </c>
      <c r="F330" s="47" t="str">
        <f t="shared" si="56"/>
        <v>Pemanfaatan</v>
      </c>
      <c r="G330" s="17">
        <v>3</v>
      </c>
      <c r="H330" s="17">
        <v>11</v>
      </c>
      <c r="I330" s="138" t="s">
        <v>34</v>
      </c>
      <c r="J330" s="18" t="s">
        <v>22</v>
      </c>
      <c r="K330" s="9">
        <v>0</v>
      </c>
      <c r="L330" s="9">
        <v>0</v>
      </c>
      <c r="M330" s="47" t="str">
        <f t="shared" si="55"/>
        <v>Nada</v>
      </c>
    </row>
    <row r="331" spans="1:13" x14ac:dyDescent="0.25">
      <c r="A331" s="45"/>
      <c r="B331" s="136">
        <f t="shared" si="57"/>
        <v>0.33333333333333331</v>
      </c>
      <c r="C331" s="16" t="str">
        <f t="shared" si="56"/>
        <v>5.51'52"S 110.26'50"E</v>
      </c>
      <c r="D331" s="13">
        <f t="shared" si="56"/>
        <v>3</v>
      </c>
      <c r="E331" s="13" t="str">
        <f t="shared" si="56"/>
        <v>LL</v>
      </c>
      <c r="F331" s="47" t="str">
        <f t="shared" si="56"/>
        <v>Pemanfaatan</v>
      </c>
      <c r="G331" s="17">
        <v>3</v>
      </c>
      <c r="H331" s="17">
        <v>11</v>
      </c>
      <c r="I331" s="138" t="s">
        <v>34</v>
      </c>
      <c r="J331" s="18" t="s">
        <v>23</v>
      </c>
      <c r="K331" s="9">
        <v>0</v>
      </c>
      <c r="L331" s="9">
        <v>0</v>
      </c>
      <c r="M331" s="47" t="str">
        <f t="shared" si="55"/>
        <v>Nada</v>
      </c>
    </row>
    <row r="332" spans="1:13" x14ac:dyDescent="0.25">
      <c r="A332" s="45"/>
      <c r="B332" s="136">
        <f t="shared" si="57"/>
        <v>0.33333333333333331</v>
      </c>
      <c r="C332" s="16" t="str">
        <f t="shared" si="56"/>
        <v>5.51'52"S 110.26'50"E</v>
      </c>
      <c r="D332" s="13">
        <f t="shared" si="56"/>
        <v>3</v>
      </c>
      <c r="E332" s="13" t="str">
        <f t="shared" si="56"/>
        <v>LL</v>
      </c>
      <c r="F332" s="47" t="str">
        <f t="shared" si="56"/>
        <v>Pemanfaatan</v>
      </c>
      <c r="G332" s="17">
        <v>3</v>
      </c>
      <c r="H332" s="17">
        <v>11</v>
      </c>
      <c r="I332" s="138" t="s">
        <v>34</v>
      </c>
      <c r="J332" s="18" t="s">
        <v>24</v>
      </c>
      <c r="K332" s="9">
        <v>0</v>
      </c>
      <c r="L332" s="9">
        <v>0</v>
      </c>
      <c r="M332" s="47" t="str">
        <f t="shared" si="55"/>
        <v>Nada</v>
      </c>
    </row>
    <row r="333" spans="1:13" x14ac:dyDescent="0.25">
      <c r="A333" s="45"/>
      <c r="B333" s="136">
        <f t="shared" si="57"/>
        <v>0.33333333333333331</v>
      </c>
      <c r="C333" s="16"/>
      <c r="D333" s="13"/>
      <c r="E333" s="13" t="str">
        <f t="shared" si="56"/>
        <v>LL</v>
      </c>
      <c r="F333" s="47"/>
      <c r="G333" s="17"/>
      <c r="H333" s="17"/>
      <c r="I333" s="138" t="s">
        <v>34</v>
      </c>
      <c r="J333" s="18" t="s">
        <v>16</v>
      </c>
      <c r="K333" s="9">
        <v>10</v>
      </c>
      <c r="L333" s="9">
        <v>0</v>
      </c>
      <c r="M333" s="47" t="str">
        <f t="shared" si="55"/>
        <v>Nada</v>
      </c>
    </row>
    <row r="334" spans="1:13" x14ac:dyDescent="0.25">
      <c r="A334" s="45"/>
      <c r="B334" s="136">
        <f t="shared" si="57"/>
        <v>0.33333333333333331</v>
      </c>
      <c r="C334" s="16" t="str">
        <f>C332</f>
        <v>5.51'52"S 110.26'50"E</v>
      </c>
      <c r="D334" s="13">
        <f>D332</f>
        <v>3</v>
      </c>
      <c r="E334" s="13" t="str">
        <f t="shared" si="56"/>
        <v>LL</v>
      </c>
      <c r="F334" s="47" t="str">
        <f>F332</f>
        <v>Pemanfaatan</v>
      </c>
      <c r="G334" s="17">
        <v>3</v>
      </c>
      <c r="H334" s="17">
        <v>11</v>
      </c>
      <c r="I334" s="138" t="s">
        <v>34</v>
      </c>
      <c r="J334" s="18" t="s">
        <v>18</v>
      </c>
      <c r="K334" s="9">
        <v>0</v>
      </c>
      <c r="L334" s="9">
        <v>0</v>
      </c>
      <c r="M334" s="47" t="str">
        <f t="shared" si="55"/>
        <v>Nada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M18" sqref="M18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35.515151515151516</v>
      </c>
    </row>
    <row r="5" spans="1:2" x14ac:dyDescent="0.25">
      <c r="A5" s="59" t="s">
        <v>18</v>
      </c>
      <c r="B5" s="57">
        <v>6.25E-2</v>
      </c>
    </row>
    <row r="6" spans="1:2" x14ac:dyDescent="0.25">
      <c r="A6" s="59" t="s">
        <v>26</v>
      </c>
      <c r="B6" s="57">
        <v>3.0303030303030303</v>
      </c>
    </row>
    <row r="7" spans="1:2" x14ac:dyDescent="0.25">
      <c r="A7" s="59" t="s">
        <v>23</v>
      </c>
      <c r="B7" s="57">
        <v>0</v>
      </c>
    </row>
    <row r="8" spans="1:2" x14ac:dyDescent="0.25">
      <c r="A8" s="59" t="s">
        <v>22</v>
      </c>
      <c r="B8" s="57">
        <v>57.121212121212125</v>
      </c>
    </row>
    <row r="9" spans="1:2" x14ac:dyDescent="0.25">
      <c r="A9" s="59" t="s">
        <v>19</v>
      </c>
      <c r="B9" s="57">
        <v>0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15</v>
      </c>
    </row>
    <row r="14" spans="1:2" x14ac:dyDescent="0.25">
      <c r="A14" s="59" t="s">
        <v>47</v>
      </c>
      <c r="B14" s="57">
        <v>11.106382978723405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18</v>
      </c>
      <c r="B4" s="57">
        <v>0.84848484848484851</v>
      </c>
    </row>
    <row r="5" spans="1:2" x14ac:dyDescent="0.25">
      <c r="A5" s="59" t="s">
        <v>26</v>
      </c>
      <c r="B5" s="57">
        <v>40.757575757575758</v>
      </c>
    </row>
    <row r="6" spans="1:2" x14ac:dyDescent="0.25">
      <c r="A6" s="59" t="s">
        <v>23</v>
      </c>
      <c r="B6" s="57">
        <v>30.90909090909091</v>
      </c>
    </row>
    <row r="7" spans="1:2" x14ac:dyDescent="0.25">
      <c r="A7" s="59" t="s">
        <v>22</v>
      </c>
      <c r="B7" s="57">
        <v>0.90909090909090906</v>
      </c>
    </row>
    <row r="8" spans="1:2" x14ac:dyDescent="0.25">
      <c r="A8" s="59" t="s">
        <v>19</v>
      </c>
      <c r="B8" s="57">
        <v>0.15151515151515152</v>
      </c>
    </row>
    <row r="9" spans="1:2" x14ac:dyDescent="0.25">
      <c r="A9" s="59" t="s">
        <v>24</v>
      </c>
      <c r="B9" s="57">
        <v>1.1176470588235294</v>
      </c>
    </row>
    <row r="10" spans="1:2" x14ac:dyDescent="0.25">
      <c r="A10" s="59" t="s">
        <v>20</v>
      </c>
      <c r="B10" s="57">
        <v>0.46875</v>
      </c>
    </row>
    <row r="11" spans="1:2" x14ac:dyDescent="0.25">
      <c r="A11" s="59" t="s">
        <v>37</v>
      </c>
      <c r="B11" s="57">
        <v>52.242424242424242</v>
      </c>
    </row>
    <row r="12" spans="1:2" x14ac:dyDescent="0.25">
      <c r="A12" s="59" t="s">
        <v>21</v>
      </c>
      <c r="B12" s="57">
        <v>0.78125</v>
      </c>
    </row>
    <row r="13" spans="1:2" x14ac:dyDescent="0.25">
      <c r="A13" s="59" t="s">
        <v>25</v>
      </c>
      <c r="B13" s="57">
        <v>6.7272727272727275</v>
      </c>
    </row>
    <row r="14" spans="1:2" x14ac:dyDescent="0.25">
      <c r="A14" s="59" t="s">
        <v>47</v>
      </c>
      <c r="B14" s="57">
        <v>13.531914893617021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MJ336"/>
  <sheetViews>
    <sheetView zoomScale="80" zoomScaleNormal="80" workbookViewId="0">
      <pane ySplit="6" topLeftCell="A317" activePane="bottomLeft" state="frozen"/>
      <selection pane="bottomLeft" activeCell="S336" sqref="S336"/>
    </sheetView>
  </sheetViews>
  <sheetFormatPr defaultRowHeight="15" x14ac:dyDescent="0.25"/>
  <cols>
    <col min="1" max="1" width="9.140625" style="53" customWidth="1"/>
    <col min="2" max="2" width="12.5703125" style="53" bestFit="1" customWidth="1"/>
    <col min="3" max="3" width="15.42578125" style="53" customWidth="1"/>
    <col min="4" max="4" width="9.140625" style="53" customWidth="1"/>
    <col min="5" max="6" width="13.5703125" style="53" customWidth="1"/>
    <col min="7" max="11" width="9.140625" style="53" customWidth="1"/>
    <col min="12" max="12" width="18.5703125" style="53" customWidth="1"/>
    <col min="13" max="13" width="10.28515625" customWidth="1"/>
    <col min="14" max="1023" width="8.5703125" customWidth="1"/>
    <col min="1024" max="1025" width="9.140625" customWidth="1"/>
  </cols>
  <sheetData>
    <row r="3" spans="1:1024" x14ac:dyDescent="0.25">
      <c r="L3" s="54"/>
    </row>
    <row r="4" spans="1:1024" x14ac:dyDescent="0.25">
      <c r="A4" s="54"/>
      <c r="B4" s="54"/>
      <c r="C4" s="159"/>
      <c r="D4" s="159"/>
      <c r="E4" s="159"/>
      <c r="F4" s="159"/>
      <c r="G4" s="54"/>
      <c r="H4" s="54"/>
      <c r="I4" s="159"/>
      <c r="J4" s="159"/>
      <c r="K4" s="159"/>
      <c r="L4" s="159"/>
    </row>
    <row r="5" spans="1:1024" x14ac:dyDescent="0.25">
      <c r="G5" s="54"/>
      <c r="H5" s="54"/>
      <c r="I5" s="54"/>
      <c r="J5" s="54"/>
      <c r="K5" s="54"/>
      <c r="L5" s="54"/>
    </row>
    <row r="6" spans="1:1024" s="55" customFormat="1" x14ac:dyDescent="0.25">
      <c r="A6" s="38" t="s">
        <v>0</v>
      </c>
      <c r="B6" s="39" t="s">
        <v>1</v>
      </c>
      <c r="C6" s="39" t="s">
        <v>2</v>
      </c>
      <c r="D6" s="40" t="s">
        <v>3</v>
      </c>
      <c r="E6" s="41" t="s">
        <v>4</v>
      </c>
      <c r="F6" s="41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42" t="s">
        <v>12</v>
      </c>
      <c r="AMJ6"/>
    </row>
    <row r="7" spans="1:1024" s="55" customFormat="1" x14ac:dyDescent="0.25">
      <c r="A7" s="92"/>
      <c r="B7" s="72">
        <v>2020</v>
      </c>
      <c r="C7" s="73" t="s">
        <v>51</v>
      </c>
      <c r="D7" s="74">
        <v>2</v>
      </c>
      <c r="E7" s="74" t="s">
        <v>36</v>
      </c>
      <c r="F7" s="74" t="s">
        <v>15</v>
      </c>
      <c r="G7" s="75">
        <v>1</v>
      </c>
      <c r="H7" s="75">
        <v>1</v>
      </c>
      <c r="I7" s="75" t="s">
        <v>52</v>
      </c>
      <c r="J7" s="66" t="s">
        <v>25</v>
      </c>
      <c r="K7" s="66">
        <v>0</v>
      </c>
      <c r="L7" s="66">
        <v>0</v>
      </c>
      <c r="M7" s="93"/>
      <c r="AMJ7"/>
    </row>
    <row r="8" spans="1:1024" x14ac:dyDescent="0.25">
      <c r="A8" s="67"/>
      <c r="B8" s="76"/>
      <c r="C8" s="77" t="str">
        <f t="shared" ref="C8:C25" si="0">C7</f>
        <v>-58838/1104412</v>
      </c>
      <c r="D8" s="74">
        <f t="shared" ref="D8:D25" si="1">D7</f>
        <v>2</v>
      </c>
      <c r="E8" s="74" t="str">
        <f t="shared" ref="E8:E25" si="2">E7</f>
        <v>DT</v>
      </c>
      <c r="F8" s="74" t="s">
        <v>15</v>
      </c>
      <c r="G8" s="75">
        <v>1</v>
      </c>
      <c r="H8" s="75">
        <v>1</v>
      </c>
      <c r="I8" s="75" t="s">
        <v>28</v>
      </c>
      <c r="J8" s="75" t="s">
        <v>26</v>
      </c>
      <c r="K8" s="75">
        <v>100</v>
      </c>
      <c r="L8" s="75">
        <v>0</v>
      </c>
      <c r="M8" s="67" t="s">
        <v>17</v>
      </c>
    </row>
    <row r="9" spans="1:1024" ht="15.95" customHeight="1" x14ac:dyDescent="0.25">
      <c r="A9" s="68"/>
      <c r="B9" s="68"/>
      <c r="C9" s="78" t="str">
        <f t="shared" si="0"/>
        <v>-58838/1104412</v>
      </c>
      <c r="D9" s="79">
        <f t="shared" si="1"/>
        <v>2</v>
      </c>
      <c r="E9" s="79" t="str">
        <f t="shared" si="2"/>
        <v>DT</v>
      </c>
      <c r="F9" s="79" t="str">
        <f t="shared" ref="F9:F25" si="3">F8</f>
        <v>Pemanfaatan</v>
      </c>
      <c r="G9" s="80">
        <v>1</v>
      </c>
      <c r="H9" s="80">
        <v>1</v>
      </c>
      <c r="I9" s="80" t="str">
        <f t="shared" ref="I9:I16" si="4">I8</f>
        <v>P</v>
      </c>
      <c r="J9" s="80" t="s">
        <v>24</v>
      </c>
      <c r="K9" s="80">
        <v>0</v>
      </c>
      <c r="L9" s="80">
        <v>0</v>
      </c>
      <c r="M9" s="68" t="str">
        <f t="shared" ref="M9:M24" si="5">M8</f>
        <v>zaenul</v>
      </c>
    </row>
    <row r="10" spans="1:1024" ht="15" customHeight="1" x14ac:dyDescent="0.25">
      <c r="A10" s="68"/>
      <c r="B10" s="68"/>
      <c r="C10" s="78" t="str">
        <f t="shared" si="0"/>
        <v>-58838/1104412</v>
      </c>
      <c r="D10" s="79">
        <f t="shared" si="1"/>
        <v>2</v>
      </c>
      <c r="E10" s="79" t="str">
        <f t="shared" si="2"/>
        <v>DT</v>
      </c>
      <c r="F10" s="79" t="str">
        <f t="shared" si="3"/>
        <v>Pemanfaatan</v>
      </c>
      <c r="G10" s="80">
        <v>1</v>
      </c>
      <c r="H10" s="80">
        <v>1</v>
      </c>
      <c r="I10" s="80" t="str">
        <f t="shared" si="4"/>
        <v>P</v>
      </c>
      <c r="J10" s="80" t="s">
        <v>19</v>
      </c>
      <c r="K10" s="80">
        <v>0</v>
      </c>
      <c r="L10" s="80">
        <v>0</v>
      </c>
      <c r="M10" s="68" t="str">
        <f t="shared" si="5"/>
        <v>zaenul</v>
      </c>
    </row>
    <row r="11" spans="1:1024" x14ac:dyDescent="0.25">
      <c r="A11" s="69"/>
      <c r="B11" s="68"/>
      <c r="C11" s="78" t="str">
        <f t="shared" si="0"/>
        <v>-58838/1104412</v>
      </c>
      <c r="D11" s="79">
        <f t="shared" si="1"/>
        <v>2</v>
      </c>
      <c r="E11" s="79" t="str">
        <f t="shared" si="2"/>
        <v>DT</v>
      </c>
      <c r="F11" s="79" t="str">
        <f t="shared" si="3"/>
        <v>Pemanfaatan</v>
      </c>
      <c r="G11" s="80">
        <v>1</v>
      </c>
      <c r="H11" s="80">
        <v>1</v>
      </c>
      <c r="I11" s="80" t="str">
        <f t="shared" si="4"/>
        <v>P</v>
      </c>
      <c r="J11" s="80" t="s">
        <v>20</v>
      </c>
      <c r="K11" s="80">
        <v>0</v>
      </c>
      <c r="L11" s="80">
        <v>0</v>
      </c>
      <c r="M11" s="68" t="str">
        <f t="shared" si="5"/>
        <v>zaenul</v>
      </c>
    </row>
    <row r="12" spans="1:1024" x14ac:dyDescent="0.25">
      <c r="A12" s="68"/>
      <c r="B12" s="68"/>
      <c r="C12" s="78" t="str">
        <f t="shared" si="0"/>
        <v>-58838/1104412</v>
      </c>
      <c r="D12" s="79">
        <f t="shared" si="1"/>
        <v>2</v>
      </c>
      <c r="E12" s="79" t="str">
        <f t="shared" si="2"/>
        <v>DT</v>
      </c>
      <c r="F12" s="79" t="str">
        <f t="shared" si="3"/>
        <v>Pemanfaatan</v>
      </c>
      <c r="G12" s="80">
        <v>1</v>
      </c>
      <c r="H12" s="80">
        <v>1</v>
      </c>
      <c r="I12" s="80" t="str">
        <f t="shared" si="4"/>
        <v>P</v>
      </c>
      <c r="J12" s="80" t="s">
        <v>21</v>
      </c>
      <c r="K12" s="80">
        <v>0</v>
      </c>
      <c r="L12" s="80">
        <v>0</v>
      </c>
      <c r="M12" s="68" t="str">
        <f t="shared" si="5"/>
        <v>zaenul</v>
      </c>
    </row>
    <row r="13" spans="1:1024" x14ac:dyDescent="0.25">
      <c r="A13" s="69"/>
      <c r="B13" s="68"/>
      <c r="C13" s="78" t="str">
        <f t="shared" si="0"/>
        <v>-58838/1104412</v>
      </c>
      <c r="D13" s="79">
        <f t="shared" si="1"/>
        <v>2</v>
      </c>
      <c r="E13" s="79" t="str">
        <f t="shared" si="2"/>
        <v>DT</v>
      </c>
      <c r="F13" s="79" t="str">
        <f t="shared" si="3"/>
        <v>Pemanfaatan</v>
      </c>
      <c r="G13" s="80">
        <v>1</v>
      </c>
      <c r="H13" s="80">
        <v>1</v>
      </c>
      <c r="I13" s="80" t="str">
        <f t="shared" si="4"/>
        <v>P</v>
      </c>
      <c r="J13" s="80" t="s">
        <v>22</v>
      </c>
      <c r="K13" s="80">
        <v>0</v>
      </c>
      <c r="L13" s="80">
        <v>0</v>
      </c>
      <c r="M13" s="68" t="str">
        <f t="shared" si="5"/>
        <v>zaenul</v>
      </c>
    </row>
    <row r="14" spans="1:1024" x14ac:dyDescent="0.25">
      <c r="A14" s="68"/>
      <c r="B14" s="68"/>
      <c r="C14" s="78" t="str">
        <f t="shared" si="0"/>
        <v>-58838/1104412</v>
      </c>
      <c r="D14" s="79">
        <f t="shared" si="1"/>
        <v>2</v>
      </c>
      <c r="E14" s="79" t="str">
        <f t="shared" si="2"/>
        <v>DT</v>
      </c>
      <c r="F14" s="79" t="str">
        <f t="shared" si="3"/>
        <v>Pemanfaatan</v>
      </c>
      <c r="G14" s="80">
        <v>1</v>
      </c>
      <c r="H14" s="80">
        <v>1</v>
      </c>
      <c r="I14" s="80" t="str">
        <f t="shared" si="4"/>
        <v>P</v>
      </c>
      <c r="J14" s="80" t="s">
        <v>23</v>
      </c>
      <c r="K14" s="80">
        <v>0</v>
      </c>
      <c r="L14" s="80">
        <v>9</v>
      </c>
      <c r="M14" s="68" t="str">
        <f t="shared" si="5"/>
        <v>zaenul</v>
      </c>
    </row>
    <row r="15" spans="1:1024" x14ac:dyDescent="0.25">
      <c r="A15" s="70"/>
      <c r="B15" s="68"/>
      <c r="C15" s="78" t="str">
        <f t="shared" si="0"/>
        <v>-58838/1104412</v>
      </c>
      <c r="D15" s="79">
        <f t="shared" si="1"/>
        <v>2</v>
      </c>
      <c r="E15" s="79" t="str">
        <f t="shared" si="2"/>
        <v>DT</v>
      </c>
      <c r="F15" s="79" t="str">
        <f t="shared" si="3"/>
        <v>Pemanfaatan</v>
      </c>
      <c r="G15" s="80">
        <v>1</v>
      </c>
      <c r="H15" s="80">
        <v>1</v>
      </c>
      <c r="I15" s="80" t="str">
        <f t="shared" si="4"/>
        <v>P</v>
      </c>
      <c r="J15" s="80" t="s">
        <v>37</v>
      </c>
      <c r="K15" s="80">
        <v>85</v>
      </c>
      <c r="L15" s="80">
        <v>5</v>
      </c>
      <c r="M15" s="68" t="str">
        <f t="shared" si="5"/>
        <v>zaenul</v>
      </c>
    </row>
    <row r="16" spans="1:1024" x14ac:dyDescent="0.25">
      <c r="A16" s="68"/>
      <c r="B16" s="68"/>
      <c r="C16" s="78" t="str">
        <f t="shared" si="0"/>
        <v>-58838/1104412</v>
      </c>
      <c r="D16" s="79">
        <f t="shared" si="1"/>
        <v>2</v>
      </c>
      <c r="E16" s="79" t="str">
        <f t="shared" si="2"/>
        <v>DT</v>
      </c>
      <c r="F16" s="79" t="str">
        <f t="shared" si="3"/>
        <v>Pemanfaatan</v>
      </c>
      <c r="G16" s="80">
        <v>1</v>
      </c>
      <c r="H16" s="80">
        <v>1</v>
      </c>
      <c r="I16" s="80" t="str">
        <f t="shared" si="4"/>
        <v>P</v>
      </c>
      <c r="J16" s="80" t="s">
        <v>18</v>
      </c>
      <c r="K16" s="80">
        <v>0</v>
      </c>
      <c r="L16" s="80">
        <v>0</v>
      </c>
      <c r="M16" s="68" t="str">
        <f t="shared" si="5"/>
        <v>zaenul</v>
      </c>
    </row>
    <row r="17" spans="1:13" x14ac:dyDescent="0.25">
      <c r="A17" s="71"/>
      <c r="B17" s="71"/>
      <c r="C17" s="81" t="str">
        <f t="shared" si="0"/>
        <v>-58838/1104412</v>
      </c>
      <c r="D17" s="82">
        <f t="shared" si="1"/>
        <v>2</v>
      </c>
      <c r="E17" s="82" t="str">
        <f t="shared" si="2"/>
        <v>DT</v>
      </c>
      <c r="F17" s="82" t="str">
        <f t="shared" si="3"/>
        <v>Pemanfaatan</v>
      </c>
      <c r="G17" s="83">
        <v>1</v>
      </c>
      <c r="H17" s="83">
        <v>2</v>
      </c>
      <c r="I17" s="84" t="s">
        <v>27</v>
      </c>
      <c r="J17" s="83" t="s">
        <v>25</v>
      </c>
      <c r="K17" s="83">
        <v>0</v>
      </c>
      <c r="L17" s="83">
        <v>0</v>
      </c>
      <c r="M17" s="68" t="str">
        <f t="shared" si="5"/>
        <v>zaenul</v>
      </c>
    </row>
    <row r="18" spans="1:13" ht="16.7" customHeight="1" x14ac:dyDescent="0.25">
      <c r="A18" s="68"/>
      <c r="B18" s="68"/>
      <c r="C18" s="78" t="str">
        <f t="shared" ref="C18:F18" si="6">C17</f>
        <v>-58838/1104412</v>
      </c>
      <c r="D18" s="79">
        <f t="shared" si="6"/>
        <v>2</v>
      </c>
      <c r="E18" s="79" t="str">
        <f t="shared" si="6"/>
        <v>DT</v>
      </c>
      <c r="F18" s="79" t="str">
        <f t="shared" si="6"/>
        <v>Pemanfaatan</v>
      </c>
      <c r="G18" s="80">
        <v>1</v>
      </c>
      <c r="H18" s="80">
        <v>2</v>
      </c>
      <c r="I18" s="85" t="str">
        <f>I17</f>
        <v>P,L</v>
      </c>
      <c r="J18" s="80" t="s">
        <v>26</v>
      </c>
      <c r="K18" s="80">
        <v>100</v>
      </c>
      <c r="L18" s="80">
        <v>0</v>
      </c>
      <c r="M18" s="68" t="str">
        <f>M17</f>
        <v>zaenul</v>
      </c>
    </row>
    <row r="19" spans="1:13" ht="16.7" customHeight="1" x14ac:dyDescent="0.25">
      <c r="A19" s="68"/>
      <c r="B19" s="68"/>
      <c r="C19" s="78" t="str">
        <f t="shared" si="0"/>
        <v>-58838/1104412</v>
      </c>
      <c r="D19" s="79">
        <f t="shared" si="1"/>
        <v>2</v>
      </c>
      <c r="E19" s="79" t="str">
        <f t="shared" si="2"/>
        <v>DT</v>
      </c>
      <c r="F19" s="79" t="str">
        <f t="shared" si="3"/>
        <v>Pemanfaatan</v>
      </c>
      <c r="G19" s="80">
        <v>1</v>
      </c>
      <c r="H19" s="80">
        <v>2</v>
      </c>
      <c r="I19" s="80" t="str">
        <f t="shared" ref="I19" si="7">I18</f>
        <v>P,L</v>
      </c>
      <c r="J19" s="80" t="s">
        <v>24</v>
      </c>
      <c r="K19" s="80">
        <v>0</v>
      </c>
      <c r="L19" s="80">
        <v>0</v>
      </c>
      <c r="M19" s="68" t="str">
        <f t="shared" si="5"/>
        <v>zaenul</v>
      </c>
    </row>
    <row r="20" spans="1:13" ht="16.7" customHeight="1" x14ac:dyDescent="0.25">
      <c r="A20" s="68"/>
      <c r="B20" s="68"/>
      <c r="C20" s="78" t="str">
        <f>C18</f>
        <v>-58838/1104412</v>
      </c>
      <c r="D20" s="79">
        <f>D18</f>
        <v>2</v>
      </c>
      <c r="E20" s="79" t="str">
        <f>E18</f>
        <v>DT</v>
      </c>
      <c r="F20" s="79" t="str">
        <f>F18</f>
        <v>Pemanfaatan</v>
      </c>
      <c r="G20" s="80">
        <v>1</v>
      </c>
      <c r="H20" s="80">
        <v>2</v>
      </c>
      <c r="I20" s="80" t="str">
        <f>I18</f>
        <v>P,L</v>
      </c>
      <c r="J20" s="80" t="s">
        <v>19</v>
      </c>
      <c r="K20" s="80">
        <v>0</v>
      </c>
      <c r="L20" s="80">
        <v>0</v>
      </c>
      <c r="M20" s="68" t="str">
        <f>M18</f>
        <v>zaenul</v>
      </c>
    </row>
    <row r="21" spans="1:13" ht="16.7" customHeight="1" x14ac:dyDescent="0.25">
      <c r="A21" s="68"/>
      <c r="B21" s="68"/>
      <c r="C21" s="78" t="str">
        <f t="shared" si="0"/>
        <v>-58838/1104412</v>
      </c>
      <c r="D21" s="79">
        <f t="shared" si="1"/>
        <v>2</v>
      </c>
      <c r="E21" s="79" t="str">
        <f t="shared" si="2"/>
        <v>DT</v>
      </c>
      <c r="F21" s="79" t="str">
        <f t="shared" si="3"/>
        <v>Pemanfaatan</v>
      </c>
      <c r="G21" s="80">
        <v>1</v>
      </c>
      <c r="H21" s="80">
        <v>2</v>
      </c>
      <c r="I21" s="80" t="str">
        <f t="shared" ref="I21:I25" si="8">I20</f>
        <v>P,L</v>
      </c>
      <c r="J21" s="80" t="s">
        <v>20</v>
      </c>
      <c r="K21" s="80">
        <v>0</v>
      </c>
      <c r="L21" s="80">
        <v>0</v>
      </c>
      <c r="M21" s="68" t="str">
        <f t="shared" si="5"/>
        <v>zaenul</v>
      </c>
    </row>
    <row r="22" spans="1:13" ht="16.7" customHeight="1" x14ac:dyDescent="0.25">
      <c r="A22" s="68"/>
      <c r="B22" s="68"/>
      <c r="C22" s="78" t="str">
        <f t="shared" si="0"/>
        <v>-58838/1104412</v>
      </c>
      <c r="D22" s="79">
        <f t="shared" si="1"/>
        <v>2</v>
      </c>
      <c r="E22" s="79" t="str">
        <f t="shared" si="2"/>
        <v>DT</v>
      </c>
      <c r="F22" s="79" t="str">
        <f t="shared" si="3"/>
        <v>Pemanfaatan</v>
      </c>
      <c r="G22" s="80">
        <v>1</v>
      </c>
      <c r="H22" s="80">
        <v>2</v>
      </c>
      <c r="I22" s="80" t="str">
        <f t="shared" si="8"/>
        <v>P,L</v>
      </c>
      <c r="J22" s="80" t="s">
        <v>21</v>
      </c>
      <c r="K22" s="80">
        <v>0</v>
      </c>
      <c r="L22" s="80">
        <v>0</v>
      </c>
      <c r="M22" s="68" t="str">
        <f t="shared" si="5"/>
        <v>zaenul</v>
      </c>
    </row>
    <row r="23" spans="1:13" ht="16.7" customHeight="1" x14ac:dyDescent="0.25">
      <c r="A23" s="68"/>
      <c r="B23" s="68"/>
      <c r="C23" s="78" t="str">
        <f t="shared" si="0"/>
        <v>-58838/1104412</v>
      </c>
      <c r="D23" s="79">
        <f t="shared" si="1"/>
        <v>2</v>
      </c>
      <c r="E23" s="79" t="str">
        <f t="shared" si="2"/>
        <v>DT</v>
      </c>
      <c r="F23" s="79" t="str">
        <f t="shared" si="3"/>
        <v>Pemanfaatan</v>
      </c>
      <c r="G23" s="80">
        <v>1</v>
      </c>
      <c r="H23" s="80">
        <v>2</v>
      </c>
      <c r="I23" s="80" t="str">
        <f t="shared" si="8"/>
        <v>P,L</v>
      </c>
      <c r="J23" s="80" t="s">
        <v>22</v>
      </c>
      <c r="K23" s="80">
        <v>0</v>
      </c>
      <c r="L23" s="80">
        <v>0</v>
      </c>
      <c r="M23" s="68" t="str">
        <f t="shared" si="5"/>
        <v>zaenul</v>
      </c>
    </row>
    <row r="24" spans="1:13" ht="16.7" customHeight="1" x14ac:dyDescent="0.25">
      <c r="A24" s="68"/>
      <c r="B24" s="68"/>
      <c r="C24" s="78" t="str">
        <f t="shared" si="0"/>
        <v>-58838/1104412</v>
      </c>
      <c r="D24" s="79">
        <f t="shared" si="1"/>
        <v>2</v>
      </c>
      <c r="E24" s="79" t="str">
        <f t="shared" si="2"/>
        <v>DT</v>
      </c>
      <c r="F24" s="79" t="str">
        <f t="shared" si="3"/>
        <v>Pemanfaatan</v>
      </c>
      <c r="G24" s="80">
        <v>1</v>
      </c>
      <c r="H24" s="80">
        <v>2</v>
      </c>
      <c r="I24" s="80" t="str">
        <f t="shared" si="8"/>
        <v>P,L</v>
      </c>
      <c r="J24" s="80" t="s">
        <v>23</v>
      </c>
      <c r="K24" s="80">
        <v>0</v>
      </c>
      <c r="L24" s="80">
        <v>9</v>
      </c>
      <c r="M24" s="68" t="str">
        <f t="shared" si="5"/>
        <v>zaenul</v>
      </c>
    </row>
    <row r="25" spans="1:13" ht="16.7" customHeight="1" x14ac:dyDescent="0.25">
      <c r="A25" s="68"/>
      <c r="B25" s="68"/>
      <c r="C25" s="78" t="str">
        <f t="shared" si="0"/>
        <v>-58838/1104412</v>
      </c>
      <c r="D25" s="79">
        <f t="shared" si="1"/>
        <v>2</v>
      </c>
      <c r="E25" s="79" t="str">
        <f t="shared" si="2"/>
        <v>DT</v>
      </c>
      <c r="F25" s="79" t="str">
        <f t="shared" si="3"/>
        <v>Pemanfaatan</v>
      </c>
      <c r="G25" s="80">
        <v>1</v>
      </c>
      <c r="H25" s="80">
        <v>2</v>
      </c>
      <c r="I25" s="80" t="str">
        <f t="shared" si="8"/>
        <v>P,L</v>
      </c>
      <c r="J25" s="80" t="s">
        <v>37</v>
      </c>
      <c r="K25" s="80">
        <v>70</v>
      </c>
      <c r="L25" s="80">
        <v>5</v>
      </c>
      <c r="M25" s="68"/>
    </row>
    <row r="26" spans="1:13" ht="15.95" customHeight="1" x14ac:dyDescent="0.25">
      <c r="A26" s="68"/>
      <c r="B26" s="68"/>
      <c r="C26" s="78" t="str">
        <f>C18</f>
        <v>-58838/1104412</v>
      </c>
      <c r="D26" s="79">
        <f>D18</f>
        <v>2</v>
      </c>
      <c r="E26" s="79" t="str">
        <f>E18</f>
        <v>DT</v>
      </c>
      <c r="F26" s="79" t="str">
        <f>F18</f>
        <v>Pemanfaatan</v>
      </c>
      <c r="G26" s="80">
        <v>1</v>
      </c>
      <c r="H26" s="80">
        <v>2</v>
      </c>
      <c r="I26" s="85" t="s">
        <v>32</v>
      </c>
      <c r="J26" s="80" t="s">
        <v>18</v>
      </c>
      <c r="K26" s="80">
        <v>0</v>
      </c>
      <c r="L26" s="80">
        <v>0</v>
      </c>
      <c r="M26" s="68" t="str">
        <f>M18</f>
        <v>zaenul</v>
      </c>
    </row>
    <row r="27" spans="1:13" x14ac:dyDescent="0.25">
      <c r="A27" s="71"/>
      <c r="B27" s="71"/>
      <c r="C27" s="81" t="str">
        <f>C18</f>
        <v>-58838/1104412</v>
      </c>
      <c r="D27" s="82">
        <f>D18</f>
        <v>2</v>
      </c>
      <c r="E27" s="108" t="str">
        <f>E18</f>
        <v>DT</v>
      </c>
      <c r="F27" s="108" t="str">
        <f>F18</f>
        <v>Pemanfaatan</v>
      </c>
      <c r="G27" s="83">
        <v>1</v>
      </c>
      <c r="H27" s="83">
        <v>3</v>
      </c>
      <c r="I27" s="83" t="s">
        <v>27</v>
      </c>
      <c r="J27" s="83" t="s">
        <v>25</v>
      </c>
      <c r="K27" s="83">
        <v>20</v>
      </c>
      <c r="L27" s="83">
        <v>0</v>
      </c>
      <c r="M27" s="68" t="str">
        <f>M18</f>
        <v>zaenul</v>
      </c>
    </row>
    <row r="28" spans="1:13" x14ac:dyDescent="0.25">
      <c r="A28" s="68"/>
      <c r="B28" s="68"/>
      <c r="C28" s="78" t="str">
        <f>C27</f>
        <v>-58838/1104412</v>
      </c>
      <c r="D28" s="79">
        <f>D27</f>
        <v>2</v>
      </c>
      <c r="E28" s="79" t="str">
        <f>E27</f>
        <v>DT</v>
      </c>
      <c r="F28" s="79" t="str">
        <f>F27</f>
        <v>Pemanfaatan</v>
      </c>
      <c r="G28" s="80">
        <v>1</v>
      </c>
      <c r="H28" s="80">
        <v>3</v>
      </c>
      <c r="I28" s="80" t="str">
        <f>I27</f>
        <v>P,L</v>
      </c>
      <c r="J28" s="80" t="s">
        <v>26</v>
      </c>
      <c r="K28" s="80">
        <v>80</v>
      </c>
      <c r="L28" s="80">
        <v>0</v>
      </c>
      <c r="M28" s="68" t="str">
        <f>M27</f>
        <v>zaenul</v>
      </c>
    </row>
    <row r="29" spans="1:13" x14ac:dyDescent="0.25">
      <c r="A29" s="68"/>
      <c r="B29" s="68"/>
      <c r="C29" s="78" t="str">
        <f t="shared" ref="C29:F34" si="9">C28</f>
        <v>-58838/1104412</v>
      </c>
      <c r="D29" s="79">
        <f t="shared" si="9"/>
        <v>2</v>
      </c>
      <c r="E29" s="79" t="str">
        <f t="shared" si="9"/>
        <v>DT</v>
      </c>
      <c r="F29" s="79" t="str">
        <f t="shared" si="9"/>
        <v>Pemanfaatan</v>
      </c>
      <c r="G29" s="80">
        <v>1</v>
      </c>
      <c r="H29" s="80">
        <v>3</v>
      </c>
      <c r="I29" s="80" t="str">
        <f t="shared" ref="I29" si="10">I28</f>
        <v>P,L</v>
      </c>
      <c r="J29" s="80" t="s">
        <v>24</v>
      </c>
      <c r="K29" s="80">
        <v>0</v>
      </c>
      <c r="L29" s="80">
        <v>0</v>
      </c>
      <c r="M29" s="68" t="str">
        <f t="shared" ref="M29:M34" si="11">M28</f>
        <v>zaenul</v>
      </c>
    </row>
    <row r="30" spans="1:13" x14ac:dyDescent="0.25">
      <c r="A30" s="68"/>
      <c r="B30" s="68"/>
      <c r="C30" s="78" t="str">
        <f>C28</f>
        <v>-58838/1104412</v>
      </c>
      <c r="D30" s="79">
        <f>D28</f>
        <v>2</v>
      </c>
      <c r="E30" s="79" t="str">
        <f>E28</f>
        <v>DT</v>
      </c>
      <c r="F30" s="79" t="str">
        <f>F28</f>
        <v>Pemanfaatan</v>
      </c>
      <c r="G30" s="80">
        <v>1</v>
      </c>
      <c r="H30" s="80">
        <v>3</v>
      </c>
      <c r="I30" s="80" t="str">
        <f>I28</f>
        <v>P,L</v>
      </c>
      <c r="J30" s="80" t="s">
        <v>19</v>
      </c>
      <c r="K30" s="80">
        <v>0</v>
      </c>
      <c r="L30" s="80">
        <v>0</v>
      </c>
      <c r="M30" s="68" t="str">
        <f>M28</f>
        <v>zaenul</v>
      </c>
    </row>
    <row r="31" spans="1:13" x14ac:dyDescent="0.25">
      <c r="A31" s="68"/>
      <c r="B31" s="68"/>
      <c r="C31" s="78" t="str">
        <f t="shared" si="9"/>
        <v>-58838/1104412</v>
      </c>
      <c r="D31" s="79">
        <f t="shared" si="9"/>
        <v>2</v>
      </c>
      <c r="E31" s="79" t="str">
        <f t="shared" si="9"/>
        <v>DT</v>
      </c>
      <c r="F31" s="79" t="str">
        <f t="shared" si="9"/>
        <v>Pemanfaatan</v>
      </c>
      <c r="G31" s="80">
        <v>1</v>
      </c>
      <c r="H31" s="80">
        <v>3</v>
      </c>
      <c r="I31" s="80" t="str">
        <f t="shared" ref="I31:I34" si="12">I30</f>
        <v>P,L</v>
      </c>
      <c r="J31" s="80" t="s">
        <v>20</v>
      </c>
      <c r="K31" s="80">
        <v>0</v>
      </c>
      <c r="L31" s="80">
        <v>0</v>
      </c>
      <c r="M31" s="68" t="str">
        <f t="shared" si="11"/>
        <v>zaenul</v>
      </c>
    </row>
    <row r="32" spans="1:13" x14ac:dyDescent="0.25">
      <c r="A32" s="68"/>
      <c r="B32" s="68"/>
      <c r="C32" s="78" t="str">
        <f t="shared" si="9"/>
        <v>-58838/1104412</v>
      </c>
      <c r="D32" s="79">
        <f t="shared" si="9"/>
        <v>2</v>
      </c>
      <c r="E32" s="79" t="str">
        <f t="shared" si="9"/>
        <v>DT</v>
      </c>
      <c r="F32" s="79" t="str">
        <f t="shared" si="9"/>
        <v>Pemanfaatan</v>
      </c>
      <c r="G32" s="80">
        <v>1</v>
      </c>
      <c r="H32" s="80">
        <v>3</v>
      </c>
      <c r="I32" s="80" t="str">
        <f t="shared" si="12"/>
        <v>P,L</v>
      </c>
      <c r="J32" s="80" t="s">
        <v>21</v>
      </c>
      <c r="K32" s="80">
        <v>0</v>
      </c>
      <c r="L32" s="80">
        <v>0</v>
      </c>
      <c r="M32" s="68" t="str">
        <f t="shared" si="11"/>
        <v>zaenul</v>
      </c>
    </row>
    <row r="33" spans="1:13" x14ac:dyDescent="0.25">
      <c r="A33" s="68"/>
      <c r="B33" s="68"/>
      <c r="C33" s="78" t="str">
        <f t="shared" si="9"/>
        <v>-58838/1104412</v>
      </c>
      <c r="D33" s="79">
        <f t="shared" si="9"/>
        <v>2</v>
      </c>
      <c r="E33" s="79" t="str">
        <f t="shared" si="9"/>
        <v>DT</v>
      </c>
      <c r="F33" s="79" t="str">
        <f t="shared" si="9"/>
        <v>Pemanfaatan</v>
      </c>
      <c r="G33" s="80">
        <v>1</v>
      </c>
      <c r="H33" s="80">
        <v>3</v>
      </c>
      <c r="I33" s="80" t="str">
        <f t="shared" si="12"/>
        <v>P,L</v>
      </c>
      <c r="J33" s="80" t="s">
        <v>22</v>
      </c>
      <c r="K33" s="80">
        <v>0</v>
      </c>
      <c r="L33" s="80">
        <v>0</v>
      </c>
      <c r="M33" s="68" t="str">
        <f t="shared" si="11"/>
        <v>zaenul</v>
      </c>
    </row>
    <row r="34" spans="1:13" x14ac:dyDescent="0.25">
      <c r="A34" s="68"/>
      <c r="B34" s="68"/>
      <c r="C34" s="78" t="str">
        <f t="shared" si="9"/>
        <v>-58838/1104412</v>
      </c>
      <c r="D34" s="79">
        <f t="shared" si="9"/>
        <v>2</v>
      </c>
      <c r="E34" s="79" t="str">
        <f t="shared" si="9"/>
        <v>DT</v>
      </c>
      <c r="F34" s="79" t="str">
        <f t="shared" si="9"/>
        <v>Pemanfaatan</v>
      </c>
      <c r="G34" s="80">
        <v>1</v>
      </c>
      <c r="H34" s="80">
        <v>3</v>
      </c>
      <c r="I34" s="80" t="str">
        <f t="shared" si="12"/>
        <v>P,L</v>
      </c>
      <c r="J34" s="80" t="s">
        <v>23</v>
      </c>
      <c r="K34" s="80">
        <v>0</v>
      </c>
      <c r="L34" s="80">
        <v>9</v>
      </c>
      <c r="M34" s="68" t="str">
        <f t="shared" si="11"/>
        <v>zaenul</v>
      </c>
    </row>
    <row r="35" spans="1:13" x14ac:dyDescent="0.25">
      <c r="A35" s="68"/>
      <c r="B35" s="68"/>
      <c r="C35" s="78"/>
      <c r="D35" s="79"/>
      <c r="E35" s="79" t="str">
        <f>E28</f>
        <v>DT</v>
      </c>
      <c r="F35" s="79" t="str">
        <f>F28</f>
        <v>Pemanfaatan</v>
      </c>
      <c r="G35" s="80">
        <v>1</v>
      </c>
      <c r="H35" s="80">
        <v>3</v>
      </c>
      <c r="I35" s="80" t="str">
        <f>I28</f>
        <v>P,L</v>
      </c>
      <c r="J35" s="80" t="s">
        <v>37</v>
      </c>
      <c r="K35" s="80">
        <v>90</v>
      </c>
      <c r="L35" s="80">
        <v>10</v>
      </c>
      <c r="M35" s="68" t="str">
        <f>M27</f>
        <v>zaenul</v>
      </c>
    </row>
    <row r="36" spans="1:13" x14ac:dyDescent="0.25">
      <c r="A36" s="68"/>
      <c r="B36" s="68"/>
      <c r="C36" s="78"/>
      <c r="D36" s="79"/>
      <c r="E36" s="79" t="str">
        <f>E35</f>
        <v>DT</v>
      </c>
      <c r="F36" s="79" t="str">
        <f t="shared" ref="F36:F135" si="13">F35</f>
        <v>Pemanfaatan</v>
      </c>
      <c r="G36" s="80">
        <v>1</v>
      </c>
      <c r="H36" s="80">
        <v>3</v>
      </c>
      <c r="I36" s="80" t="str">
        <f>I35</f>
        <v>P,L</v>
      </c>
      <c r="J36" s="80" t="s">
        <v>18</v>
      </c>
      <c r="K36" s="80">
        <v>1</v>
      </c>
      <c r="L36" s="80">
        <v>0</v>
      </c>
      <c r="M36" s="68" t="str">
        <f>M35</f>
        <v>zaenul</v>
      </c>
    </row>
    <row r="37" spans="1:13" x14ac:dyDescent="0.25">
      <c r="A37" s="71"/>
      <c r="B37" s="71"/>
      <c r="C37" s="81" t="str">
        <f>C28</f>
        <v>-58838/1104412</v>
      </c>
      <c r="D37" s="82">
        <f>D28</f>
        <v>2</v>
      </c>
      <c r="E37" s="79" t="str">
        <f>E28</f>
        <v>DT</v>
      </c>
      <c r="F37" s="79" t="str">
        <f t="shared" si="13"/>
        <v>Pemanfaatan</v>
      </c>
      <c r="G37" s="83">
        <v>1</v>
      </c>
      <c r="H37" s="83">
        <v>4</v>
      </c>
      <c r="I37" s="83" t="s">
        <v>28</v>
      </c>
      <c r="J37" s="83" t="s">
        <v>25</v>
      </c>
      <c r="K37" s="83">
        <v>20</v>
      </c>
      <c r="L37" s="83">
        <v>0</v>
      </c>
      <c r="M37" s="68" t="str">
        <f>M28</f>
        <v>zaenul</v>
      </c>
    </row>
    <row r="38" spans="1:13" ht="17.649999999999999" customHeight="1" x14ac:dyDescent="0.25">
      <c r="A38" s="68"/>
      <c r="B38" s="68"/>
      <c r="C38" s="78" t="str">
        <f>C37</f>
        <v>-58838/1104412</v>
      </c>
      <c r="D38" s="68">
        <f>D37</f>
        <v>2</v>
      </c>
      <c r="E38" s="80" t="str">
        <f>E37</f>
        <v>DT</v>
      </c>
      <c r="F38" s="79" t="str">
        <f t="shared" si="13"/>
        <v>Pemanfaatan</v>
      </c>
      <c r="G38" s="80">
        <v>1</v>
      </c>
      <c r="H38" s="80">
        <v>4</v>
      </c>
      <c r="I38" s="80" t="str">
        <f>I37</f>
        <v>P</v>
      </c>
      <c r="J38" s="80" t="s">
        <v>26</v>
      </c>
      <c r="K38" s="80">
        <v>80</v>
      </c>
      <c r="L38" s="80">
        <v>0</v>
      </c>
      <c r="M38" s="68" t="str">
        <f>M37</f>
        <v>zaenul</v>
      </c>
    </row>
    <row r="39" spans="1:13" ht="17.649999999999999" customHeight="1" x14ac:dyDescent="0.25">
      <c r="A39" s="68"/>
      <c r="B39" s="68"/>
      <c r="C39" s="78" t="str">
        <f t="shared" ref="C39:F39" si="14">C38</f>
        <v>-58838/1104412</v>
      </c>
      <c r="D39" s="79">
        <f t="shared" si="14"/>
        <v>2</v>
      </c>
      <c r="E39" s="79" t="str">
        <f t="shared" si="14"/>
        <v>DT</v>
      </c>
      <c r="F39" s="79" t="str">
        <f t="shared" si="14"/>
        <v>Pemanfaatan</v>
      </c>
      <c r="G39" s="80">
        <v>1</v>
      </c>
      <c r="H39" s="80">
        <v>4</v>
      </c>
      <c r="I39" s="80" t="str">
        <f t="shared" ref="I39" si="15">I38</f>
        <v>P</v>
      </c>
      <c r="J39" s="80" t="s">
        <v>24</v>
      </c>
      <c r="K39" s="80">
        <v>0</v>
      </c>
      <c r="L39" s="80">
        <v>0</v>
      </c>
      <c r="M39" s="68" t="str">
        <f t="shared" ref="M39:M44" si="16">M38</f>
        <v>zaenul</v>
      </c>
    </row>
    <row r="40" spans="1:13" ht="17.649999999999999" customHeight="1" x14ac:dyDescent="0.25">
      <c r="A40" s="68"/>
      <c r="B40" s="68"/>
      <c r="C40" s="78" t="str">
        <f>C38</f>
        <v>-58838/1104412</v>
      </c>
      <c r="D40" s="79">
        <f>D38</f>
        <v>2</v>
      </c>
      <c r="E40" s="79" t="str">
        <f>E38</f>
        <v>DT</v>
      </c>
      <c r="F40" s="79" t="str">
        <f>F38</f>
        <v>Pemanfaatan</v>
      </c>
      <c r="G40" s="80">
        <v>1</v>
      </c>
      <c r="H40" s="80">
        <v>4</v>
      </c>
      <c r="I40" s="80" t="str">
        <f>I38</f>
        <v>P</v>
      </c>
      <c r="J40" s="80" t="s">
        <v>19</v>
      </c>
      <c r="K40" s="80">
        <v>0</v>
      </c>
      <c r="L40" s="80">
        <v>0</v>
      </c>
      <c r="M40" s="68" t="str">
        <f>M38</f>
        <v>zaenul</v>
      </c>
    </row>
    <row r="41" spans="1:13" ht="17.649999999999999" customHeight="1" x14ac:dyDescent="0.25">
      <c r="A41" s="68"/>
      <c r="B41" s="68"/>
      <c r="C41" s="78" t="str">
        <f t="shared" ref="C41:F41" si="17">C40</f>
        <v>-58838/1104412</v>
      </c>
      <c r="D41" s="79">
        <f t="shared" si="17"/>
        <v>2</v>
      </c>
      <c r="E41" s="79" t="str">
        <f t="shared" si="17"/>
        <v>DT</v>
      </c>
      <c r="F41" s="79" t="str">
        <f t="shared" si="17"/>
        <v>Pemanfaatan</v>
      </c>
      <c r="G41" s="80">
        <v>1</v>
      </c>
      <c r="H41" s="80">
        <v>4</v>
      </c>
      <c r="I41" s="80" t="str">
        <f t="shared" ref="I41:I44" si="18">I40</f>
        <v>P</v>
      </c>
      <c r="J41" s="80" t="s">
        <v>20</v>
      </c>
      <c r="K41" s="80">
        <v>0</v>
      </c>
      <c r="L41" s="80">
        <v>0</v>
      </c>
      <c r="M41" s="68" t="str">
        <f t="shared" si="16"/>
        <v>zaenul</v>
      </c>
    </row>
    <row r="42" spans="1:13" ht="17.649999999999999" customHeight="1" x14ac:dyDescent="0.25">
      <c r="A42" s="68"/>
      <c r="B42" s="68"/>
      <c r="C42" s="78" t="str">
        <f t="shared" ref="C42:F42" si="19">C41</f>
        <v>-58838/1104412</v>
      </c>
      <c r="D42" s="79">
        <f t="shared" si="19"/>
        <v>2</v>
      </c>
      <c r="E42" s="79" t="str">
        <f t="shared" si="19"/>
        <v>DT</v>
      </c>
      <c r="F42" s="79" t="str">
        <f t="shared" si="19"/>
        <v>Pemanfaatan</v>
      </c>
      <c r="G42" s="80">
        <v>1</v>
      </c>
      <c r="H42" s="80">
        <v>4</v>
      </c>
      <c r="I42" s="80" t="str">
        <f t="shared" si="18"/>
        <v>P</v>
      </c>
      <c r="J42" s="80" t="s">
        <v>21</v>
      </c>
      <c r="K42" s="80">
        <v>0</v>
      </c>
      <c r="L42" s="80">
        <v>0</v>
      </c>
      <c r="M42" s="68" t="str">
        <f t="shared" si="16"/>
        <v>zaenul</v>
      </c>
    </row>
    <row r="43" spans="1:13" ht="17.649999999999999" customHeight="1" x14ac:dyDescent="0.25">
      <c r="A43" s="68"/>
      <c r="B43" s="68"/>
      <c r="C43" s="78" t="str">
        <f t="shared" ref="C43:F43" si="20">C42</f>
        <v>-58838/1104412</v>
      </c>
      <c r="D43" s="79">
        <f t="shared" si="20"/>
        <v>2</v>
      </c>
      <c r="E43" s="79" t="str">
        <f t="shared" si="20"/>
        <v>DT</v>
      </c>
      <c r="F43" s="79" t="str">
        <f t="shared" si="20"/>
        <v>Pemanfaatan</v>
      </c>
      <c r="G43" s="80">
        <v>1</v>
      </c>
      <c r="H43" s="80">
        <v>4</v>
      </c>
      <c r="I43" s="80" t="str">
        <f t="shared" si="18"/>
        <v>P</v>
      </c>
      <c r="J43" s="80" t="s">
        <v>22</v>
      </c>
      <c r="K43" s="80">
        <v>0</v>
      </c>
      <c r="L43" s="80">
        <v>0</v>
      </c>
      <c r="M43" s="68" t="str">
        <f t="shared" si="16"/>
        <v>zaenul</v>
      </c>
    </row>
    <row r="44" spans="1:13" ht="17.649999999999999" customHeight="1" x14ac:dyDescent="0.25">
      <c r="A44" s="68"/>
      <c r="B44" s="68"/>
      <c r="C44" s="78" t="str">
        <f t="shared" ref="C44:F44" si="21">C43</f>
        <v>-58838/1104412</v>
      </c>
      <c r="D44" s="79">
        <f t="shared" si="21"/>
        <v>2</v>
      </c>
      <c r="E44" s="79" t="str">
        <f t="shared" si="21"/>
        <v>DT</v>
      </c>
      <c r="F44" s="79" t="str">
        <f t="shared" si="21"/>
        <v>Pemanfaatan</v>
      </c>
      <c r="G44" s="80">
        <v>1</v>
      </c>
      <c r="H44" s="80">
        <v>4</v>
      </c>
      <c r="I44" s="80" t="str">
        <f t="shared" si="18"/>
        <v>P</v>
      </c>
      <c r="J44" s="80" t="s">
        <v>23</v>
      </c>
      <c r="K44" s="80">
        <v>0</v>
      </c>
      <c r="L44" s="80">
        <v>9</v>
      </c>
      <c r="M44" s="68" t="str">
        <f t="shared" si="16"/>
        <v>zaenul</v>
      </c>
    </row>
    <row r="45" spans="1:13" x14ac:dyDescent="0.25">
      <c r="A45" s="68"/>
      <c r="B45" s="68"/>
      <c r="C45" s="78"/>
      <c r="D45" s="68"/>
      <c r="E45" s="80" t="str">
        <f>E38</f>
        <v>DT</v>
      </c>
      <c r="F45" s="79" t="str">
        <f>F38</f>
        <v>Pemanfaatan</v>
      </c>
      <c r="G45" s="80"/>
      <c r="H45" s="80">
        <v>4</v>
      </c>
      <c r="I45" s="80" t="str">
        <f>I38</f>
        <v>P</v>
      </c>
      <c r="J45" s="80" t="s">
        <v>37</v>
      </c>
      <c r="K45" s="80">
        <v>80</v>
      </c>
      <c r="L45" s="80">
        <v>20</v>
      </c>
      <c r="M45" s="68" t="str">
        <f>M38</f>
        <v>zaenul</v>
      </c>
    </row>
    <row r="46" spans="1:13" x14ac:dyDescent="0.25">
      <c r="A46" s="68"/>
      <c r="B46" s="68"/>
      <c r="C46" s="78"/>
      <c r="D46" s="68"/>
      <c r="E46" s="80" t="str">
        <f>E45</f>
        <v>DT</v>
      </c>
      <c r="F46" s="79" t="str">
        <f t="shared" si="13"/>
        <v>Pemanfaatan</v>
      </c>
      <c r="G46" s="80"/>
      <c r="H46" s="80">
        <v>4</v>
      </c>
      <c r="I46" s="80" t="str">
        <f>I45</f>
        <v>P</v>
      </c>
      <c r="J46" s="80" t="s">
        <v>18</v>
      </c>
      <c r="K46" s="80">
        <v>10</v>
      </c>
      <c r="L46" s="80">
        <v>0</v>
      </c>
      <c r="M46" s="68" t="str">
        <f>M45</f>
        <v>zaenul</v>
      </c>
    </row>
    <row r="47" spans="1:13" x14ac:dyDescent="0.25">
      <c r="A47" s="71"/>
      <c r="B47" s="71"/>
      <c r="C47" s="81" t="str">
        <f>C38</f>
        <v>-58838/1104412</v>
      </c>
      <c r="D47" s="82">
        <f>D38</f>
        <v>2</v>
      </c>
      <c r="E47" s="82" t="str">
        <f>E38</f>
        <v>DT</v>
      </c>
      <c r="F47" s="108" t="str">
        <f t="shared" si="13"/>
        <v>Pemanfaatan</v>
      </c>
      <c r="G47" s="83">
        <v>1</v>
      </c>
      <c r="H47" s="83">
        <v>5</v>
      </c>
      <c r="I47" s="71" t="s">
        <v>28</v>
      </c>
      <c r="J47" s="83" t="s">
        <v>25</v>
      </c>
      <c r="K47" s="83">
        <v>10</v>
      </c>
      <c r="L47" s="82">
        <v>0</v>
      </c>
      <c r="M47" s="68" t="str">
        <f>M38</f>
        <v>zaenul</v>
      </c>
    </row>
    <row r="48" spans="1:13" ht="17.649999999999999" customHeight="1" x14ac:dyDescent="0.25">
      <c r="A48" s="68"/>
      <c r="B48" s="68"/>
      <c r="C48" s="78" t="str">
        <f>C47</f>
        <v>-58838/1104412</v>
      </c>
      <c r="D48" s="68">
        <f>D47</f>
        <v>2</v>
      </c>
      <c r="E48" s="80" t="str">
        <f>E47</f>
        <v>DT</v>
      </c>
      <c r="F48" s="79" t="str">
        <f t="shared" si="13"/>
        <v>Pemanfaatan</v>
      </c>
      <c r="G48" s="80">
        <v>1</v>
      </c>
      <c r="H48" s="80">
        <v>5</v>
      </c>
      <c r="I48" s="68" t="str">
        <f>I47</f>
        <v>P</v>
      </c>
      <c r="J48" s="80" t="s">
        <v>26</v>
      </c>
      <c r="K48" s="80">
        <v>90</v>
      </c>
      <c r="L48" s="79">
        <v>8</v>
      </c>
      <c r="M48" s="68" t="str">
        <f>M47</f>
        <v>zaenul</v>
      </c>
    </row>
    <row r="49" spans="1:13" ht="17.649999999999999" customHeight="1" x14ac:dyDescent="0.25">
      <c r="A49" s="68"/>
      <c r="B49" s="68"/>
      <c r="C49" s="78" t="str">
        <f t="shared" ref="C49:F49" si="22">C48</f>
        <v>-58838/1104412</v>
      </c>
      <c r="D49" s="79">
        <f t="shared" si="22"/>
        <v>2</v>
      </c>
      <c r="E49" s="79" t="str">
        <f t="shared" si="22"/>
        <v>DT</v>
      </c>
      <c r="F49" s="79" t="str">
        <f t="shared" si="22"/>
        <v>Pemanfaatan</v>
      </c>
      <c r="G49" s="80">
        <v>1</v>
      </c>
      <c r="H49" s="80">
        <v>5</v>
      </c>
      <c r="I49" s="80" t="str">
        <f t="shared" ref="I49" si="23">I48</f>
        <v>P</v>
      </c>
      <c r="J49" s="80" t="s">
        <v>24</v>
      </c>
      <c r="K49" s="80">
        <v>0</v>
      </c>
      <c r="L49" s="80">
        <v>0</v>
      </c>
      <c r="M49" s="68" t="str">
        <f t="shared" ref="M49:M54" si="24">M48</f>
        <v>zaenul</v>
      </c>
    </row>
    <row r="50" spans="1:13" ht="17.649999999999999" customHeight="1" x14ac:dyDescent="0.25">
      <c r="A50" s="68"/>
      <c r="B50" s="68"/>
      <c r="C50" s="78" t="str">
        <f>C48</f>
        <v>-58838/1104412</v>
      </c>
      <c r="D50" s="79">
        <f>D48</f>
        <v>2</v>
      </c>
      <c r="E50" s="79" t="str">
        <f>E48</f>
        <v>DT</v>
      </c>
      <c r="F50" s="79" t="str">
        <f>F48</f>
        <v>Pemanfaatan</v>
      </c>
      <c r="G50" s="80">
        <v>1</v>
      </c>
      <c r="H50" s="80">
        <v>5</v>
      </c>
      <c r="I50" s="80" t="str">
        <f>I48</f>
        <v>P</v>
      </c>
      <c r="J50" s="80" t="s">
        <v>19</v>
      </c>
      <c r="K50" s="80">
        <v>0</v>
      </c>
      <c r="L50" s="80">
        <v>0</v>
      </c>
      <c r="M50" s="68" t="str">
        <f>M48</f>
        <v>zaenul</v>
      </c>
    </row>
    <row r="51" spans="1:13" ht="17.649999999999999" customHeight="1" x14ac:dyDescent="0.25">
      <c r="A51" s="68"/>
      <c r="B51" s="68"/>
      <c r="C51" s="78" t="str">
        <f t="shared" ref="C51:F51" si="25">C50</f>
        <v>-58838/1104412</v>
      </c>
      <c r="D51" s="79">
        <f t="shared" si="25"/>
        <v>2</v>
      </c>
      <c r="E51" s="79" t="str">
        <f t="shared" si="25"/>
        <v>DT</v>
      </c>
      <c r="F51" s="79" t="str">
        <f t="shared" si="25"/>
        <v>Pemanfaatan</v>
      </c>
      <c r="G51" s="80">
        <v>1</v>
      </c>
      <c r="H51" s="80">
        <v>5</v>
      </c>
      <c r="I51" s="80" t="str">
        <f t="shared" ref="I51:I54" si="26">I50</f>
        <v>P</v>
      </c>
      <c r="J51" s="80" t="s">
        <v>20</v>
      </c>
      <c r="K51" s="80">
        <v>0</v>
      </c>
      <c r="L51" s="80">
        <v>0</v>
      </c>
      <c r="M51" s="68" t="str">
        <f t="shared" si="24"/>
        <v>zaenul</v>
      </c>
    </row>
    <row r="52" spans="1:13" ht="17.649999999999999" customHeight="1" x14ac:dyDescent="0.25">
      <c r="A52" s="68"/>
      <c r="B52" s="68"/>
      <c r="C52" s="78" t="str">
        <f t="shared" ref="C52:F52" si="27">C51</f>
        <v>-58838/1104412</v>
      </c>
      <c r="D52" s="79">
        <f t="shared" si="27"/>
        <v>2</v>
      </c>
      <c r="E52" s="79" t="str">
        <f t="shared" si="27"/>
        <v>DT</v>
      </c>
      <c r="F52" s="79" t="str">
        <f t="shared" si="27"/>
        <v>Pemanfaatan</v>
      </c>
      <c r="G52" s="80">
        <v>1</v>
      </c>
      <c r="H52" s="80">
        <v>5</v>
      </c>
      <c r="I52" s="80" t="str">
        <f t="shared" si="26"/>
        <v>P</v>
      </c>
      <c r="J52" s="80" t="s">
        <v>21</v>
      </c>
      <c r="K52" s="80">
        <v>0</v>
      </c>
      <c r="L52" s="80">
        <v>0</v>
      </c>
      <c r="M52" s="68" t="str">
        <f t="shared" si="24"/>
        <v>zaenul</v>
      </c>
    </row>
    <row r="53" spans="1:13" ht="17.649999999999999" customHeight="1" x14ac:dyDescent="0.25">
      <c r="A53" s="68"/>
      <c r="B53" s="68"/>
      <c r="C53" s="78" t="str">
        <f t="shared" ref="C53:F53" si="28">C52</f>
        <v>-58838/1104412</v>
      </c>
      <c r="D53" s="79">
        <f t="shared" si="28"/>
        <v>2</v>
      </c>
      <c r="E53" s="79" t="str">
        <f t="shared" si="28"/>
        <v>DT</v>
      </c>
      <c r="F53" s="79" t="str">
        <f t="shared" si="28"/>
        <v>Pemanfaatan</v>
      </c>
      <c r="G53" s="80">
        <v>1</v>
      </c>
      <c r="H53" s="80">
        <v>5</v>
      </c>
      <c r="I53" s="80" t="str">
        <f t="shared" si="26"/>
        <v>P</v>
      </c>
      <c r="J53" s="80" t="s">
        <v>22</v>
      </c>
      <c r="K53" s="80">
        <v>0</v>
      </c>
      <c r="L53" s="80">
        <v>0</v>
      </c>
      <c r="M53" s="68" t="str">
        <f t="shared" si="24"/>
        <v>zaenul</v>
      </c>
    </row>
    <row r="54" spans="1:13" ht="17.649999999999999" customHeight="1" x14ac:dyDescent="0.25">
      <c r="A54" s="68"/>
      <c r="B54" s="68"/>
      <c r="C54" s="78" t="str">
        <f t="shared" ref="C54:F54" si="29">C53</f>
        <v>-58838/1104412</v>
      </c>
      <c r="D54" s="79">
        <f t="shared" si="29"/>
        <v>2</v>
      </c>
      <c r="E54" s="79" t="str">
        <f t="shared" si="29"/>
        <v>DT</v>
      </c>
      <c r="F54" s="79" t="str">
        <f t="shared" si="29"/>
        <v>Pemanfaatan</v>
      </c>
      <c r="G54" s="80">
        <v>1</v>
      </c>
      <c r="H54" s="80">
        <v>5</v>
      </c>
      <c r="I54" s="80" t="str">
        <f t="shared" si="26"/>
        <v>P</v>
      </c>
      <c r="J54" s="80" t="s">
        <v>23</v>
      </c>
      <c r="K54" s="80">
        <v>0</v>
      </c>
      <c r="L54" s="80">
        <v>9</v>
      </c>
      <c r="M54" s="68" t="str">
        <f t="shared" si="24"/>
        <v>zaenul</v>
      </c>
    </row>
    <row r="55" spans="1:13" x14ac:dyDescent="0.25">
      <c r="A55" s="68"/>
      <c r="B55" s="68"/>
      <c r="C55" s="78"/>
      <c r="D55" s="68"/>
      <c r="E55" s="80" t="str">
        <f>E48</f>
        <v>DT</v>
      </c>
      <c r="F55" s="79" t="str">
        <f>F48</f>
        <v>Pemanfaatan</v>
      </c>
      <c r="G55" s="80">
        <v>1</v>
      </c>
      <c r="H55" s="80">
        <v>5</v>
      </c>
      <c r="I55" s="68" t="s">
        <v>32</v>
      </c>
      <c r="J55" s="80" t="s">
        <v>37</v>
      </c>
      <c r="K55" s="80">
        <v>90</v>
      </c>
      <c r="L55" s="79">
        <v>12</v>
      </c>
      <c r="M55" s="68" t="str">
        <f>M48</f>
        <v>zaenul</v>
      </c>
    </row>
    <row r="56" spans="1:13" x14ac:dyDescent="0.25">
      <c r="A56" s="68"/>
      <c r="B56" s="68"/>
      <c r="C56" s="78"/>
      <c r="D56" s="68"/>
      <c r="E56" s="80" t="str">
        <f>E55</f>
        <v>DT</v>
      </c>
      <c r="F56" s="79" t="str">
        <f t="shared" si="13"/>
        <v>Pemanfaatan</v>
      </c>
      <c r="G56" s="80">
        <v>1</v>
      </c>
      <c r="H56" s="80">
        <v>5</v>
      </c>
      <c r="I56" s="68" t="s">
        <v>32</v>
      </c>
      <c r="J56" s="80" t="s">
        <v>18</v>
      </c>
      <c r="K56" s="80">
        <v>0</v>
      </c>
      <c r="L56" s="79"/>
      <c r="M56" s="68" t="str">
        <f>M55</f>
        <v>zaenul</v>
      </c>
    </row>
    <row r="57" spans="1:13" x14ac:dyDescent="0.25">
      <c r="A57" s="71"/>
      <c r="B57" s="71"/>
      <c r="C57" s="81" t="str">
        <f>C48</f>
        <v>-58838/1104412</v>
      </c>
      <c r="D57" s="82">
        <f>D48</f>
        <v>2</v>
      </c>
      <c r="E57" s="82" t="str">
        <f>E48</f>
        <v>DT</v>
      </c>
      <c r="F57" s="108" t="str">
        <f t="shared" si="13"/>
        <v>Pemanfaatan</v>
      </c>
      <c r="G57" s="83">
        <v>1</v>
      </c>
      <c r="H57" s="83">
        <v>6</v>
      </c>
      <c r="I57" s="71" t="s">
        <v>28</v>
      </c>
      <c r="J57" s="83" t="s">
        <v>25</v>
      </c>
      <c r="K57" s="83">
        <v>15</v>
      </c>
      <c r="L57" s="82">
        <v>0</v>
      </c>
      <c r="M57" s="68" t="str">
        <f>M48</f>
        <v>zaenul</v>
      </c>
    </row>
    <row r="58" spans="1:13" x14ac:dyDescent="0.25">
      <c r="A58" s="68"/>
      <c r="B58" s="68"/>
      <c r="C58" s="78" t="str">
        <f t="shared" ref="C58:E59" si="30">C57</f>
        <v>-58838/1104412</v>
      </c>
      <c r="D58" s="109">
        <f t="shared" ref="D58:D59" si="31">D49</f>
        <v>2</v>
      </c>
      <c r="E58" s="80" t="str">
        <f t="shared" si="30"/>
        <v>DT</v>
      </c>
      <c r="F58" s="79" t="str">
        <f t="shared" si="13"/>
        <v>Pemanfaatan</v>
      </c>
      <c r="G58" s="80">
        <v>1</v>
      </c>
      <c r="H58" s="80">
        <v>6</v>
      </c>
      <c r="I58" s="68" t="str">
        <f>I57</f>
        <v>P</v>
      </c>
      <c r="J58" s="80" t="s">
        <v>26</v>
      </c>
      <c r="K58" s="80">
        <v>80</v>
      </c>
      <c r="L58" s="79">
        <v>0</v>
      </c>
      <c r="M58" s="68" t="str">
        <f>M57</f>
        <v>zaenul</v>
      </c>
    </row>
    <row r="59" spans="1:13" x14ac:dyDescent="0.25">
      <c r="A59" s="68"/>
      <c r="B59" s="68"/>
      <c r="C59" s="78" t="str">
        <f t="shared" si="30"/>
        <v>-58838/1104412</v>
      </c>
      <c r="D59" s="109">
        <f t="shared" si="31"/>
        <v>2</v>
      </c>
      <c r="E59" s="80" t="str">
        <f t="shared" si="30"/>
        <v>DT</v>
      </c>
      <c r="F59" s="79" t="str">
        <f t="shared" si="13"/>
        <v>Pemanfaatan</v>
      </c>
      <c r="G59" s="80">
        <v>1</v>
      </c>
      <c r="H59" s="80">
        <v>6</v>
      </c>
      <c r="I59" s="68" t="str">
        <f>I58</f>
        <v>P</v>
      </c>
      <c r="J59" s="80" t="s">
        <v>24</v>
      </c>
      <c r="K59" s="80">
        <v>5</v>
      </c>
      <c r="L59" s="79">
        <v>0</v>
      </c>
      <c r="M59" s="68" t="str">
        <f>M58</f>
        <v>zaenul</v>
      </c>
    </row>
    <row r="60" spans="1:13" x14ac:dyDescent="0.25">
      <c r="A60" s="68"/>
      <c r="B60" s="68"/>
      <c r="C60" s="78" t="str">
        <f>C58</f>
        <v>-58838/1104412</v>
      </c>
      <c r="D60" s="109">
        <f>D51</f>
        <v>2</v>
      </c>
      <c r="E60" s="80" t="str">
        <f t="shared" ref="E60" si="32">E59</f>
        <v>DT</v>
      </c>
      <c r="F60" s="79" t="str">
        <f t="shared" si="13"/>
        <v>Pemanfaatan</v>
      </c>
      <c r="G60" s="80">
        <v>1</v>
      </c>
      <c r="H60" s="80">
        <v>6</v>
      </c>
      <c r="I60" s="68" t="str">
        <f t="shared" ref="I60:I64" si="33">I59</f>
        <v>P</v>
      </c>
      <c r="J60" s="80" t="s">
        <v>19</v>
      </c>
      <c r="K60" s="80">
        <v>0</v>
      </c>
      <c r="L60" s="80">
        <v>0</v>
      </c>
      <c r="M60" s="68" t="str">
        <f>M58</f>
        <v>zaenul</v>
      </c>
    </row>
    <row r="61" spans="1:13" x14ac:dyDescent="0.25">
      <c r="A61" s="68"/>
      <c r="B61" s="68"/>
      <c r="C61" s="78" t="str">
        <f t="shared" ref="C61:E61" si="34">C60</f>
        <v>-58838/1104412</v>
      </c>
      <c r="D61" s="109">
        <f>D52</f>
        <v>2</v>
      </c>
      <c r="E61" s="80" t="str">
        <f t="shared" si="34"/>
        <v>DT</v>
      </c>
      <c r="F61" s="79" t="str">
        <f t="shared" si="13"/>
        <v>Pemanfaatan</v>
      </c>
      <c r="G61" s="80">
        <v>1</v>
      </c>
      <c r="H61" s="80">
        <v>6</v>
      </c>
      <c r="I61" s="68" t="str">
        <f t="shared" si="33"/>
        <v>P</v>
      </c>
      <c r="J61" s="80" t="s">
        <v>20</v>
      </c>
      <c r="K61" s="80">
        <v>0</v>
      </c>
      <c r="L61" s="80">
        <v>0</v>
      </c>
      <c r="M61" s="68" t="str">
        <f t="shared" ref="M61:M65" si="35">M60</f>
        <v>zaenul</v>
      </c>
    </row>
    <row r="62" spans="1:13" x14ac:dyDescent="0.25">
      <c r="A62" s="68"/>
      <c r="B62" s="68"/>
      <c r="C62" s="78" t="str">
        <f t="shared" ref="C62:E62" si="36">C61</f>
        <v>-58838/1104412</v>
      </c>
      <c r="D62" s="109">
        <f t="shared" ref="D62:D63" si="37">D53</f>
        <v>2</v>
      </c>
      <c r="E62" s="80" t="str">
        <f t="shared" si="36"/>
        <v>DT</v>
      </c>
      <c r="F62" s="79" t="str">
        <f t="shared" si="13"/>
        <v>Pemanfaatan</v>
      </c>
      <c r="G62" s="80">
        <v>1</v>
      </c>
      <c r="H62" s="80">
        <v>6</v>
      </c>
      <c r="I62" s="68" t="str">
        <f t="shared" si="33"/>
        <v>P</v>
      </c>
      <c r="J62" s="80" t="s">
        <v>21</v>
      </c>
      <c r="K62" s="80">
        <v>0</v>
      </c>
      <c r="L62" s="80">
        <v>0</v>
      </c>
      <c r="M62" s="68" t="str">
        <f t="shared" si="35"/>
        <v>zaenul</v>
      </c>
    </row>
    <row r="63" spans="1:13" x14ac:dyDescent="0.25">
      <c r="A63" s="68"/>
      <c r="B63" s="68"/>
      <c r="C63" s="78" t="str">
        <f t="shared" ref="C63:E63" si="38">C62</f>
        <v>-58838/1104412</v>
      </c>
      <c r="D63" s="109">
        <f t="shared" si="37"/>
        <v>2</v>
      </c>
      <c r="E63" s="80" t="str">
        <f t="shared" si="38"/>
        <v>DT</v>
      </c>
      <c r="F63" s="79" t="str">
        <f t="shared" si="13"/>
        <v>Pemanfaatan</v>
      </c>
      <c r="G63" s="80">
        <v>1</v>
      </c>
      <c r="H63" s="80">
        <v>6</v>
      </c>
      <c r="I63" s="68" t="str">
        <f t="shared" si="33"/>
        <v>P</v>
      </c>
      <c r="J63" s="80" t="s">
        <v>22</v>
      </c>
      <c r="K63" s="80">
        <v>0</v>
      </c>
      <c r="L63" s="80">
        <v>0</v>
      </c>
      <c r="M63" s="68" t="str">
        <f t="shared" si="35"/>
        <v>zaenul</v>
      </c>
    </row>
    <row r="64" spans="1:13" x14ac:dyDescent="0.25">
      <c r="A64" s="68"/>
      <c r="B64" s="68"/>
      <c r="C64" s="78" t="str">
        <f t="shared" ref="C64:E64" si="39">C63</f>
        <v>-58838/1104412</v>
      </c>
      <c r="D64" s="109">
        <f>D55</f>
        <v>0</v>
      </c>
      <c r="E64" s="80" t="str">
        <f t="shared" si="39"/>
        <v>DT</v>
      </c>
      <c r="F64" s="79" t="str">
        <f t="shared" si="13"/>
        <v>Pemanfaatan</v>
      </c>
      <c r="G64" s="80">
        <v>1</v>
      </c>
      <c r="H64" s="80">
        <v>6</v>
      </c>
      <c r="I64" s="68" t="str">
        <f t="shared" si="33"/>
        <v>P</v>
      </c>
      <c r="J64" s="80" t="s">
        <v>23</v>
      </c>
      <c r="K64" s="80">
        <v>0</v>
      </c>
      <c r="L64" s="80">
        <v>9</v>
      </c>
      <c r="M64" s="68" t="str">
        <f t="shared" si="35"/>
        <v>zaenul</v>
      </c>
    </row>
    <row r="65" spans="1:13" x14ac:dyDescent="0.25">
      <c r="A65" s="68"/>
      <c r="B65" s="68"/>
      <c r="C65" s="78"/>
      <c r="D65" s="68"/>
      <c r="E65" s="80" t="str">
        <f>E58</f>
        <v>DT</v>
      </c>
      <c r="F65" s="79" t="str">
        <f>F59</f>
        <v>Pemanfaatan</v>
      </c>
      <c r="G65" s="80">
        <v>1</v>
      </c>
      <c r="H65" s="80">
        <v>6</v>
      </c>
      <c r="I65" s="68" t="str">
        <f>I58</f>
        <v>P</v>
      </c>
      <c r="J65" s="80" t="s">
        <v>37</v>
      </c>
      <c r="K65" s="80">
        <v>80</v>
      </c>
      <c r="L65" s="79">
        <v>9</v>
      </c>
      <c r="M65" s="68" t="str">
        <f t="shared" si="35"/>
        <v>zaenul</v>
      </c>
    </row>
    <row r="66" spans="1:13" x14ac:dyDescent="0.25">
      <c r="A66" s="68"/>
      <c r="B66" s="68"/>
      <c r="C66" s="78"/>
      <c r="D66" s="68"/>
      <c r="E66" s="80" t="str">
        <f>E65</f>
        <v>DT</v>
      </c>
      <c r="F66" s="79" t="str">
        <f t="shared" si="13"/>
        <v>Pemanfaatan</v>
      </c>
      <c r="G66" s="80">
        <v>1</v>
      </c>
      <c r="H66" s="80">
        <v>6</v>
      </c>
      <c r="I66" s="68" t="str">
        <f>I65</f>
        <v>P</v>
      </c>
      <c r="J66" s="80" t="s">
        <v>18</v>
      </c>
      <c r="K66" s="80">
        <v>0</v>
      </c>
      <c r="L66" s="79"/>
      <c r="M66" s="68"/>
    </row>
    <row r="67" spans="1:13" x14ac:dyDescent="0.25">
      <c r="A67" s="71"/>
      <c r="B67" s="71"/>
      <c r="C67" s="81" t="str">
        <f>C58</f>
        <v>-58838/1104412</v>
      </c>
      <c r="D67" s="82">
        <f>D58</f>
        <v>2</v>
      </c>
      <c r="E67" s="82" t="str">
        <f>E58</f>
        <v>DT</v>
      </c>
      <c r="F67" s="79" t="str">
        <f t="shared" si="13"/>
        <v>Pemanfaatan</v>
      </c>
      <c r="G67" s="83">
        <v>1</v>
      </c>
      <c r="H67" s="83">
        <v>7</v>
      </c>
      <c r="I67" s="71" t="s">
        <v>28</v>
      </c>
      <c r="J67" s="83" t="s">
        <v>25</v>
      </c>
      <c r="K67" s="83">
        <v>7</v>
      </c>
      <c r="L67" s="83"/>
      <c r="M67" s="68" t="str">
        <f>M58</f>
        <v>zaenul</v>
      </c>
    </row>
    <row r="68" spans="1:13" x14ac:dyDescent="0.25">
      <c r="A68" s="68"/>
      <c r="B68" s="68"/>
      <c r="C68" s="78" t="str">
        <f t="shared" ref="C68:E76" si="40">C67</f>
        <v>-58838/1104412</v>
      </c>
      <c r="D68" s="80">
        <f t="shared" si="40"/>
        <v>2</v>
      </c>
      <c r="E68" s="80" t="str">
        <f t="shared" si="40"/>
        <v>DT</v>
      </c>
      <c r="F68" s="79" t="str">
        <f t="shared" si="13"/>
        <v>Pemanfaatan</v>
      </c>
      <c r="G68" s="80">
        <v>1</v>
      </c>
      <c r="H68" s="80">
        <v>7</v>
      </c>
      <c r="I68" s="68" t="str">
        <f>I67</f>
        <v>P</v>
      </c>
      <c r="J68" s="80" t="s">
        <v>26</v>
      </c>
      <c r="K68" s="80">
        <v>90</v>
      </c>
      <c r="L68" s="80">
        <v>0</v>
      </c>
      <c r="M68" s="68" t="str">
        <f>M67</f>
        <v>zaenul</v>
      </c>
    </row>
    <row r="69" spans="1:13" x14ac:dyDescent="0.25">
      <c r="A69" s="68"/>
      <c r="B69" s="68"/>
      <c r="C69" s="78" t="str">
        <f t="shared" si="40"/>
        <v>-58838/1104412</v>
      </c>
      <c r="D69" s="80">
        <f t="shared" si="40"/>
        <v>2</v>
      </c>
      <c r="E69" s="80" t="str">
        <f t="shared" si="40"/>
        <v>DT</v>
      </c>
      <c r="F69" s="79" t="str">
        <f t="shared" si="13"/>
        <v>Pemanfaatan</v>
      </c>
      <c r="G69" s="80">
        <v>1</v>
      </c>
      <c r="H69" s="80">
        <v>7</v>
      </c>
      <c r="I69" s="68" t="str">
        <f>I68</f>
        <v>P</v>
      </c>
      <c r="J69" s="80" t="s">
        <v>24</v>
      </c>
      <c r="K69" s="80">
        <v>3</v>
      </c>
      <c r="L69" s="80">
        <v>0</v>
      </c>
      <c r="M69" s="68" t="str">
        <f>M68</f>
        <v>zaenul</v>
      </c>
    </row>
    <row r="70" spans="1:13" x14ac:dyDescent="0.25">
      <c r="A70" s="68"/>
      <c r="B70" s="68"/>
      <c r="C70" s="78" t="str">
        <f t="shared" si="40"/>
        <v>-58838/1104412</v>
      </c>
      <c r="D70" s="80">
        <f t="shared" si="40"/>
        <v>2</v>
      </c>
      <c r="E70" s="80" t="str">
        <f t="shared" si="40"/>
        <v>DT</v>
      </c>
      <c r="F70" s="79" t="str">
        <f t="shared" si="13"/>
        <v>Pemanfaatan</v>
      </c>
      <c r="G70" s="80">
        <v>1</v>
      </c>
      <c r="H70" s="80">
        <v>7</v>
      </c>
      <c r="I70" s="68" t="str">
        <f>I69</f>
        <v>P</v>
      </c>
      <c r="J70" s="80" t="s">
        <v>19</v>
      </c>
      <c r="K70" s="80">
        <v>0</v>
      </c>
      <c r="L70" s="80">
        <v>0</v>
      </c>
      <c r="M70" s="68" t="str">
        <f>M69</f>
        <v>zaenul</v>
      </c>
    </row>
    <row r="71" spans="1:13" x14ac:dyDescent="0.25">
      <c r="A71" s="68"/>
      <c r="B71" s="68"/>
      <c r="C71" s="78" t="str">
        <f t="shared" ref="C71:F71" si="41">C70</f>
        <v>-58838/1104412</v>
      </c>
      <c r="D71" s="79">
        <f t="shared" si="41"/>
        <v>2</v>
      </c>
      <c r="E71" s="79" t="str">
        <f t="shared" si="41"/>
        <v>DT</v>
      </c>
      <c r="F71" s="79" t="str">
        <f t="shared" si="41"/>
        <v>Pemanfaatan</v>
      </c>
      <c r="G71" s="80">
        <v>1</v>
      </c>
      <c r="H71" s="80">
        <v>7</v>
      </c>
      <c r="I71" s="68" t="str">
        <f t="shared" ref="I71:I75" si="42">I70</f>
        <v>P</v>
      </c>
      <c r="J71" s="80" t="s">
        <v>20</v>
      </c>
      <c r="K71" s="80">
        <v>0</v>
      </c>
      <c r="L71" s="80">
        <v>0</v>
      </c>
      <c r="M71" s="68" t="str">
        <f t="shared" ref="M71:M74" si="43">M70</f>
        <v>zaenul</v>
      </c>
    </row>
    <row r="72" spans="1:13" x14ac:dyDescent="0.25">
      <c r="A72" s="68"/>
      <c r="B72" s="68"/>
      <c r="C72" s="78" t="str">
        <f t="shared" ref="C72:F72" si="44">C71</f>
        <v>-58838/1104412</v>
      </c>
      <c r="D72" s="79">
        <f t="shared" si="44"/>
        <v>2</v>
      </c>
      <c r="E72" s="79" t="str">
        <f t="shared" si="44"/>
        <v>DT</v>
      </c>
      <c r="F72" s="79" t="str">
        <f t="shared" si="44"/>
        <v>Pemanfaatan</v>
      </c>
      <c r="G72" s="80">
        <v>1</v>
      </c>
      <c r="H72" s="80">
        <v>7</v>
      </c>
      <c r="I72" s="68" t="str">
        <f t="shared" si="42"/>
        <v>P</v>
      </c>
      <c r="J72" s="80" t="s">
        <v>21</v>
      </c>
      <c r="K72" s="80">
        <v>0</v>
      </c>
      <c r="L72" s="80">
        <v>0</v>
      </c>
      <c r="M72" s="68" t="str">
        <f t="shared" si="43"/>
        <v>zaenul</v>
      </c>
    </row>
    <row r="73" spans="1:13" x14ac:dyDescent="0.25">
      <c r="A73" s="68"/>
      <c r="B73" s="68"/>
      <c r="C73" s="78" t="str">
        <f t="shared" ref="C73:F73" si="45">C72</f>
        <v>-58838/1104412</v>
      </c>
      <c r="D73" s="79">
        <f t="shared" si="45"/>
        <v>2</v>
      </c>
      <c r="E73" s="79" t="str">
        <f t="shared" si="45"/>
        <v>DT</v>
      </c>
      <c r="F73" s="79" t="str">
        <f t="shared" si="45"/>
        <v>Pemanfaatan</v>
      </c>
      <c r="G73" s="80">
        <v>1</v>
      </c>
      <c r="H73" s="80">
        <v>7</v>
      </c>
      <c r="I73" s="68" t="str">
        <f t="shared" si="42"/>
        <v>P</v>
      </c>
      <c r="J73" s="80" t="s">
        <v>22</v>
      </c>
      <c r="K73" s="80">
        <v>0</v>
      </c>
      <c r="L73" s="80">
        <v>0</v>
      </c>
      <c r="M73" s="68" t="str">
        <f t="shared" si="43"/>
        <v>zaenul</v>
      </c>
    </row>
    <row r="74" spans="1:13" x14ac:dyDescent="0.25">
      <c r="A74" s="68"/>
      <c r="B74" s="68"/>
      <c r="C74" s="78" t="str">
        <f t="shared" ref="C74:F74" si="46">C73</f>
        <v>-58838/1104412</v>
      </c>
      <c r="D74" s="79">
        <f t="shared" si="46"/>
        <v>2</v>
      </c>
      <c r="E74" s="79" t="str">
        <f t="shared" si="46"/>
        <v>DT</v>
      </c>
      <c r="F74" s="79" t="str">
        <f t="shared" si="46"/>
        <v>Pemanfaatan</v>
      </c>
      <c r="G74" s="80">
        <v>1</v>
      </c>
      <c r="H74" s="80">
        <v>7</v>
      </c>
      <c r="I74" s="68" t="str">
        <f t="shared" si="42"/>
        <v>P</v>
      </c>
      <c r="J74" s="80" t="s">
        <v>23</v>
      </c>
      <c r="K74" s="80">
        <v>0</v>
      </c>
      <c r="L74" s="80">
        <v>9</v>
      </c>
      <c r="M74" s="68" t="str">
        <f t="shared" si="43"/>
        <v>zaenul</v>
      </c>
    </row>
    <row r="75" spans="1:13" x14ac:dyDescent="0.25">
      <c r="A75" s="68"/>
      <c r="B75" s="68"/>
      <c r="C75" s="78" t="str">
        <f>C70</f>
        <v>-58838/1104412</v>
      </c>
      <c r="D75" s="80">
        <f>D70</f>
        <v>2</v>
      </c>
      <c r="E75" s="80" t="str">
        <f>E70</f>
        <v>DT</v>
      </c>
      <c r="F75" s="79" t="str">
        <f>F70</f>
        <v>Pemanfaatan</v>
      </c>
      <c r="G75" s="80">
        <v>1</v>
      </c>
      <c r="H75" s="80">
        <v>7</v>
      </c>
      <c r="I75" s="68" t="str">
        <f t="shared" si="42"/>
        <v>P</v>
      </c>
      <c r="J75" s="80" t="s">
        <v>37</v>
      </c>
      <c r="K75" s="80">
        <v>90</v>
      </c>
      <c r="L75" s="80">
        <v>7</v>
      </c>
      <c r="M75" s="68" t="str">
        <f>M70</f>
        <v>zaenul</v>
      </c>
    </row>
    <row r="76" spans="1:13" x14ac:dyDescent="0.25">
      <c r="A76" s="68"/>
      <c r="B76" s="68"/>
      <c r="C76" s="78" t="str">
        <f t="shared" si="40"/>
        <v>-58838/1104412</v>
      </c>
      <c r="D76" s="80">
        <f t="shared" si="40"/>
        <v>2</v>
      </c>
      <c r="E76" s="80" t="str">
        <f t="shared" si="40"/>
        <v>DT</v>
      </c>
      <c r="F76" s="79" t="str">
        <f t="shared" si="13"/>
        <v>Pemanfaatan</v>
      </c>
      <c r="G76" s="80">
        <v>1</v>
      </c>
      <c r="H76" s="80">
        <v>7</v>
      </c>
      <c r="I76" s="68" t="str">
        <f>I75</f>
        <v>P</v>
      </c>
      <c r="J76" s="80" t="s">
        <v>18</v>
      </c>
      <c r="K76" s="80">
        <v>0</v>
      </c>
      <c r="L76" s="80">
        <v>0</v>
      </c>
      <c r="M76" s="68" t="str">
        <f>M75</f>
        <v>zaenul</v>
      </c>
    </row>
    <row r="77" spans="1:13" x14ac:dyDescent="0.25">
      <c r="A77" s="71"/>
      <c r="B77" s="71"/>
      <c r="C77" s="106" t="str">
        <f>C70</f>
        <v>-58838/1104412</v>
      </c>
      <c r="D77" s="107">
        <f>D70</f>
        <v>2</v>
      </c>
      <c r="E77" s="107" t="str">
        <f>E70</f>
        <v>DT</v>
      </c>
      <c r="F77" s="108" t="str">
        <f t="shared" si="13"/>
        <v>Pemanfaatan</v>
      </c>
      <c r="G77" s="83">
        <v>1</v>
      </c>
      <c r="H77" s="83">
        <v>8</v>
      </c>
      <c r="I77" s="71" t="s">
        <v>53</v>
      </c>
      <c r="J77" s="83" t="s">
        <v>25</v>
      </c>
      <c r="K77" s="83">
        <v>0</v>
      </c>
      <c r="L77" s="83"/>
      <c r="M77" s="68" t="str">
        <f>M70</f>
        <v>zaenul</v>
      </c>
    </row>
    <row r="78" spans="1:13" x14ac:dyDescent="0.25">
      <c r="A78" s="68"/>
      <c r="B78" s="68"/>
      <c r="C78" s="78" t="str">
        <f t="shared" ref="C78:E86" si="47">C77</f>
        <v>-58838/1104412</v>
      </c>
      <c r="D78" s="80">
        <f t="shared" si="47"/>
        <v>2</v>
      </c>
      <c r="E78" s="80" t="str">
        <f t="shared" si="47"/>
        <v>DT</v>
      </c>
      <c r="F78" s="79" t="str">
        <f t="shared" si="13"/>
        <v>Pemanfaatan</v>
      </c>
      <c r="G78" s="80">
        <v>1</v>
      </c>
      <c r="H78" s="80">
        <v>8</v>
      </c>
      <c r="I78" s="68" t="str">
        <f>I77</f>
        <v>PK,P,B</v>
      </c>
      <c r="J78" s="80" t="s">
        <v>26</v>
      </c>
      <c r="K78" s="80">
        <v>70</v>
      </c>
      <c r="L78" s="80">
        <v>0</v>
      </c>
      <c r="M78" s="68" t="str">
        <f>M77</f>
        <v>zaenul</v>
      </c>
    </row>
    <row r="79" spans="1:13" x14ac:dyDescent="0.25">
      <c r="A79" s="68"/>
      <c r="B79" s="68"/>
      <c r="C79" s="78" t="str">
        <f t="shared" si="47"/>
        <v>-58838/1104412</v>
      </c>
      <c r="D79" s="80">
        <f t="shared" si="47"/>
        <v>2</v>
      </c>
      <c r="E79" s="80" t="str">
        <f t="shared" si="47"/>
        <v>DT</v>
      </c>
      <c r="F79" s="79" t="str">
        <f t="shared" si="13"/>
        <v>Pemanfaatan</v>
      </c>
      <c r="G79" s="80">
        <v>1</v>
      </c>
      <c r="H79" s="80">
        <v>8</v>
      </c>
      <c r="I79" s="68" t="str">
        <f>I78</f>
        <v>PK,P,B</v>
      </c>
      <c r="J79" s="80" t="s">
        <v>24</v>
      </c>
      <c r="K79" s="80">
        <v>0</v>
      </c>
      <c r="L79" s="80">
        <v>0</v>
      </c>
      <c r="M79" s="68" t="str">
        <f>M78</f>
        <v>zaenul</v>
      </c>
    </row>
    <row r="80" spans="1:13" x14ac:dyDescent="0.25">
      <c r="A80" s="68"/>
      <c r="B80" s="68"/>
      <c r="C80" s="78" t="str">
        <f>C78</f>
        <v>-58838/1104412</v>
      </c>
      <c r="D80" s="80">
        <f>D78</f>
        <v>2</v>
      </c>
      <c r="E80" s="80" t="str">
        <f>E78</f>
        <v>DT</v>
      </c>
      <c r="F80" s="79" t="str">
        <f>F78</f>
        <v>Pemanfaatan</v>
      </c>
      <c r="G80" s="80">
        <v>1</v>
      </c>
      <c r="H80" s="80">
        <v>8</v>
      </c>
      <c r="I80" s="68" t="str">
        <f t="shared" ref="I80:I83" si="48">I79</f>
        <v>PK,P,B</v>
      </c>
      <c r="J80" s="80" t="s">
        <v>19</v>
      </c>
      <c r="K80" s="80">
        <v>0</v>
      </c>
      <c r="L80" s="80">
        <v>0</v>
      </c>
      <c r="M80" s="68" t="str">
        <f>M78</f>
        <v>zaenul</v>
      </c>
    </row>
    <row r="81" spans="1:13" x14ac:dyDescent="0.25">
      <c r="A81" s="68"/>
      <c r="B81" s="68"/>
      <c r="C81" s="78" t="str">
        <f t="shared" ref="C81:F81" si="49">C80</f>
        <v>-58838/1104412</v>
      </c>
      <c r="D81" s="79">
        <f t="shared" si="49"/>
        <v>2</v>
      </c>
      <c r="E81" s="79" t="str">
        <f t="shared" si="49"/>
        <v>DT</v>
      </c>
      <c r="F81" s="79" t="str">
        <f t="shared" si="49"/>
        <v>Pemanfaatan</v>
      </c>
      <c r="G81" s="80">
        <v>1</v>
      </c>
      <c r="H81" s="80">
        <v>8</v>
      </c>
      <c r="I81" s="68" t="str">
        <f t="shared" si="48"/>
        <v>PK,P,B</v>
      </c>
      <c r="J81" s="80" t="s">
        <v>20</v>
      </c>
      <c r="K81" s="80">
        <v>0</v>
      </c>
      <c r="L81" s="80">
        <v>0</v>
      </c>
      <c r="M81" s="68" t="str">
        <f t="shared" ref="M81:M82" si="50">M80</f>
        <v>zaenul</v>
      </c>
    </row>
    <row r="82" spans="1:13" x14ac:dyDescent="0.25">
      <c r="A82" s="68"/>
      <c r="B82" s="68"/>
      <c r="C82" s="78" t="str">
        <f t="shared" ref="C82:F82" si="51">C81</f>
        <v>-58838/1104412</v>
      </c>
      <c r="D82" s="79">
        <f t="shared" si="51"/>
        <v>2</v>
      </c>
      <c r="E82" s="79" t="str">
        <f t="shared" si="51"/>
        <v>DT</v>
      </c>
      <c r="F82" s="79" t="str">
        <f t="shared" si="51"/>
        <v>Pemanfaatan</v>
      </c>
      <c r="G82" s="80">
        <v>1</v>
      </c>
      <c r="H82" s="80">
        <v>8</v>
      </c>
      <c r="I82" s="68" t="str">
        <f t="shared" si="48"/>
        <v>PK,P,B</v>
      </c>
      <c r="J82" s="80" t="s">
        <v>21</v>
      </c>
      <c r="K82" s="80">
        <v>0</v>
      </c>
      <c r="L82" s="80">
        <v>0</v>
      </c>
      <c r="M82" s="68" t="str">
        <f t="shared" si="50"/>
        <v>zaenul</v>
      </c>
    </row>
    <row r="83" spans="1:13" x14ac:dyDescent="0.25">
      <c r="A83" s="68"/>
      <c r="B83" s="68"/>
      <c r="C83" s="78" t="str">
        <f>C80</f>
        <v>-58838/1104412</v>
      </c>
      <c r="D83" s="80">
        <f>D80</f>
        <v>2</v>
      </c>
      <c r="E83" s="80" t="str">
        <f>E80</f>
        <v>DT</v>
      </c>
      <c r="F83" s="79" t="str">
        <f>F80</f>
        <v>Pemanfaatan</v>
      </c>
      <c r="G83" s="80">
        <v>1</v>
      </c>
      <c r="H83" s="80">
        <v>8</v>
      </c>
      <c r="I83" s="68" t="str">
        <f t="shared" si="48"/>
        <v>PK,P,B</v>
      </c>
      <c r="J83" s="80" t="s">
        <v>22</v>
      </c>
      <c r="K83" s="80">
        <v>30</v>
      </c>
      <c r="L83" s="80">
        <v>0</v>
      </c>
      <c r="M83" s="68"/>
    </row>
    <row r="84" spans="1:13" x14ac:dyDescent="0.25">
      <c r="A84" s="68"/>
      <c r="B84" s="68"/>
      <c r="C84" s="78" t="str">
        <f>C80</f>
        <v>-58838/1104412</v>
      </c>
      <c r="D84" s="80">
        <f>D80</f>
        <v>2</v>
      </c>
      <c r="E84" s="80" t="str">
        <f>E80</f>
        <v>DT</v>
      </c>
      <c r="F84" s="79" t="str">
        <f t="shared" si="13"/>
        <v>Pemanfaatan</v>
      </c>
      <c r="G84" s="80">
        <v>1</v>
      </c>
      <c r="H84" s="80">
        <v>8</v>
      </c>
      <c r="I84" s="68" t="str">
        <f>I80</f>
        <v>PK,P,B</v>
      </c>
      <c r="J84" s="80" t="s">
        <v>23</v>
      </c>
      <c r="K84" s="80">
        <v>0</v>
      </c>
      <c r="L84" s="80">
        <v>0</v>
      </c>
      <c r="M84" s="68" t="str">
        <f>M80</f>
        <v>zaenul</v>
      </c>
    </row>
    <row r="85" spans="1:13" x14ac:dyDescent="0.25">
      <c r="A85" s="68"/>
      <c r="B85" s="68"/>
      <c r="C85" s="78" t="str">
        <f t="shared" si="47"/>
        <v>-58838/1104412</v>
      </c>
      <c r="D85" s="80">
        <f t="shared" si="47"/>
        <v>2</v>
      </c>
      <c r="E85" s="80" t="str">
        <f t="shared" si="47"/>
        <v>DT</v>
      </c>
      <c r="F85" s="79" t="str">
        <f t="shared" si="13"/>
        <v>Pemanfaatan</v>
      </c>
      <c r="G85" s="80">
        <v>1</v>
      </c>
      <c r="H85" s="80">
        <v>8</v>
      </c>
      <c r="I85" s="68" t="str">
        <f>I84</f>
        <v>PK,P,B</v>
      </c>
      <c r="J85" s="80" t="s">
        <v>37</v>
      </c>
      <c r="K85" s="80">
        <v>50</v>
      </c>
      <c r="L85" s="80">
        <v>45</v>
      </c>
      <c r="M85" s="68"/>
    </row>
    <row r="86" spans="1:13" x14ac:dyDescent="0.25">
      <c r="A86" s="68"/>
      <c r="B86" s="68"/>
      <c r="C86" s="78" t="str">
        <f t="shared" si="47"/>
        <v>-58838/1104412</v>
      </c>
      <c r="D86" s="80">
        <f t="shared" si="47"/>
        <v>2</v>
      </c>
      <c r="E86" s="80" t="str">
        <f t="shared" si="47"/>
        <v>DT</v>
      </c>
      <c r="F86" s="79" t="str">
        <f t="shared" si="13"/>
        <v>Pemanfaatan</v>
      </c>
      <c r="G86" s="80">
        <v>1</v>
      </c>
      <c r="H86" s="80">
        <v>8</v>
      </c>
      <c r="I86" s="68" t="str">
        <f>I85</f>
        <v>PK,P,B</v>
      </c>
      <c r="J86" s="80" t="s">
        <v>18</v>
      </c>
      <c r="K86" s="80">
        <v>0</v>
      </c>
      <c r="L86" s="80">
        <v>0</v>
      </c>
      <c r="M86" s="68"/>
    </row>
    <row r="87" spans="1:13" x14ac:dyDescent="0.25">
      <c r="A87" s="71"/>
      <c r="B87" s="71"/>
      <c r="C87" s="106" t="str">
        <f>C84</f>
        <v>-58838/1104412</v>
      </c>
      <c r="D87" s="107">
        <f>D84</f>
        <v>2</v>
      </c>
      <c r="E87" s="107" t="str">
        <f>E84</f>
        <v>DT</v>
      </c>
      <c r="F87" s="108" t="str">
        <f t="shared" si="13"/>
        <v>Pemanfaatan</v>
      </c>
      <c r="G87" s="83">
        <v>1</v>
      </c>
      <c r="H87" s="83">
        <v>9</v>
      </c>
      <c r="I87" s="71" t="s">
        <v>28</v>
      </c>
      <c r="J87" s="83" t="s">
        <v>25</v>
      </c>
      <c r="K87" s="83">
        <v>40</v>
      </c>
      <c r="L87" s="83"/>
      <c r="M87" s="68" t="str">
        <f>M84</f>
        <v>zaenul</v>
      </c>
    </row>
    <row r="88" spans="1:13" x14ac:dyDescent="0.25">
      <c r="A88" s="68"/>
      <c r="B88" s="68"/>
      <c r="C88" s="78" t="str">
        <f t="shared" ref="C88:E96" si="52">C87</f>
        <v>-58838/1104412</v>
      </c>
      <c r="D88" s="80">
        <f t="shared" si="52"/>
        <v>2</v>
      </c>
      <c r="E88" s="80" t="str">
        <f t="shared" si="52"/>
        <v>DT</v>
      </c>
      <c r="F88" s="79" t="str">
        <f t="shared" si="13"/>
        <v>Pemanfaatan</v>
      </c>
      <c r="G88" s="80">
        <v>1</v>
      </c>
      <c r="H88" s="80">
        <v>9</v>
      </c>
      <c r="I88" s="68" t="str">
        <f>I87</f>
        <v>P</v>
      </c>
      <c r="J88" s="80" t="s">
        <v>26</v>
      </c>
      <c r="K88" s="80">
        <v>50</v>
      </c>
      <c r="L88" s="80">
        <v>0</v>
      </c>
      <c r="M88" s="68" t="str">
        <f>M87</f>
        <v>zaenul</v>
      </c>
    </row>
    <row r="89" spans="1:13" x14ac:dyDescent="0.25">
      <c r="A89" s="68"/>
      <c r="B89" s="68"/>
      <c r="C89" s="78" t="str">
        <f t="shared" si="52"/>
        <v>-58838/1104412</v>
      </c>
      <c r="D89" s="80">
        <f t="shared" si="52"/>
        <v>2</v>
      </c>
      <c r="E89" s="80" t="str">
        <f t="shared" si="52"/>
        <v>DT</v>
      </c>
      <c r="F89" s="79" t="str">
        <f t="shared" si="13"/>
        <v>Pemanfaatan</v>
      </c>
      <c r="G89" s="80">
        <v>1</v>
      </c>
      <c r="H89" s="80">
        <v>9</v>
      </c>
      <c r="I89" s="68" t="str">
        <f>I88</f>
        <v>P</v>
      </c>
      <c r="J89" s="80" t="s">
        <v>19</v>
      </c>
      <c r="K89" s="80">
        <v>0</v>
      </c>
      <c r="L89" s="80">
        <v>0</v>
      </c>
      <c r="M89" s="68" t="str">
        <f>M88</f>
        <v>zaenul</v>
      </c>
    </row>
    <row r="90" spans="1:13" x14ac:dyDescent="0.25">
      <c r="A90" s="68"/>
      <c r="B90" s="68"/>
      <c r="C90" s="78" t="str">
        <f t="shared" si="52"/>
        <v>-58838/1104412</v>
      </c>
      <c r="D90" s="80">
        <f t="shared" si="52"/>
        <v>2</v>
      </c>
      <c r="E90" s="80" t="str">
        <f t="shared" si="52"/>
        <v>DT</v>
      </c>
      <c r="F90" s="79" t="str">
        <f t="shared" si="13"/>
        <v>Pemanfaatan</v>
      </c>
      <c r="G90" s="80">
        <v>1</v>
      </c>
      <c r="H90" s="80">
        <v>9</v>
      </c>
      <c r="I90" s="68" t="str">
        <f>I89</f>
        <v>P</v>
      </c>
      <c r="J90" s="80" t="s">
        <v>20</v>
      </c>
      <c r="K90" s="80">
        <v>10</v>
      </c>
      <c r="L90" s="80">
        <v>0</v>
      </c>
      <c r="M90" s="68" t="str">
        <f>M89</f>
        <v>zaenul</v>
      </c>
    </row>
    <row r="91" spans="1:13" x14ac:dyDescent="0.25">
      <c r="A91" s="68"/>
      <c r="B91" s="68"/>
      <c r="C91" s="78" t="str">
        <f t="shared" ref="C91:E91" si="53">C90</f>
        <v>-58838/1104412</v>
      </c>
      <c r="D91" s="80">
        <f t="shared" si="53"/>
        <v>2</v>
      </c>
      <c r="E91" s="80" t="str">
        <f t="shared" si="53"/>
        <v>DT</v>
      </c>
      <c r="F91" s="79" t="str">
        <f t="shared" si="13"/>
        <v>Pemanfaatan</v>
      </c>
      <c r="G91" s="80">
        <v>1</v>
      </c>
      <c r="H91" s="80">
        <v>9</v>
      </c>
      <c r="I91" s="68" t="str">
        <f t="shared" ref="I91:I94" si="54">I90</f>
        <v>P</v>
      </c>
      <c r="J91" s="80" t="s">
        <v>24</v>
      </c>
      <c r="K91" s="80">
        <v>0</v>
      </c>
      <c r="L91" s="80">
        <v>0</v>
      </c>
      <c r="M91" s="68"/>
    </row>
    <row r="92" spans="1:13" x14ac:dyDescent="0.25">
      <c r="A92" s="68"/>
      <c r="B92" s="68"/>
      <c r="C92" s="78" t="str">
        <f t="shared" ref="C92:E92" si="55">C91</f>
        <v>-58838/1104412</v>
      </c>
      <c r="D92" s="80">
        <f t="shared" si="55"/>
        <v>2</v>
      </c>
      <c r="E92" s="80" t="str">
        <f t="shared" si="55"/>
        <v>DT</v>
      </c>
      <c r="F92" s="79" t="str">
        <f t="shared" si="13"/>
        <v>Pemanfaatan</v>
      </c>
      <c r="G92" s="80">
        <v>1</v>
      </c>
      <c r="H92" s="80">
        <v>9</v>
      </c>
      <c r="I92" s="68" t="str">
        <f t="shared" si="54"/>
        <v>P</v>
      </c>
      <c r="J92" s="80" t="s">
        <v>21</v>
      </c>
      <c r="K92" s="80">
        <v>0</v>
      </c>
      <c r="L92" s="80">
        <v>0</v>
      </c>
      <c r="M92" s="68"/>
    </row>
    <row r="93" spans="1:13" x14ac:dyDescent="0.25">
      <c r="A93" s="68"/>
      <c r="B93" s="68"/>
      <c r="C93" s="78" t="str">
        <f t="shared" ref="C93:E93" si="56">C92</f>
        <v>-58838/1104412</v>
      </c>
      <c r="D93" s="80">
        <f t="shared" si="56"/>
        <v>2</v>
      </c>
      <c r="E93" s="80" t="str">
        <f t="shared" si="56"/>
        <v>DT</v>
      </c>
      <c r="F93" s="79" t="str">
        <f t="shared" si="13"/>
        <v>Pemanfaatan</v>
      </c>
      <c r="G93" s="80">
        <v>1</v>
      </c>
      <c r="H93" s="80">
        <v>9</v>
      </c>
      <c r="I93" s="68" t="str">
        <f t="shared" si="54"/>
        <v>P</v>
      </c>
      <c r="J93" s="80" t="s">
        <v>22</v>
      </c>
      <c r="K93" s="80">
        <v>0</v>
      </c>
      <c r="L93" s="80">
        <v>0</v>
      </c>
      <c r="M93" s="68"/>
    </row>
    <row r="94" spans="1:13" x14ac:dyDescent="0.25">
      <c r="A94" s="68"/>
      <c r="B94" s="68"/>
      <c r="C94" s="78" t="str">
        <f t="shared" ref="C94:E94" si="57">C93</f>
        <v>-58838/1104412</v>
      </c>
      <c r="D94" s="80">
        <f t="shared" si="57"/>
        <v>2</v>
      </c>
      <c r="E94" s="80" t="str">
        <f t="shared" si="57"/>
        <v>DT</v>
      </c>
      <c r="F94" s="79" t="str">
        <f t="shared" si="13"/>
        <v>Pemanfaatan</v>
      </c>
      <c r="G94" s="80">
        <v>1</v>
      </c>
      <c r="H94" s="80">
        <v>9</v>
      </c>
      <c r="I94" s="68" t="str">
        <f t="shared" si="54"/>
        <v>P</v>
      </c>
      <c r="J94" s="80" t="s">
        <v>23</v>
      </c>
      <c r="K94" s="80">
        <v>0</v>
      </c>
      <c r="L94" s="80">
        <v>0</v>
      </c>
      <c r="M94" s="68"/>
    </row>
    <row r="95" spans="1:13" x14ac:dyDescent="0.25">
      <c r="A95" s="68"/>
      <c r="B95" s="68"/>
      <c r="C95" s="78" t="str">
        <f>C90</f>
        <v>-58838/1104412</v>
      </c>
      <c r="D95" s="80">
        <f>D90</f>
        <v>2</v>
      </c>
      <c r="E95" s="80" t="str">
        <f>E90</f>
        <v>DT</v>
      </c>
      <c r="F95" s="79" t="str">
        <f>F90</f>
        <v>Pemanfaatan</v>
      </c>
      <c r="G95" s="80">
        <v>1</v>
      </c>
      <c r="H95" s="80">
        <v>9</v>
      </c>
      <c r="I95" s="68" t="str">
        <f>I90</f>
        <v>P</v>
      </c>
      <c r="J95" s="80" t="s">
        <v>37</v>
      </c>
      <c r="K95" s="80">
        <v>80</v>
      </c>
      <c r="L95" s="80">
        <v>8</v>
      </c>
      <c r="M95" s="68" t="str">
        <f>M90</f>
        <v>zaenul</v>
      </c>
    </row>
    <row r="96" spans="1:13" x14ac:dyDescent="0.25">
      <c r="A96" s="68"/>
      <c r="B96" s="68"/>
      <c r="C96" s="78" t="str">
        <f t="shared" si="52"/>
        <v>-58838/1104412</v>
      </c>
      <c r="D96" s="80">
        <f t="shared" si="52"/>
        <v>2</v>
      </c>
      <c r="E96" s="80" t="str">
        <f t="shared" si="52"/>
        <v>DT</v>
      </c>
      <c r="F96" s="79" t="str">
        <f t="shared" si="13"/>
        <v>Pemanfaatan</v>
      </c>
      <c r="G96" s="80">
        <v>1</v>
      </c>
      <c r="H96" s="80">
        <v>9</v>
      </c>
      <c r="I96" s="68" t="str">
        <f>I95</f>
        <v>P</v>
      </c>
      <c r="J96" s="80" t="s">
        <v>18</v>
      </c>
      <c r="K96" s="80">
        <v>0</v>
      </c>
      <c r="L96" s="80">
        <v>0</v>
      </c>
      <c r="M96" s="68" t="str">
        <f>M95</f>
        <v>zaenul</v>
      </c>
    </row>
    <row r="97" spans="1:13" x14ac:dyDescent="0.25">
      <c r="A97" s="71"/>
      <c r="B97" s="71"/>
      <c r="C97" s="106" t="str">
        <f>C90</f>
        <v>-58838/1104412</v>
      </c>
      <c r="D97" s="107">
        <f>D90</f>
        <v>2</v>
      </c>
      <c r="E97" s="107" t="str">
        <f>E90</f>
        <v>DT</v>
      </c>
      <c r="F97" s="108" t="str">
        <f t="shared" si="13"/>
        <v>Pemanfaatan</v>
      </c>
      <c r="G97" s="83">
        <v>1</v>
      </c>
      <c r="H97" s="83">
        <v>10</v>
      </c>
      <c r="I97" s="71" t="s">
        <v>27</v>
      </c>
      <c r="J97" s="83" t="s">
        <v>25</v>
      </c>
      <c r="K97" s="83">
        <v>90</v>
      </c>
      <c r="L97" s="83">
        <v>0</v>
      </c>
      <c r="M97" s="68" t="str">
        <f>M90</f>
        <v>zaenul</v>
      </c>
    </row>
    <row r="98" spans="1:13" x14ac:dyDescent="0.25">
      <c r="A98" s="68"/>
      <c r="B98" s="68"/>
      <c r="C98" s="78" t="str">
        <f t="shared" ref="C98:E106" si="58">C97</f>
        <v>-58838/1104412</v>
      </c>
      <c r="D98" s="80">
        <f t="shared" si="58"/>
        <v>2</v>
      </c>
      <c r="E98" s="80" t="str">
        <f t="shared" si="58"/>
        <v>DT</v>
      </c>
      <c r="F98" s="79" t="str">
        <f t="shared" si="13"/>
        <v>Pemanfaatan</v>
      </c>
      <c r="G98" s="80">
        <v>1</v>
      </c>
      <c r="H98" s="80">
        <v>10</v>
      </c>
      <c r="I98" s="68" t="str">
        <f t="shared" ref="I98:I106" si="59">I97</f>
        <v>P,L</v>
      </c>
      <c r="J98" s="80" t="s">
        <v>26</v>
      </c>
      <c r="K98" s="80">
        <v>5</v>
      </c>
      <c r="L98" s="80">
        <v>0</v>
      </c>
      <c r="M98" s="68" t="str">
        <f t="shared" ref="M98:M106" si="60">M97</f>
        <v>zaenul</v>
      </c>
    </row>
    <row r="99" spans="1:13" x14ac:dyDescent="0.25">
      <c r="A99" s="68"/>
      <c r="B99" s="68"/>
      <c r="C99" s="78" t="str">
        <f t="shared" si="58"/>
        <v>-58838/1104412</v>
      </c>
      <c r="D99" s="80">
        <f t="shared" si="58"/>
        <v>2</v>
      </c>
      <c r="E99" s="80" t="str">
        <f t="shared" si="58"/>
        <v>DT</v>
      </c>
      <c r="F99" s="79" t="str">
        <f t="shared" si="13"/>
        <v>Pemanfaatan</v>
      </c>
      <c r="G99" s="80">
        <v>1</v>
      </c>
      <c r="H99" s="80">
        <v>10</v>
      </c>
      <c r="I99" s="68" t="str">
        <f t="shared" si="59"/>
        <v>P,L</v>
      </c>
      <c r="J99" s="80" t="s">
        <v>19</v>
      </c>
      <c r="K99" s="80">
        <v>0</v>
      </c>
      <c r="L99" s="80">
        <v>0</v>
      </c>
      <c r="M99" s="68" t="str">
        <f t="shared" si="60"/>
        <v>zaenul</v>
      </c>
    </row>
    <row r="100" spans="1:13" x14ac:dyDescent="0.25">
      <c r="A100" s="68"/>
      <c r="B100" s="68"/>
      <c r="C100" s="78" t="str">
        <f t="shared" si="58"/>
        <v>-58838/1104412</v>
      </c>
      <c r="D100" s="80">
        <f t="shared" si="58"/>
        <v>2</v>
      </c>
      <c r="E100" s="80" t="str">
        <f t="shared" si="58"/>
        <v>DT</v>
      </c>
      <c r="F100" s="79" t="str">
        <f t="shared" si="13"/>
        <v>Pemanfaatan</v>
      </c>
      <c r="G100" s="80">
        <v>1</v>
      </c>
      <c r="H100" s="80">
        <v>10</v>
      </c>
      <c r="I100" s="68" t="str">
        <f t="shared" si="59"/>
        <v>P,L</v>
      </c>
      <c r="J100" s="80" t="s">
        <v>20</v>
      </c>
      <c r="K100" s="80">
        <v>5</v>
      </c>
      <c r="L100" s="80">
        <v>0</v>
      </c>
      <c r="M100" s="68" t="str">
        <f t="shared" si="60"/>
        <v>zaenul</v>
      </c>
    </row>
    <row r="101" spans="1:13" x14ac:dyDescent="0.25">
      <c r="A101" s="68"/>
      <c r="B101" s="68"/>
      <c r="C101" s="78" t="str">
        <f t="shared" ref="C101:E101" si="61">C100</f>
        <v>-58838/1104412</v>
      </c>
      <c r="D101" s="80">
        <f t="shared" si="61"/>
        <v>2</v>
      </c>
      <c r="E101" s="80" t="str">
        <f t="shared" si="61"/>
        <v>DT</v>
      </c>
      <c r="F101" s="79" t="str">
        <f t="shared" si="13"/>
        <v>Pemanfaatan</v>
      </c>
      <c r="G101" s="80">
        <v>1</v>
      </c>
      <c r="H101" s="80">
        <v>10</v>
      </c>
      <c r="I101" s="68" t="str">
        <f t="shared" si="59"/>
        <v>P,L</v>
      </c>
      <c r="J101" s="80" t="s">
        <v>24</v>
      </c>
      <c r="K101" s="80">
        <v>0</v>
      </c>
      <c r="L101" s="80">
        <v>0</v>
      </c>
      <c r="M101" s="68"/>
    </row>
    <row r="102" spans="1:13" x14ac:dyDescent="0.25">
      <c r="A102" s="68"/>
      <c r="B102" s="68"/>
      <c r="C102" s="78" t="str">
        <f t="shared" ref="C102:E102" si="62">C101</f>
        <v>-58838/1104412</v>
      </c>
      <c r="D102" s="80">
        <f t="shared" si="62"/>
        <v>2</v>
      </c>
      <c r="E102" s="80" t="str">
        <f t="shared" si="62"/>
        <v>DT</v>
      </c>
      <c r="F102" s="79" t="str">
        <f t="shared" si="13"/>
        <v>Pemanfaatan</v>
      </c>
      <c r="G102" s="80">
        <v>1</v>
      </c>
      <c r="H102" s="80">
        <v>10</v>
      </c>
      <c r="I102" s="68" t="str">
        <f t="shared" si="59"/>
        <v>P,L</v>
      </c>
      <c r="J102" s="80" t="s">
        <v>21</v>
      </c>
      <c r="K102" s="80">
        <v>0</v>
      </c>
      <c r="L102" s="80">
        <v>0</v>
      </c>
      <c r="M102" s="68"/>
    </row>
    <row r="103" spans="1:13" x14ac:dyDescent="0.25">
      <c r="A103" s="68"/>
      <c r="B103" s="68"/>
      <c r="C103" s="78" t="str">
        <f>C100</f>
        <v>-58838/1104412</v>
      </c>
      <c r="D103" s="80">
        <f>D100</f>
        <v>2</v>
      </c>
      <c r="E103" s="80" t="str">
        <f>E100</f>
        <v>DT</v>
      </c>
      <c r="F103" s="79" t="str">
        <f>F100</f>
        <v>Pemanfaatan</v>
      </c>
      <c r="G103" s="80">
        <v>1</v>
      </c>
      <c r="H103" s="80">
        <v>10</v>
      </c>
      <c r="I103" s="68" t="str">
        <f>I100</f>
        <v>P,L</v>
      </c>
      <c r="J103" s="80" t="s">
        <v>22</v>
      </c>
      <c r="K103" s="80">
        <v>0</v>
      </c>
      <c r="L103" s="80">
        <v>0</v>
      </c>
      <c r="M103" s="68" t="str">
        <f>M100</f>
        <v>zaenul</v>
      </c>
    </row>
    <row r="104" spans="1:13" x14ac:dyDescent="0.25">
      <c r="A104" s="68"/>
      <c r="B104" s="68"/>
      <c r="C104" s="78" t="str">
        <f t="shared" si="58"/>
        <v>-58838/1104412</v>
      </c>
      <c r="D104" s="80">
        <f t="shared" si="58"/>
        <v>2</v>
      </c>
      <c r="E104" s="80" t="str">
        <f t="shared" si="58"/>
        <v>DT</v>
      </c>
      <c r="F104" s="79" t="str">
        <f t="shared" si="13"/>
        <v>Pemanfaatan</v>
      </c>
      <c r="G104" s="80">
        <v>1</v>
      </c>
      <c r="H104" s="80">
        <v>10</v>
      </c>
      <c r="I104" s="68" t="str">
        <f t="shared" si="59"/>
        <v>P,L</v>
      </c>
      <c r="J104" s="110" t="s">
        <v>23</v>
      </c>
      <c r="K104" s="80">
        <v>0</v>
      </c>
      <c r="L104" s="80">
        <v>0</v>
      </c>
      <c r="M104" s="68" t="str">
        <f t="shared" si="60"/>
        <v>zaenul</v>
      </c>
    </row>
    <row r="105" spans="1:13" x14ac:dyDescent="0.25">
      <c r="A105" s="68"/>
      <c r="B105" s="68"/>
      <c r="C105" s="78" t="str">
        <f t="shared" si="58"/>
        <v>-58838/1104412</v>
      </c>
      <c r="D105" s="80">
        <f t="shared" si="58"/>
        <v>2</v>
      </c>
      <c r="E105" s="80" t="str">
        <f t="shared" si="58"/>
        <v>DT</v>
      </c>
      <c r="F105" s="79" t="str">
        <f t="shared" si="13"/>
        <v>Pemanfaatan</v>
      </c>
      <c r="G105" s="80">
        <v>1</v>
      </c>
      <c r="H105" s="80">
        <v>10</v>
      </c>
      <c r="I105" s="68" t="str">
        <f t="shared" si="59"/>
        <v>P,L</v>
      </c>
      <c r="J105" s="80" t="s">
        <v>37</v>
      </c>
      <c r="K105" s="80">
        <v>85</v>
      </c>
      <c r="L105" s="80">
        <v>13</v>
      </c>
      <c r="M105" s="68" t="str">
        <f t="shared" si="60"/>
        <v>zaenul</v>
      </c>
    </row>
    <row r="106" spans="1:13" x14ac:dyDescent="0.25">
      <c r="A106" s="68"/>
      <c r="B106" s="68"/>
      <c r="C106" s="78" t="str">
        <f t="shared" si="58"/>
        <v>-58838/1104412</v>
      </c>
      <c r="D106" s="80">
        <f t="shared" si="58"/>
        <v>2</v>
      </c>
      <c r="E106" s="80" t="str">
        <f t="shared" si="58"/>
        <v>DT</v>
      </c>
      <c r="F106" s="79" t="str">
        <f t="shared" si="13"/>
        <v>Pemanfaatan</v>
      </c>
      <c r="G106" s="80">
        <v>1</v>
      </c>
      <c r="H106" s="80">
        <v>10</v>
      </c>
      <c r="I106" s="68" t="str">
        <f t="shared" si="59"/>
        <v>P,L</v>
      </c>
      <c r="J106" s="80" t="s">
        <v>18</v>
      </c>
      <c r="K106" s="80">
        <v>0</v>
      </c>
      <c r="L106" s="80">
        <v>0</v>
      </c>
      <c r="M106" s="68" t="str">
        <f t="shared" si="60"/>
        <v>zaenul</v>
      </c>
    </row>
    <row r="107" spans="1:13" x14ac:dyDescent="0.25">
      <c r="A107" s="71"/>
      <c r="B107" s="71"/>
      <c r="C107" s="106" t="str">
        <f>C104</f>
        <v>-58838/1104412</v>
      </c>
      <c r="D107" s="107">
        <f>D104</f>
        <v>2</v>
      </c>
      <c r="E107" s="107" t="str">
        <f>E104</f>
        <v>DT</v>
      </c>
      <c r="F107" s="108" t="str">
        <f t="shared" si="13"/>
        <v>Pemanfaatan</v>
      </c>
      <c r="G107" s="83">
        <v>1</v>
      </c>
      <c r="H107" s="83">
        <v>11</v>
      </c>
      <c r="I107" s="71" t="s">
        <v>35</v>
      </c>
      <c r="J107" s="83" t="s">
        <v>25</v>
      </c>
      <c r="K107" s="83">
        <v>0</v>
      </c>
      <c r="L107" s="83">
        <v>60</v>
      </c>
      <c r="M107" s="68" t="str">
        <f>M104</f>
        <v>zaenul</v>
      </c>
    </row>
    <row r="108" spans="1:13" x14ac:dyDescent="0.25">
      <c r="A108" s="68"/>
      <c r="B108" s="68"/>
      <c r="C108" s="78" t="str">
        <f t="shared" ref="C108:E116" si="63">C107</f>
        <v>-58838/1104412</v>
      </c>
      <c r="D108" s="80">
        <f t="shared" si="63"/>
        <v>2</v>
      </c>
      <c r="E108" s="80" t="str">
        <f t="shared" si="63"/>
        <v>DT</v>
      </c>
      <c r="F108" s="79" t="str">
        <f t="shared" si="13"/>
        <v>Pemanfaatan</v>
      </c>
      <c r="G108" s="80">
        <v>1</v>
      </c>
      <c r="H108" s="80">
        <v>11</v>
      </c>
      <c r="I108" s="115" t="str">
        <f>I107</f>
        <v>P,L,PK</v>
      </c>
      <c r="J108" s="80" t="s">
        <v>24</v>
      </c>
      <c r="K108" s="80">
        <v>10</v>
      </c>
      <c r="L108" s="80">
        <v>0</v>
      </c>
      <c r="M108" s="68" t="str">
        <f>M107</f>
        <v>zaenul</v>
      </c>
    </row>
    <row r="109" spans="1:13" x14ac:dyDescent="0.25">
      <c r="A109" s="68"/>
      <c r="B109" s="68"/>
      <c r="C109" s="78" t="str">
        <f t="shared" si="63"/>
        <v>-58838/1104412</v>
      </c>
      <c r="D109" s="80">
        <f t="shared" si="63"/>
        <v>2</v>
      </c>
      <c r="E109" s="80" t="str">
        <f t="shared" si="63"/>
        <v>DT</v>
      </c>
      <c r="F109" s="79" t="str">
        <f t="shared" si="13"/>
        <v>Pemanfaatan</v>
      </c>
      <c r="G109" s="80">
        <v>1</v>
      </c>
      <c r="H109" s="80">
        <v>11</v>
      </c>
      <c r="I109" s="68" t="str">
        <f>I108</f>
        <v>P,L,PK</v>
      </c>
      <c r="J109" s="80" t="s">
        <v>19</v>
      </c>
      <c r="K109" s="80">
        <v>5</v>
      </c>
      <c r="L109" s="80">
        <v>0</v>
      </c>
      <c r="M109" s="68" t="str">
        <f>M108</f>
        <v>zaenul</v>
      </c>
    </row>
    <row r="110" spans="1:13" x14ac:dyDescent="0.25">
      <c r="A110" s="68"/>
      <c r="B110" s="68"/>
      <c r="C110" s="78" t="str">
        <f t="shared" ref="C110:E110" si="64">C109</f>
        <v>-58838/1104412</v>
      </c>
      <c r="D110" s="80">
        <f t="shared" si="64"/>
        <v>2</v>
      </c>
      <c r="E110" s="80" t="str">
        <f t="shared" si="64"/>
        <v>DT</v>
      </c>
      <c r="F110" s="79" t="str">
        <f t="shared" si="13"/>
        <v>Pemanfaatan</v>
      </c>
      <c r="G110" s="80">
        <v>1</v>
      </c>
      <c r="H110" s="80">
        <v>11</v>
      </c>
      <c r="I110" s="68" t="str">
        <f t="shared" ref="I110:I111" si="65">I109</f>
        <v>P,L,PK</v>
      </c>
      <c r="J110" s="80" t="s">
        <v>24</v>
      </c>
      <c r="K110" s="80">
        <v>0</v>
      </c>
      <c r="L110" s="80">
        <v>0</v>
      </c>
      <c r="M110" s="68"/>
    </row>
    <row r="111" spans="1:13" x14ac:dyDescent="0.25">
      <c r="A111" s="68"/>
      <c r="B111" s="68"/>
      <c r="C111" s="78" t="str">
        <f t="shared" ref="C111:E111" si="66">C110</f>
        <v>-58838/1104412</v>
      </c>
      <c r="D111" s="80">
        <f t="shared" si="66"/>
        <v>2</v>
      </c>
      <c r="E111" s="80" t="str">
        <f t="shared" si="66"/>
        <v>DT</v>
      </c>
      <c r="F111" s="79" t="str">
        <f t="shared" si="13"/>
        <v>Pemanfaatan</v>
      </c>
      <c r="G111" s="80">
        <v>1</v>
      </c>
      <c r="H111" s="80">
        <v>11</v>
      </c>
      <c r="I111" s="68" t="str">
        <f t="shared" si="65"/>
        <v>P,L,PK</v>
      </c>
      <c r="J111" s="80" t="s">
        <v>22</v>
      </c>
      <c r="K111" s="80">
        <v>0</v>
      </c>
      <c r="L111" s="80">
        <v>0</v>
      </c>
      <c r="M111" s="68"/>
    </row>
    <row r="112" spans="1:13" x14ac:dyDescent="0.25">
      <c r="A112" s="68"/>
      <c r="B112" s="68"/>
      <c r="C112" s="78" t="str">
        <f>C109</f>
        <v>-58838/1104412</v>
      </c>
      <c r="D112" s="80">
        <f>D109</f>
        <v>2</v>
      </c>
      <c r="E112" s="80" t="str">
        <f>E109</f>
        <v>DT</v>
      </c>
      <c r="F112" s="79" t="str">
        <f>F109</f>
        <v>Pemanfaatan</v>
      </c>
      <c r="G112" s="80">
        <v>1</v>
      </c>
      <c r="H112" s="80">
        <v>11</v>
      </c>
      <c r="I112" s="68" t="str">
        <f>I109</f>
        <v>P,L,PK</v>
      </c>
      <c r="J112" s="80" t="s">
        <v>21</v>
      </c>
      <c r="K112" s="80">
        <v>25</v>
      </c>
      <c r="L112" s="80">
        <v>0</v>
      </c>
      <c r="M112" s="68"/>
    </row>
    <row r="113" spans="1:13" x14ac:dyDescent="0.25">
      <c r="A113" s="68"/>
      <c r="B113" s="68"/>
      <c r="C113" s="78" t="str">
        <f t="shared" ref="C113:E113" si="67">C112</f>
        <v>-58838/1104412</v>
      </c>
      <c r="D113" s="80">
        <f t="shared" si="67"/>
        <v>2</v>
      </c>
      <c r="E113" s="80" t="str">
        <f t="shared" si="67"/>
        <v>DT</v>
      </c>
      <c r="F113" s="79" t="str">
        <f t="shared" si="13"/>
        <v>Pemanfaatan</v>
      </c>
      <c r="G113" s="80">
        <v>1</v>
      </c>
      <c r="H113" s="80">
        <v>11</v>
      </c>
      <c r="I113" s="68" t="str">
        <f t="shared" ref="I113" si="68">I112</f>
        <v>P,L,PK</v>
      </c>
      <c r="J113" s="80" t="s">
        <v>26</v>
      </c>
      <c r="K113" s="80">
        <v>30</v>
      </c>
      <c r="L113" s="80">
        <v>0</v>
      </c>
      <c r="M113" s="68"/>
    </row>
    <row r="114" spans="1:13" x14ac:dyDescent="0.25">
      <c r="A114" s="68"/>
      <c r="B114" s="68"/>
      <c r="C114" s="78" t="str">
        <f>C109</f>
        <v>-58838/1104412</v>
      </c>
      <c r="D114" s="80">
        <f>D109</f>
        <v>2</v>
      </c>
      <c r="E114" s="80" t="str">
        <f>E109</f>
        <v>DT</v>
      </c>
      <c r="F114" s="79" t="str">
        <f t="shared" si="13"/>
        <v>Pemanfaatan</v>
      </c>
      <c r="G114" s="80">
        <v>1</v>
      </c>
      <c r="H114" s="80">
        <v>11</v>
      </c>
      <c r="I114" s="68" t="str">
        <f>I109</f>
        <v>P,L,PK</v>
      </c>
      <c r="J114" s="80" t="s">
        <v>23</v>
      </c>
      <c r="K114" s="80">
        <v>30</v>
      </c>
      <c r="L114" s="80">
        <v>0</v>
      </c>
      <c r="M114" s="68" t="str">
        <f>M109</f>
        <v>zaenul</v>
      </c>
    </row>
    <row r="115" spans="1:13" x14ac:dyDescent="0.25">
      <c r="A115" s="68"/>
      <c r="B115" s="68"/>
      <c r="C115" s="78" t="str">
        <f t="shared" si="63"/>
        <v>-58838/1104412</v>
      </c>
      <c r="D115" s="80">
        <f t="shared" si="63"/>
        <v>2</v>
      </c>
      <c r="E115" s="80" t="str">
        <f t="shared" si="63"/>
        <v>DT</v>
      </c>
      <c r="F115" s="79" t="str">
        <f t="shared" si="13"/>
        <v>Pemanfaatan</v>
      </c>
      <c r="G115" s="80">
        <v>1</v>
      </c>
      <c r="H115" s="80">
        <v>11</v>
      </c>
      <c r="I115" s="68" t="str">
        <f>I114</f>
        <v>P,L,PK</v>
      </c>
      <c r="J115" s="80" t="s">
        <v>37</v>
      </c>
      <c r="K115" s="80">
        <v>60</v>
      </c>
      <c r="L115" s="80">
        <v>12</v>
      </c>
      <c r="M115" s="68" t="str">
        <f>M114</f>
        <v>zaenul</v>
      </c>
    </row>
    <row r="116" spans="1:13" x14ac:dyDescent="0.25">
      <c r="A116" s="68"/>
      <c r="B116" s="68"/>
      <c r="C116" s="78" t="str">
        <f t="shared" si="63"/>
        <v>-58838/1104412</v>
      </c>
      <c r="D116" s="80">
        <f t="shared" si="63"/>
        <v>2</v>
      </c>
      <c r="E116" s="80" t="str">
        <f t="shared" si="63"/>
        <v>DT</v>
      </c>
      <c r="F116" s="79" t="str">
        <f t="shared" si="13"/>
        <v>Pemanfaatan</v>
      </c>
      <c r="G116" s="80">
        <v>1</v>
      </c>
      <c r="H116" s="80">
        <v>11</v>
      </c>
      <c r="I116" s="68" t="str">
        <f>I115</f>
        <v>P,L,PK</v>
      </c>
      <c r="J116" s="80" t="s">
        <v>18</v>
      </c>
      <c r="K116" s="80">
        <v>0</v>
      </c>
      <c r="L116" s="80">
        <v>0</v>
      </c>
      <c r="M116" s="68" t="str">
        <f>M115</f>
        <v>zaenul</v>
      </c>
    </row>
    <row r="117" spans="1:13" x14ac:dyDescent="0.25">
      <c r="A117" s="86"/>
      <c r="B117" s="86"/>
      <c r="C117" s="112" t="str">
        <f>C114</f>
        <v>-58838/1104412</v>
      </c>
      <c r="D117" s="113">
        <f>D114</f>
        <v>2</v>
      </c>
      <c r="E117" s="113" t="str">
        <f>E114</f>
        <v>DT</v>
      </c>
      <c r="F117" s="114" t="str">
        <f t="shared" si="13"/>
        <v>Pemanfaatan</v>
      </c>
      <c r="G117" s="87">
        <v>2</v>
      </c>
      <c r="H117" s="87">
        <v>1</v>
      </c>
      <c r="I117" s="86" t="s">
        <v>29</v>
      </c>
      <c r="J117" s="87" t="s">
        <v>25</v>
      </c>
      <c r="K117" s="87">
        <v>0</v>
      </c>
      <c r="L117" s="87">
        <v>0</v>
      </c>
      <c r="M117" s="68" t="s">
        <v>17</v>
      </c>
    </row>
    <row r="118" spans="1:13" x14ac:dyDescent="0.25">
      <c r="A118" s="68"/>
      <c r="B118" s="68"/>
      <c r="C118" s="78" t="str">
        <f t="shared" ref="C118:E119" si="69">C117</f>
        <v>-58838/1104412</v>
      </c>
      <c r="D118" s="80">
        <f t="shared" si="69"/>
        <v>2</v>
      </c>
      <c r="E118" s="80" t="str">
        <f t="shared" si="69"/>
        <v>DT</v>
      </c>
      <c r="F118" s="79" t="str">
        <f t="shared" si="13"/>
        <v>Pemanfaatan</v>
      </c>
      <c r="G118" s="80">
        <v>2</v>
      </c>
      <c r="H118" s="80">
        <v>1</v>
      </c>
      <c r="I118" s="68" t="str">
        <f>I117</f>
        <v>P,PK</v>
      </c>
      <c r="J118" s="80" t="s">
        <v>23</v>
      </c>
      <c r="K118" s="80">
        <v>0</v>
      </c>
      <c r="L118" s="80">
        <v>0</v>
      </c>
      <c r="M118" s="68" t="str">
        <f>M117</f>
        <v>zaenul</v>
      </c>
    </row>
    <row r="119" spans="1:13" x14ac:dyDescent="0.25">
      <c r="A119" s="68"/>
      <c r="B119" s="68"/>
      <c r="C119" s="78" t="str">
        <f t="shared" si="69"/>
        <v>-58838/1104412</v>
      </c>
      <c r="D119" s="80">
        <f t="shared" si="69"/>
        <v>2</v>
      </c>
      <c r="E119" s="80" t="str">
        <f t="shared" si="69"/>
        <v>DT</v>
      </c>
      <c r="F119" s="79" t="str">
        <f t="shared" si="13"/>
        <v>Pemanfaatan</v>
      </c>
      <c r="G119" s="80">
        <v>2</v>
      </c>
      <c r="H119" s="80">
        <v>1</v>
      </c>
      <c r="I119" s="68" t="str">
        <f>I118</f>
        <v>P,PK</v>
      </c>
      <c r="J119" s="80" t="s">
        <v>24</v>
      </c>
      <c r="K119" s="80">
        <v>0</v>
      </c>
      <c r="L119" s="80">
        <v>0</v>
      </c>
      <c r="M119" s="68" t="str">
        <f>M118</f>
        <v>zaenul</v>
      </c>
    </row>
    <row r="120" spans="1:13" x14ac:dyDescent="0.25">
      <c r="A120" s="68"/>
      <c r="B120" s="68"/>
      <c r="C120" s="78" t="str">
        <f t="shared" ref="C120:E120" si="70">C119</f>
        <v>-58838/1104412</v>
      </c>
      <c r="D120" s="80">
        <f t="shared" si="70"/>
        <v>2</v>
      </c>
      <c r="E120" s="80" t="str">
        <f t="shared" si="70"/>
        <v>DT</v>
      </c>
      <c r="F120" s="79" t="str">
        <f t="shared" si="13"/>
        <v>Pemanfaatan</v>
      </c>
      <c r="G120" s="80">
        <v>2</v>
      </c>
      <c r="H120" s="80">
        <v>1</v>
      </c>
      <c r="I120" s="68" t="str">
        <f t="shared" ref="I120:I124" si="71">I119</f>
        <v>P,PK</v>
      </c>
      <c r="J120" s="80" t="s">
        <v>26</v>
      </c>
      <c r="K120" s="80">
        <v>0</v>
      </c>
      <c r="L120" s="80">
        <v>0</v>
      </c>
      <c r="M120" s="68" t="str">
        <f t="shared" ref="M120:M124" si="72">M119</f>
        <v>zaenul</v>
      </c>
    </row>
    <row r="121" spans="1:13" x14ac:dyDescent="0.25">
      <c r="A121" s="68"/>
      <c r="B121" s="68"/>
      <c r="C121" s="78" t="str">
        <f t="shared" ref="C121:E121" si="73">C120</f>
        <v>-58838/1104412</v>
      </c>
      <c r="D121" s="80">
        <f t="shared" si="73"/>
        <v>2</v>
      </c>
      <c r="E121" s="80" t="str">
        <f t="shared" si="73"/>
        <v>DT</v>
      </c>
      <c r="F121" s="79" t="str">
        <f t="shared" si="13"/>
        <v>Pemanfaatan</v>
      </c>
      <c r="G121" s="80">
        <v>2</v>
      </c>
      <c r="H121" s="80">
        <v>1</v>
      </c>
      <c r="I121" s="68" t="str">
        <f t="shared" si="71"/>
        <v>P,PK</v>
      </c>
      <c r="J121" s="80" t="s">
        <v>19</v>
      </c>
      <c r="K121" s="80">
        <v>0</v>
      </c>
      <c r="L121" s="80">
        <v>0</v>
      </c>
      <c r="M121" s="68" t="str">
        <f t="shared" si="72"/>
        <v>zaenul</v>
      </c>
    </row>
    <row r="122" spans="1:13" x14ac:dyDescent="0.25">
      <c r="A122" s="68"/>
      <c r="B122" s="68"/>
      <c r="C122" s="78" t="str">
        <f t="shared" ref="C122:E122" si="74">C121</f>
        <v>-58838/1104412</v>
      </c>
      <c r="D122" s="80">
        <f t="shared" si="74"/>
        <v>2</v>
      </c>
      <c r="E122" s="80" t="str">
        <f t="shared" si="74"/>
        <v>DT</v>
      </c>
      <c r="F122" s="79" t="str">
        <f t="shared" si="13"/>
        <v>Pemanfaatan</v>
      </c>
      <c r="G122" s="80">
        <v>2</v>
      </c>
      <c r="H122" s="80">
        <v>1</v>
      </c>
      <c r="I122" s="68" t="str">
        <f t="shared" si="71"/>
        <v>P,PK</v>
      </c>
      <c r="J122" s="80" t="s">
        <v>20</v>
      </c>
      <c r="K122" s="80">
        <v>0</v>
      </c>
      <c r="L122" s="80">
        <v>0</v>
      </c>
      <c r="M122" s="68" t="str">
        <f t="shared" si="72"/>
        <v>zaenul</v>
      </c>
    </row>
    <row r="123" spans="1:13" x14ac:dyDescent="0.25">
      <c r="A123" s="68"/>
      <c r="B123" s="68"/>
      <c r="C123" s="78" t="str">
        <f t="shared" ref="C123:E123" si="75">C122</f>
        <v>-58838/1104412</v>
      </c>
      <c r="D123" s="80">
        <f t="shared" si="75"/>
        <v>2</v>
      </c>
      <c r="E123" s="80" t="str">
        <f t="shared" si="75"/>
        <v>DT</v>
      </c>
      <c r="F123" s="79" t="str">
        <f t="shared" si="13"/>
        <v>Pemanfaatan</v>
      </c>
      <c r="G123" s="80">
        <v>2</v>
      </c>
      <c r="H123" s="80">
        <v>1</v>
      </c>
      <c r="I123" s="68" t="str">
        <f t="shared" si="71"/>
        <v>P,PK</v>
      </c>
      <c r="J123" s="80" t="s">
        <v>21</v>
      </c>
      <c r="K123" s="80">
        <v>0</v>
      </c>
      <c r="L123" s="80">
        <v>0</v>
      </c>
      <c r="M123" s="68" t="str">
        <f t="shared" si="72"/>
        <v>zaenul</v>
      </c>
    </row>
    <row r="124" spans="1:13" x14ac:dyDescent="0.25">
      <c r="A124" s="68"/>
      <c r="B124" s="68"/>
      <c r="C124" s="78" t="str">
        <f t="shared" ref="C124:E124" si="76">C123</f>
        <v>-58838/1104412</v>
      </c>
      <c r="D124" s="80">
        <f t="shared" si="76"/>
        <v>2</v>
      </c>
      <c r="E124" s="80" t="str">
        <f t="shared" si="76"/>
        <v>DT</v>
      </c>
      <c r="F124" s="79" t="str">
        <f t="shared" si="13"/>
        <v>Pemanfaatan</v>
      </c>
      <c r="G124" s="80">
        <v>2</v>
      </c>
      <c r="H124" s="80">
        <v>1</v>
      </c>
      <c r="I124" s="68" t="str">
        <f t="shared" si="71"/>
        <v>P,PK</v>
      </c>
      <c r="J124" s="80" t="s">
        <v>22</v>
      </c>
      <c r="K124" s="80">
        <v>0</v>
      </c>
      <c r="L124" s="80">
        <v>0</v>
      </c>
      <c r="M124" s="68" t="str">
        <f t="shared" si="72"/>
        <v>zaenul</v>
      </c>
    </row>
    <row r="125" spans="1:13" x14ac:dyDescent="0.25">
      <c r="A125" s="68"/>
      <c r="B125" s="68"/>
      <c r="C125" s="78" t="str">
        <f>C119</f>
        <v>-58838/1104412</v>
      </c>
      <c r="D125" s="80">
        <f>D119</f>
        <v>2</v>
      </c>
      <c r="E125" s="80" t="str">
        <f>E119</f>
        <v>DT</v>
      </c>
      <c r="F125" s="79" t="str">
        <f>F119</f>
        <v>Pemanfaatan</v>
      </c>
      <c r="G125" s="80">
        <v>2</v>
      </c>
      <c r="H125" s="80">
        <v>1</v>
      </c>
      <c r="I125" s="68" t="str">
        <f>I119</f>
        <v>P,PK</v>
      </c>
      <c r="J125" s="80" t="s">
        <v>37</v>
      </c>
      <c r="K125" s="80">
        <v>0</v>
      </c>
      <c r="L125" s="80">
        <v>0</v>
      </c>
      <c r="M125" s="68" t="str">
        <f>M119</f>
        <v>zaenul</v>
      </c>
    </row>
    <row r="126" spans="1:13" x14ac:dyDescent="0.25">
      <c r="A126" s="68"/>
      <c r="B126" s="68"/>
      <c r="C126" s="78" t="str">
        <f>C119</f>
        <v>-58838/1104412</v>
      </c>
      <c r="D126" s="80">
        <f>D119</f>
        <v>2</v>
      </c>
      <c r="E126" s="80" t="str">
        <f>E119</f>
        <v>DT</v>
      </c>
      <c r="F126" s="79" t="str">
        <f t="shared" si="13"/>
        <v>Pemanfaatan</v>
      </c>
      <c r="G126" s="80">
        <v>2</v>
      </c>
      <c r="H126" s="80">
        <v>1</v>
      </c>
      <c r="I126" s="68" t="str">
        <f>I119</f>
        <v>P,PK</v>
      </c>
      <c r="J126" s="80" t="s">
        <v>18</v>
      </c>
      <c r="K126" s="80">
        <v>0</v>
      </c>
      <c r="L126" s="80">
        <v>0</v>
      </c>
      <c r="M126" s="68" t="str">
        <f>M119</f>
        <v>zaenul</v>
      </c>
    </row>
    <row r="127" spans="1:13" x14ac:dyDescent="0.25">
      <c r="A127" s="86"/>
      <c r="B127" s="86"/>
      <c r="C127" s="88" t="str">
        <f t="shared" ref="C127:C135" si="77">C126</f>
        <v>-58838/1104412</v>
      </c>
      <c r="D127" s="87">
        <f t="shared" ref="D127:D135" si="78">D126</f>
        <v>2</v>
      </c>
      <c r="E127" s="87" t="str">
        <f t="shared" ref="E127:E135" si="79">E126</f>
        <v>DT</v>
      </c>
      <c r="F127" s="114" t="str">
        <f t="shared" si="13"/>
        <v>Pemanfaatan</v>
      </c>
      <c r="G127" s="87">
        <v>2</v>
      </c>
      <c r="H127" s="87">
        <v>2</v>
      </c>
      <c r="I127" s="86" t="s">
        <v>29</v>
      </c>
      <c r="J127" s="87" t="s">
        <v>25</v>
      </c>
      <c r="K127" s="111">
        <v>0</v>
      </c>
      <c r="L127" s="87">
        <v>0</v>
      </c>
      <c r="M127" s="68" t="str">
        <f t="shared" ref="M127:M135" si="80">M126</f>
        <v>zaenul</v>
      </c>
    </row>
    <row r="128" spans="1:13" x14ac:dyDescent="0.25">
      <c r="A128" s="68"/>
      <c r="B128" s="68"/>
      <c r="C128" s="78" t="str">
        <f t="shared" si="77"/>
        <v>-58838/1104412</v>
      </c>
      <c r="D128" s="80">
        <f t="shared" si="78"/>
        <v>2</v>
      </c>
      <c r="E128" s="80" t="str">
        <f t="shared" si="79"/>
        <v>DT</v>
      </c>
      <c r="F128" s="79" t="str">
        <f t="shared" si="13"/>
        <v>Pemanfaatan</v>
      </c>
      <c r="G128" s="80">
        <v>2</v>
      </c>
      <c r="H128" s="80">
        <v>2</v>
      </c>
      <c r="I128" s="68" t="str">
        <f t="shared" ref="I128:I135" si="81">I127</f>
        <v>P,PK</v>
      </c>
      <c r="J128" s="80" t="s">
        <v>26</v>
      </c>
      <c r="K128" s="68">
        <v>0</v>
      </c>
      <c r="L128" s="80">
        <v>0</v>
      </c>
      <c r="M128" s="68" t="str">
        <f t="shared" si="80"/>
        <v>zaenul</v>
      </c>
    </row>
    <row r="129" spans="1:13" x14ac:dyDescent="0.25">
      <c r="A129" s="68"/>
      <c r="B129" s="68"/>
      <c r="C129" s="78" t="str">
        <f t="shared" si="77"/>
        <v>-58838/1104412</v>
      </c>
      <c r="D129" s="80">
        <f t="shared" si="78"/>
        <v>2</v>
      </c>
      <c r="E129" s="80" t="str">
        <f t="shared" si="79"/>
        <v>DT</v>
      </c>
      <c r="F129" s="79" t="str">
        <f t="shared" si="13"/>
        <v>Pemanfaatan</v>
      </c>
      <c r="G129" s="80">
        <v>2</v>
      </c>
      <c r="H129" s="80">
        <v>2</v>
      </c>
      <c r="I129" s="68" t="str">
        <f t="shared" si="81"/>
        <v>P,PK</v>
      </c>
      <c r="J129" s="80" t="s">
        <v>19</v>
      </c>
      <c r="K129" s="68">
        <v>0</v>
      </c>
      <c r="L129" s="80">
        <v>0</v>
      </c>
      <c r="M129" s="68" t="str">
        <f t="shared" si="80"/>
        <v>zaenul</v>
      </c>
    </row>
    <row r="130" spans="1:13" x14ac:dyDescent="0.25">
      <c r="A130" s="68"/>
      <c r="B130" s="68"/>
      <c r="C130" s="78" t="str">
        <f t="shared" si="77"/>
        <v>-58838/1104412</v>
      </c>
      <c r="D130" s="80">
        <f t="shared" si="78"/>
        <v>2</v>
      </c>
      <c r="E130" s="80" t="str">
        <f t="shared" si="79"/>
        <v>DT</v>
      </c>
      <c r="F130" s="79" t="str">
        <f t="shared" si="13"/>
        <v>Pemanfaatan</v>
      </c>
      <c r="G130" s="80">
        <v>2</v>
      </c>
      <c r="H130" s="80">
        <v>2</v>
      </c>
      <c r="I130" s="68" t="str">
        <f t="shared" si="81"/>
        <v>P,PK</v>
      </c>
      <c r="J130" s="80" t="s">
        <v>20</v>
      </c>
      <c r="K130" s="68">
        <v>0</v>
      </c>
      <c r="L130" s="80">
        <v>0</v>
      </c>
      <c r="M130" s="68" t="str">
        <f t="shared" si="80"/>
        <v>zaenul</v>
      </c>
    </row>
    <row r="131" spans="1:13" x14ac:dyDescent="0.25">
      <c r="A131" s="68"/>
      <c r="B131" s="68"/>
      <c r="C131" s="78" t="str">
        <f t="shared" si="77"/>
        <v>-58838/1104412</v>
      </c>
      <c r="D131" s="80">
        <f t="shared" si="78"/>
        <v>2</v>
      </c>
      <c r="E131" s="80" t="str">
        <f t="shared" si="79"/>
        <v>DT</v>
      </c>
      <c r="F131" s="79" t="str">
        <f t="shared" si="13"/>
        <v>Pemanfaatan</v>
      </c>
      <c r="G131" s="80">
        <v>2</v>
      </c>
      <c r="H131" s="80">
        <v>2</v>
      </c>
      <c r="I131" s="68" t="str">
        <f t="shared" si="81"/>
        <v>P,PK</v>
      </c>
      <c r="J131" s="80" t="s">
        <v>21</v>
      </c>
      <c r="K131" s="68">
        <v>0</v>
      </c>
      <c r="L131" s="80">
        <v>0</v>
      </c>
      <c r="M131" s="68" t="str">
        <f t="shared" si="80"/>
        <v>zaenul</v>
      </c>
    </row>
    <row r="132" spans="1:13" x14ac:dyDescent="0.25">
      <c r="A132" s="68"/>
      <c r="B132" s="68"/>
      <c r="C132" s="78" t="str">
        <f t="shared" si="77"/>
        <v>-58838/1104412</v>
      </c>
      <c r="D132" s="80">
        <f t="shared" si="78"/>
        <v>2</v>
      </c>
      <c r="E132" s="80" t="str">
        <f t="shared" si="79"/>
        <v>DT</v>
      </c>
      <c r="F132" s="79" t="str">
        <f t="shared" si="13"/>
        <v>Pemanfaatan</v>
      </c>
      <c r="G132" s="80">
        <v>2</v>
      </c>
      <c r="H132" s="80">
        <v>2</v>
      </c>
      <c r="I132" s="68" t="str">
        <f t="shared" si="81"/>
        <v>P,PK</v>
      </c>
      <c r="J132" s="80" t="s">
        <v>22</v>
      </c>
      <c r="K132" s="68">
        <v>0</v>
      </c>
      <c r="L132" s="80">
        <v>0</v>
      </c>
      <c r="M132" s="68" t="str">
        <f t="shared" si="80"/>
        <v>zaenul</v>
      </c>
    </row>
    <row r="133" spans="1:13" x14ac:dyDescent="0.25">
      <c r="A133" s="68"/>
      <c r="B133" s="68"/>
      <c r="C133" s="78" t="str">
        <f t="shared" si="77"/>
        <v>-58838/1104412</v>
      </c>
      <c r="D133" s="80">
        <f t="shared" si="78"/>
        <v>2</v>
      </c>
      <c r="E133" s="80" t="str">
        <f t="shared" si="79"/>
        <v>DT</v>
      </c>
      <c r="F133" s="79" t="str">
        <f t="shared" si="13"/>
        <v>Pemanfaatan</v>
      </c>
      <c r="G133" s="80">
        <v>2</v>
      </c>
      <c r="H133" s="80">
        <v>2</v>
      </c>
      <c r="I133" s="68" t="str">
        <f t="shared" si="81"/>
        <v>P,PK</v>
      </c>
      <c r="J133" s="80" t="s">
        <v>23</v>
      </c>
      <c r="K133" s="68">
        <v>0</v>
      </c>
      <c r="L133" s="80">
        <v>7</v>
      </c>
      <c r="M133" s="68" t="str">
        <f t="shared" si="80"/>
        <v>zaenul</v>
      </c>
    </row>
    <row r="134" spans="1:13" x14ac:dyDescent="0.25">
      <c r="A134" s="68"/>
      <c r="B134" s="68"/>
      <c r="C134" s="78" t="str">
        <f t="shared" si="77"/>
        <v>-58838/1104412</v>
      </c>
      <c r="D134" s="80">
        <f t="shared" si="78"/>
        <v>2</v>
      </c>
      <c r="E134" s="80" t="str">
        <f t="shared" si="79"/>
        <v>DT</v>
      </c>
      <c r="F134" s="79" t="str">
        <f t="shared" si="13"/>
        <v>Pemanfaatan</v>
      </c>
      <c r="G134" s="80">
        <v>2</v>
      </c>
      <c r="H134" s="80">
        <v>2</v>
      </c>
      <c r="I134" s="68" t="str">
        <f t="shared" si="81"/>
        <v>P,PK</v>
      </c>
      <c r="J134" s="80" t="s">
        <v>24</v>
      </c>
      <c r="K134" s="68">
        <v>0</v>
      </c>
      <c r="L134" s="80">
        <v>0</v>
      </c>
      <c r="M134" s="68" t="str">
        <f t="shared" si="80"/>
        <v>zaenul</v>
      </c>
    </row>
    <row r="135" spans="1:13" x14ac:dyDescent="0.25">
      <c r="A135" s="68"/>
      <c r="B135" s="68"/>
      <c r="C135" s="78" t="str">
        <f t="shared" si="77"/>
        <v>-58838/1104412</v>
      </c>
      <c r="D135" s="80">
        <f t="shared" si="78"/>
        <v>2</v>
      </c>
      <c r="E135" s="80" t="str">
        <f t="shared" si="79"/>
        <v>DT</v>
      </c>
      <c r="F135" s="79" t="str">
        <f t="shared" si="13"/>
        <v>Pemanfaatan</v>
      </c>
      <c r="G135" s="80">
        <v>2</v>
      </c>
      <c r="H135" s="80">
        <v>2</v>
      </c>
      <c r="I135" s="68" t="str">
        <f t="shared" si="81"/>
        <v>P,PK</v>
      </c>
      <c r="J135" s="80" t="s">
        <v>37</v>
      </c>
      <c r="K135" s="68">
        <v>0</v>
      </c>
      <c r="L135" s="80">
        <v>0</v>
      </c>
      <c r="M135" s="68" t="str">
        <f t="shared" si="80"/>
        <v>zaenul</v>
      </c>
    </row>
    <row r="136" spans="1:13" x14ac:dyDescent="0.25">
      <c r="A136" s="68"/>
      <c r="B136" s="68"/>
      <c r="C136" s="78" t="str">
        <f>C134</f>
        <v>-58838/1104412</v>
      </c>
      <c r="D136" s="80">
        <f>D134</f>
        <v>2</v>
      </c>
      <c r="E136" s="80" t="str">
        <f>E134</f>
        <v>DT</v>
      </c>
      <c r="F136" s="79" t="str">
        <f t="shared" ref="F136:F199" si="82">F135</f>
        <v>Pemanfaatan</v>
      </c>
      <c r="G136" s="80">
        <v>2</v>
      </c>
      <c r="H136" s="80">
        <v>2</v>
      </c>
      <c r="I136" s="68" t="str">
        <f>I134</f>
        <v>P,PK</v>
      </c>
      <c r="J136" s="80" t="s">
        <v>18</v>
      </c>
      <c r="K136" s="68">
        <v>0</v>
      </c>
      <c r="L136" s="80">
        <v>0</v>
      </c>
      <c r="M136" s="68" t="str">
        <f>M134</f>
        <v>zaenul</v>
      </c>
    </row>
    <row r="137" spans="1:13" x14ac:dyDescent="0.25">
      <c r="A137" s="86"/>
      <c r="B137" s="86"/>
      <c r="C137" s="88" t="str">
        <f t="shared" ref="C137:C145" si="83">C136</f>
        <v>-58838/1104412</v>
      </c>
      <c r="D137" s="87">
        <f t="shared" ref="D137:D145" si="84">D136</f>
        <v>2</v>
      </c>
      <c r="E137" s="87" t="str">
        <f t="shared" ref="E137:E145" si="85">E136</f>
        <v>DT</v>
      </c>
      <c r="F137" s="79" t="str">
        <f t="shared" si="82"/>
        <v>Pemanfaatan</v>
      </c>
      <c r="G137" s="87">
        <v>2</v>
      </c>
      <c r="H137" s="87">
        <v>3</v>
      </c>
      <c r="I137" s="86" t="s">
        <v>27</v>
      </c>
      <c r="J137" s="87" t="s">
        <v>25</v>
      </c>
      <c r="K137" s="86">
        <v>0</v>
      </c>
      <c r="L137" s="87">
        <v>15</v>
      </c>
      <c r="M137" s="68" t="str">
        <f t="shared" ref="M137:M145" si="86">M136</f>
        <v>zaenul</v>
      </c>
    </row>
    <row r="138" spans="1:13" x14ac:dyDescent="0.25">
      <c r="A138" s="68"/>
      <c r="B138" s="68"/>
      <c r="C138" s="78" t="str">
        <f t="shared" si="83"/>
        <v>-58838/1104412</v>
      </c>
      <c r="D138" s="80">
        <f t="shared" si="84"/>
        <v>2</v>
      </c>
      <c r="E138" s="80" t="str">
        <f t="shared" si="85"/>
        <v>DT</v>
      </c>
      <c r="F138" s="79" t="str">
        <f t="shared" si="82"/>
        <v>Pemanfaatan</v>
      </c>
      <c r="G138" s="80">
        <v>2</v>
      </c>
      <c r="H138" s="80">
        <v>3</v>
      </c>
      <c r="I138" s="68" t="str">
        <f t="shared" ref="I138:I145" si="87">I137</f>
        <v>P,L</v>
      </c>
      <c r="J138" s="80" t="s">
        <v>26</v>
      </c>
      <c r="K138" s="68">
        <v>100</v>
      </c>
      <c r="L138" s="80">
        <v>0</v>
      </c>
      <c r="M138" s="68" t="str">
        <f t="shared" si="86"/>
        <v>zaenul</v>
      </c>
    </row>
    <row r="139" spans="1:13" x14ac:dyDescent="0.25">
      <c r="A139" s="68"/>
      <c r="B139" s="68"/>
      <c r="C139" s="78" t="str">
        <f t="shared" si="83"/>
        <v>-58838/1104412</v>
      </c>
      <c r="D139" s="80">
        <f t="shared" si="84"/>
        <v>2</v>
      </c>
      <c r="E139" s="80" t="str">
        <f t="shared" si="85"/>
        <v>DT</v>
      </c>
      <c r="F139" s="79" t="str">
        <f t="shared" si="82"/>
        <v>Pemanfaatan</v>
      </c>
      <c r="G139" s="80">
        <v>2</v>
      </c>
      <c r="H139" s="80">
        <v>3</v>
      </c>
      <c r="I139" s="68" t="str">
        <f t="shared" si="87"/>
        <v>P,L</v>
      </c>
      <c r="J139" s="80" t="s">
        <v>19</v>
      </c>
      <c r="K139" s="68">
        <v>0</v>
      </c>
      <c r="L139" s="80">
        <v>0</v>
      </c>
      <c r="M139" s="68" t="str">
        <f t="shared" si="86"/>
        <v>zaenul</v>
      </c>
    </row>
    <row r="140" spans="1:13" x14ac:dyDescent="0.25">
      <c r="A140" s="68"/>
      <c r="B140" s="68"/>
      <c r="C140" s="78" t="str">
        <f t="shared" si="83"/>
        <v>-58838/1104412</v>
      </c>
      <c r="D140" s="80">
        <f t="shared" si="84"/>
        <v>2</v>
      </c>
      <c r="E140" s="80" t="str">
        <f t="shared" si="85"/>
        <v>DT</v>
      </c>
      <c r="F140" s="79" t="str">
        <f t="shared" si="82"/>
        <v>Pemanfaatan</v>
      </c>
      <c r="G140" s="80">
        <v>2</v>
      </c>
      <c r="H140" s="80">
        <v>3</v>
      </c>
      <c r="I140" s="68" t="str">
        <f t="shared" si="87"/>
        <v>P,L</v>
      </c>
      <c r="J140" s="80" t="s">
        <v>20</v>
      </c>
      <c r="K140" s="68">
        <v>0</v>
      </c>
      <c r="L140" s="80">
        <v>0</v>
      </c>
      <c r="M140" s="68" t="str">
        <f t="shared" si="86"/>
        <v>zaenul</v>
      </c>
    </row>
    <row r="141" spans="1:13" x14ac:dyDescent="0.25">
      <c r="A141" s="68"/>
      <c r="B141" s="68"/>
      <c r="C141" s="78" t="str">
        <f t="shared" si="83"/>
        <v>-58838/1104412</v>
      </c>
      <c r="D141" s="80">
        <f t="shared" si="84"/>
        <v>2</v>
      </c>
      <c r="E141" s="80" t="str">
        <f t="shared" si="85"/>
        <v>DT</v>
      </c>
      <c r="F141" s="79" t="str">
        <f t="shared" si="82"/>
        <v>Pemanfaatan</v>
      </c>
      <c r="G141" s="80">
        <v>2</v>
      </c>
      <c r="H141" s="80">
        <v>3</v>
      </c>
      <c r="I141" s="68" t="str">
        <f t="shared" si="87"/>
        <v>P,L</v>
      </c>
      <c r="J141" s="80" t="s">
        <v>21</v>
      </c>
      <c r="K141" s="68">
        <v>0</v>
      </c>
      <c r="L141" s="80">
        <v>0</v>
      </c>
      <c r="M141" s="68" t="str">
        <f t="shared" si="86"/>
        <v>zaenul</v>
      </c>
    </row>
    <row r="142" spans="1:13" x14ac:dyDescent="0.25">
      <c r="A142" s="68"/>
      <c r="B142" s="68"/>
      <c r="C142" s="78" t="str">
        <f t="shared" si="83"/>
        <v>-58838/1104412</v>
      </c>
      <c r="D142" s="80">
        <f t="shared" si="84"/>
        <v>2</v>
      </c>
      <c r="E142" s="80" t="str">
        <f t="shared" si="85"/>
        <v>DT</v>
      </c>
      <c r="F142" s="79" t="str">
        <f t="shared" si="82"/>
        <v>Pemanfaatan</v>
      </c>
      <c r="G142" s="80">
        <v>2</v>
      </c>
      <c r="H142" s="80">
        <v>3</v>
      </c>
      <c r="I142" s="68" t="str">
        <f t="shared" si="87"/>
        <v>P,L</v>
      </c>
      <c r="J142" s="80" t="s">
        <v>22</v>
      </c>
      <c r="K142" s="68">
        <v>0</v>
      </c>
      <c r="L142" s="80">
        <v>0</v>
      </c>
      <c r="M142" s="68" t="str">
        <f t="shared" si="86"/>
        <v>zaenul</v>
      </c>
    </row>
    <row r="143" spans="1:13" x14ac:dyDescent="0.25">
      <c r="A143" s="68"/>
      <c r="B143" s="68"/>
      <c r="C143" s="78" t="str">
        <f t="shared" si="83"/>
        <v>-58838/1104412</v>
      </c>
      <c r="D143" s="80">
        <f t="shared" si="84"/>
        <v>2</v>
      </c>
      <c r="E143" s="80" t="str">
        <f t="shared" si="85"/>
        <v>DT</v>
      </c>
      <c r="F143" s="79" t="str">
        <f t="shared" si="82"/>
        <v>Pemanfaatan</v>
      </c>
      <c r="G143" s="80">
        <v>2</v>
      </c>
      <c r="H143" s="80">
        <v>3</v>
      </c>
      <c r="I143" s="68" t="str">
        <f t="shared" si="87"/>
        <v>P,L</v>
      </c>
      <c r="J143" s="80" t="s">
        <v>23</v>
      </c>
      <c r="K143" s="68">
        <v>0</v>
      </c>
      <c r="L143" s="80">
        <v>9</v>
      </c>
      <c r="M143" s="68" t="str">
        <f t="shared" si="86"/>
        <v>zaenul</v>
      </c>
    </row>
    <row r="144" spans="1:13" x14ac:dyDescent="0.25">
      <c r="A144" s="68"/>
      <c r="B144" s="68"/>
      <c r="C144" s="78" t="str">
        <f t="shared" si="83"/>
        <v>-58838/1104412</v>
      </c>
      <c r="D144" s="80">
        <f t="shared" si="84"/>
        <v>2</v>
      </c>
      <c r="E144" s="80" t="str">
        <f t="shared" si="85"/>
        <v>DT</v>
      </c>
      <c r="F144" s="79" t="str">
        <f t="shared" si="82"/>
        <v>Pemanfaatan</v>
      </c>
      <c r="G144" s="80">
        <v>2</v>
      </c>
      <c r="H144" s="80">
        <v>3</v>
      </c>
      <c r="I144" s="68" t="str">
        <f t="shared" si="87"/>
        <v>P,L</v>
      </c>
      <c r="J144" s="80" t="s">
        <v>24</v>
      </c>
      <c r="K144" s="68">
        <v>0</v>
      </c>
      <c r="L144" s="80">
        <v>0</v>
      </c>
      <c r="M144" s="68" t="str">
        <f t="shared" si="86"/>
        <v>zaenul</v>
      </c>
    </row>
    <row r="145" spans="1:13" x14ac:dyDescent="0.25">
      <c r="A145" s="68"/>
      <c r="B145" s="68"/>
      <c r="C145" s="78" t="str">
        <f t="shared" si="83"/>
        <v>-58838/1104412</v>
      </c>
      <c r="D145" s="80">
        <f t="shared" si="84"/>
        <v>2</v>
      </c>
      <c r="E145" s="80" t="str">
        <f t="shared" si="85"/>
        <v>DT</v>
      </c>
      <c r="F145" s="79" t="str">
        <f t="shared" si="82"/>
        <v>Pemanfaatan</v>
      </c>
      <c r="G145" s="80">
        <v>2</v>
      </c>
      <c r="H145" s="80">
        <v>3</v>
      </c>
      <c r="I145" s="68" t="str">
        <f t="shared" si="87"/>
        <v>P,L</v>
      </c>
      <c r="J145" s="80" t="s">
        <v>37</v>
      </c>
      <c r="K145" s="68">
        <v>90</v>
      </c>
      <c r="L145" s="80">
        <v>10</v>
      </c>
      <c r="M145" s="68" t="str">
        <f t="shared" si="86"/>
        <v>zaenul</v>
      </c>
    </row>
    <row r="146" spans="1:13" x14ac:dyDescent="0.25">
      <c r="A146" s="68"/>
      <c r="B146" s="68"/>
      <c r="C146" s="78" t="str">
        <f>C144</f>
        <v>-58838/1104412</v>
      </c>
      <c r="D146" s="80">
        <f>D144</f>
        <v>2</v>
      </c>
      <c r="E146" s="80" t="str">
        <f>E144</f>
        <v>DT</v>
      </c>
      <c r="F146" s="79" t="str">
        <f t="shared" si="82"/>
        <v>Pemanfaatan</v>
      </c>
      <c r="G146" s="80">
        <v>2</v>
      </c>
      <c r="H146" s="80">
        <v>3</v>
      </c>
      <c r="I146" s="68" t="str">
        <f>I144</f>
        <v>P,L</v>
      </c>
      <c r="J146" s="80" t="s">
        <v>18</v>
      </c>
      <c r="K146" s="68">
        <v>0</v>
      </c>
      <c r="L146" s="80">
        <v>0</v>
      </c>
      <c r="M146" s="68" t="str">
        <f>M144</f>
        <v>zaenul</v>
      </c>
    </row>
    <row r="147" spans="1:13" x14ac:dyDescent="0.25">
      <c r="A147" s="86"/>
      <c r="B147" s="86"/>
      <c r="C147" s="88" t="str">
        <f t="shared" ref="C147:C155" si="88">C146</f>
        <v>-58838/1104412</v>
      </c>
      <c r="D147" s="87">
        <f t="shared" ref="D147:D155" si="89">D146</f>
        <v>2</v>
      </c>
      <c r="E147" s="87" t="str">
        <f t="shared" ref="E147:E155" si="90">E146</f>
        <v>DT</v>
      </c>
      <c r="F147" s="79" t="str">
        <f t="shared" si="82"/>
        <v>Pemanfaatan</v>
      </c>
      <c r="G147" s="87">
        <v>2</v>
      </c>
      <c r="H147" s="87">
        <v>4</v>
      </c>
      <c r="I147" s="86" t="s">
        <v>29</v>
      </c>
      <c r="J147" s="87" t="s">
        <v>25</v>
      </c>
      <c r="K147" s="86">
        <v>0</v>
      </c>
      <c r="L147" s="87">
        <v>0</v>
      </c>
      <c r="M147" s="68" t="str">
        <f t="shared" ref="M147:M155" si="91">M146</f>
        <v>zaenul</v>
      </c>
    </row>
    <row r="148" spans="1:13" x14ac:dyDescent="0.25">
      <c r="A148" s="68"/>
      <c r="B148" s="68"/>
      <c r="C148" s="78" t="str">
        <f t="shared" si="88"/>
        <v>-58838/1104412</v>
      </c>
      <c r="D148" s="80">
        <f t="shared" si="89"/>
        <v>2</v>
      </c>
      <c r="E148" s="80" t="str">
        <f t="shared" si="90"/>
        <v>DT</v>
      </c>
      <c r="F148" s="79" t="str">
        <f t="shared" si="82"/>
        <v>Pemanfaatan</v>
      </c>
      <c r="G148" s="80">
        <v>2</v>
      </c>
      <c r="H148" s="80">
        <v>4</v>
      </c>
      <c r="I148" s="68" t="str">
        <f t="shared" ref="I148:I155" si="92">I147</f>
        <v>P,PK</v>
      </c>
      <c r="J148" s="80" t="s">
        <v>26</v>
      </c>
      <c r="K148" s="68">
        <v>100</v>
      </c>
      <c r="L148" s="80">
        <v>13</v>
      </c>
      <c r="M148" s="68" t="str">
        <f t="shared" si="91"/>
        <v>zaenul</v>
      </c>
    </row>
    <row r="149" spans="1:13" x14ac:dyDescent="0.25">
      <c r="A149" s="68"/>
      <c r="B149" s="68"/>
      <c r="C149" s="78" t="str">
        <f t="shared" si="88"/>
        <v>-58838/1104412</v>
      </c>
      <c r="D149" s="80">
        <f t="shared" si="89"/>
        <v>2</v>
      </c>
      <c r="E149" s="80" t="str">
        <f t="shared" si="90"/>
        <v>DT</v>
      </c>
      <c r="F149" s="79" t="str">
        <f t="shared" si="82"/>
        <v>Pemanfaatan</v>
      </c>
      <c r="G149" s="80">
        <v>2</v>
      </c>
      <c r="H149" s="80">
        <v>4</v>
      </c>
      <c r="I149" s="68" t="str">
        <f t="shared" si="92"/>
        <v>P,PK</v>
      </c>
      <c r="J149" s="80" t="s">
        <v>19</v>
      </c>
      <c r="K149" s="68">
        <v>0</v>
      </c>
      <c r="L149" s="80">
        <v>0</v>
      </c>
      <c r="M149" s="68" t="str">
        <f t="shared" si="91"/>
        <v>zaenul</v>
      </c>
    </row>
    <row r="150" spans="1:13" x14ac:dyDescent="0.25">
      <c r="A150" s="68"/>
      <c r="B150" s="68"/>
      <c r="C150" s="78" t="str">
        <f t="shared" si="88"/>
        <v>-58838/1104412</v>
      </c>
      <c r="D150" s="80">
        <f t="shared" si="89"/>
        <v>2</v>
      </c>
      <c r="E150" s="80" t="str">
        <f t="shared" si="90"/>
        <v>DT</v>
      </c>
      <c r="F150" s="79" t="str">
        <f t="shared" si="82"/>
        <v>Pemanfaatan</v>
      </c>
      <c r="G150" s="80">
        <v>2</v>
      </c>
      <c r="H150" s="80">
        <v>4</v>
      </c>
      <c r="I150" s="68" t="str">
        <f t="shared" si="92"/>
        <v>P,PK</v>
      </c>
      <c r="J150" s="80" t="s">
        <v>20</v>
      </c>
      <c r="K150" s="68">
        <v>0</v>
      </c>
      <c r="L150" s="80">
        <v>0</v>
      </c>
      <c r="M150" s="68" t="str">
        <f t="shared" si="91"/>
        <v>zaenul</v>
      </c>
    </row>
    <row r="151" spans="1:13" x14ac:dyDescent="0.25">
      <c r="A151" s="68"/>
      <c r="B151" s="68"/>
      <c r="C151" s="78" t="str">
        <f t="shared" si="88"/>
        <v>-58838/1104412</v>
      </c>
      <c r="D151" s="80">
        <f t="shared" si="89"/>
        <v>2</v>
      </c>
      <c r="E151" s="80" t="str">
        <f t="shared" si="90"/>
        <v>DT</v>
      </c>
      <c r="F151" s="79" t="str">
        <f t="shared" si="82"/>
        <v>Pemanfaatan</v>
      </c>
      <c r="G151" s="80">
        <v>2</v>
      </c>
      <c r="H151" s="80">
        <v>4</v>
      </c>
      <c r="I151" s="68" t="str">
        <f t="shared" si="92"/>
        <v>P,PK</v>
      </c>
      <c r="J151" s="80" t="s">
        <v>21</v>
      </c>
      <c r="K151" s="68">
        <v>0</v>
      </c>
      <c r="L151" s="80">
        <v>0</v>
      </c>
      <c r="M151" s="68" t="str">
        <f t="shared" si="91"/>
        <v>zaenul</v>
      </c>
    </row>
    <row r="152" spans="1:13" x14ac:dyDescent="0.25">
      <c r="A152" s="68"/>
      <c r="B152" s="68"/>
      <c r="C152" s="78" t="str">
        <f t="shared" si="88"/>
        <v>-58838/1104412</v>
      </c>
      <c r="D152" s="80">
        <f t="shared" si="89"/>
        <v>2</v>
      </c>
      <c r="E152" s="80" t="str">
        <f t="shared" si="90"/>
        <v>DT</v>
      </c>
      <c r="F152" s="79" t="str">
        <f t="shared" si="82"/>
        <v>Pemanfaatan</v>
      </c>
      <c r="G152" s="80">
        <v>2</v>
      </c>
      <c r="H152" s="80">
        <v>4</v>
      </c>
      <c r="I152" s="68" t="str">
        <f t="shared" si="92"/>
        <v>P,PK</v>
      </c>
      <c r="J152" s="80" t="s">
        <v>22</v>
      </c>
      <c r="K152" s="68">
        <v>0</v>
      </c>
      <c r="L152" s="80">
        <v>0</v>
      </c>
      <c r="M152" s="68" t="str">
        <f t="shared" si="91"/>
        <v>zaenul</v>
      </c>
    </row>
    <row r="153" spans="1:13" x14ac:dyDescent="0.25">
      <c r="A153" s="68"/>
      <c r="B153" s="68"/>
      <c r="C153" s="78" t="str">
        <f t="shared" si="88"/>
        <v>-58838/1104412</v>
      </c>
      <c r="D153" s="80">
        <f t="shared" si="89"/>
        <v>2</v>
      </c>
      <c r="E153" s="80" t="str">
        <f t="shared" si="90"/>
        <v>DT</v>
      </c>
      <c r="F153" s="79" t="str">
        <f t="shared" si="82"/>
        <v>Pemanfaatan</v>
      </c>
      <c r="G153" s="80">
        <v>2</v>
      </c>
      <c r="H153" s="80">
        <v>4</v>
      </c>
      <c r="I153" s="68" t="str">
        <f t="shared" si="92"/>
        <v>P,PK</v>
      </c>
      <c r="J153" s="80" t="s">
        <v>23</v>
      </c>
      <c r="K153" s="68">
        <v>0</v>
      </c>
      <c r="L153" s="80">
        <v>0</v>
      </c>
      <c r="M153" s="68" t="str">
        <f t="shared" si="91"/>
        <v>zaenul</v>
      </c>
    </row>
    <row r="154" spans="1:13" x14ac:dyDescent="0.25">
      <c r="A154" s="68"/>
      <c r="B154" s="68"/>
      <c r="C154" s="78" t="str">
        <f t="shared" si="88"/>
        <v>-58838/1104412</v>
      </c>
      <c r="D154" s="80">
        <f t="shared" si="89"/>
        <v>2</v>
      </c>
      <c r="E154" s="80" t="str">
        <f t="shared" si="90"/>
        <v>DT</v>
      </c>
      <c r="F154" s="79" t="str">
        <f t="shared" si="82"/>
        <v>Pemanfaatan</v>
      </c>
      <c r="G154" s="80">
        <v>2</v>
      </c>
      <c r="H154" s="80">
        <v>4</v>
      </c>
      <c r="I154" s="68" t="str">
        <f t="shared" si="92"/>
        <v>P,PK</v>
      </c>
      <c r="J154" s="80" t="s">
        <v>24</v>
      </c>
      <c r="K154" s="68">
        <v>0</v>
      </c>
      <c r="L154" s="80">
        <v>0</v>
      </c>
      <c r="M154" s="68" t="str">
        <f t="shared" si="91"/>
        <v>zaenul</v>
      </c>
    </row>
    <row r="155" spans="1:13" x14ac:dyDescent="0.25">
      <c r="A155" s="68"/>
      <c r="B155" s="68"/>
      <c r="C155" s="78" t="str">
        <f t="shared" si="88"/>
        <v>-58838/1104412</v>
      </c>
      <c r="D155" s="80">
        <f t="shared" si="89"/>
        <v>2</v>
      </c>
      <c r="E155" s="80" t="str">
        <f t="shared" si="90"/>
        <v>DT</v>
      </c>
      <c r="F155" s="79" t="str">
        <f t="shared" si="82"/>
        <v>Pemanfaatan</v>
      </c>
      <c r="G155" s="80">
        <v>2</v>
      </c>
      <c r="H155" s="80">
        <v>4</v>
      </c>
      <c r="I155" s="68" t="str">
        <f t="shared" si="92"/>
        <v>P,PK</v>
      </c>
      <c r="J155" s="80" t="s">
        <v>37</v>
      </c>
      <c r="K155" s="68">
        <v>5</v>
      </c>
      <c r="L155" s="80">
        <v>10</v>
      </c>
      <c r="M155" s="68" t="str">
        <f t="shared" si="91"/>
        <v>zaenul</v>
      </c>
    </row>
    <row r="156" spans="1:13" x14ac:dyDescent="0.25">
      <c r="A156" s="68"/>
      <c r="B156" s="68"/>
      <c r="C156" s="78" t="str">
        <f>C154</f>
        <v>-58838/1104412</v>
      </c>
      <c r="D156" s="80">
        <f>D154</f>
        <v>2</v>
      </c>
      <c r="E156" s="80" t="str">
        <f>E154</f>
        <v>DT</v>
      </c>
      <c r="F156" s="79" t="str">
        <f t="shared" si="82"/>
        <v>Pemanfaatan</v>
      </c>
      <c r="G156" s="80">
        <v>2</v>
      </c>
      <c r="H156" s="80">
        <v>4</v>
      </c>
      <c r="I156" s="68" t="str">
        <f>I154</f>
        <v>P,PK</v>
      </c>
      <c r="J156" s="80" t="s">
        <v>18</v>
      </c>
      <c r="K156" s="68">
        <v>0</v>
      </c>
      <c r="L156" s="80">
        <v>5</v>
      </c>
      <c r="M156" s="68" t="str">
        <f>M154</f>
        <v>zaenul</v>
      </c>
    </row>
    <row r="157" spans="1:13" x14ac:dyDescent="0.25">
      <c r="A157" s="86"/>
      <c r="B157" s="86"/>
      <c r="C157" s="88" t="str">
        <f t="shared" ref="C157:C165" si="93">C156</f>
        <v>-58838/1104412</v>
      </c>
      <c r="D157" s="87">
        <f t="shared" ref="D157:D165" si="94">D156</f>
        <v>2</v>
      </c>
      <c r="E157" s="87" t="str">
        <f t="shared" ref="E157:E165" si="95">E156</f>
        <v>DT</v>
      </c>
      <c r="F157" s="79" t="str">
        <f t="shared" si="82"/>
        <v>Pemanfaatan</v>
      </c>
      <c r="G157" s="87">
        <v>2</v>
      </c>
      <c r="H157" s="87">
        <v>5</v>
      </c>
      <c r="I157" s="86" t="s">
        <v>29</v>
      </c>
      <c r="J157" s="87" t="s">
        <v>25</v>
      </c>
      <c r="K157" s="86">
        <v>0</v>
      </c>
      <c r="L157" s="87">
        <v>0</v>
      </c>
      <c r="M157" s="68" t="str">
        <f t="shared" ref="M157:M165" si="96">M156</f>
        <v>zaenul</v>
      </c>
    </row>
    <row r="158" spans="1:13" x14ac:dyDescent="0.25">
      <c r="A158" s="68"/>
      <c r="B158" s="68"/>
      <c r="C158" s="78" t="str">
        <f t="shared" si="93"/>
        <v>-58838/1104412</v>
      </c>
      <c r="D158" s="80">
        <f t="shared" si="94"/>
        <v>2</v>
      </c>
      <c r="E158" s="80" t="str">
        <f t="shared" si="95"/>
        <v>DT</v>
      </c>
      <c r="F158" s="79" t="str">
        <f t="shared" si="82"/>
        <v>Pemanfaatan</v>
      </c>
      <c r="G158" s="80">
        <v>2</v>
      </c>
      <c r="H158" s="80">
        <v>5</v>
      </c>
      <c r="I158" s="68" t="str">
        <f t="shared" ref="I158:I165" si="97">I157</f>
        <v>P,PK</v>
      </c>
      <c r="J158" s="80" t="s">
        <v>26</v>
      </c>
      <c r="K158" s="68">
        <v>100</v>
      </c>
      <c r="L158" s="80">
        <v>0</v>
      </c>
      <c r="M158" s="68" t="str">
        <f t="shared" si="96"/>
        <v>zaenul</v>
      </c>
    </row>
    <row r="159" spans="1:13" x14ac:dyDescent="0.25">
      <c r="A159" s="68"/>
      <c r="B159" s="68"/>
      <c r="C159" s="78" t="str">
        <f t="shared" si="93"/>
        <v>-58838/1104412</v>
      </c>
      <c r="D159" s="80">
        <f t="shared" si="94"/>
        <v>2</v>
      </c>
      <c r="E159" s="80" t="str">
        <f t="shared" si="95"/>
        <v>DT</v>
      </c>
      <c r="F159" s="79" t="str">
        <f t="shared" si="82"/>
        <v>Pemanfaatan</v>
      </c>
      <c r="G159" s="80">
        <v>2</v>
      </c>
      <c r="H159" s="80">
        <v>5</v>
      </c>
      <c r="I159" s="68" t="str">
        <f t="shared" si="97"/>
        <v>P,PK</v>
      </c>
      <c r="J159" s="80" t="s">
        <v>19</v>
      </c>
      <c r="K159" s="68">
        <v>0</v>
      </c>
      <c r="L159" s="80">
        <v>0</v>
      </c>
      <c r="M159" s="68" t="str">
        <f t="shared" si="96"/>
        <v>zaenul</v>
      </c>
    </row>
    <row r="160" spans="1:13" x14ac:dyDescent="0.25">
      <c r="A160" s="68"/>
      <c r="B160" s="68"/>
      <c r="C160" s="78" t="str">
        <f t="shared" si="93"/>
        <v>-58838/1104412</v>
      </c>
      <c r="D160" s="80">
        <f t="shared" si="94"/>
        <v>2</v>
      </c>
      <c r="E160" s="80" t="str">
        <f t="shared" si="95"/>
        <v>DT</v>
      </c>
      <c r="F160" s="79" t="str">
        <f t="shared" si="82"/>
        <v>Pemanfaatan</v>
      </c>
      <c r="G160" s="80">
        <v>2</v>
      </c>
      <c r="H160" s="80">
        <v>5</v>
      </c>
      <c r="I160" s="68" t="str">
        <f t="shared" si="97"/>
        <v>P,PK</v>
      </c>
      <c r="J160" s="80" t="s">
        <v>20</v>
      </c>
      <c r="K160" s="68">
        <v>0</v>
      </c>
      <c r="L160" s="80">
        <v>0</v>
      </c>
      <c r="M160" s="68" t="str">
        <f t="shared" si="96"/>
        <v>zaenul</v>
      </c>
    </row>
    <row r="161" spans="1:13" x14ac:dyDescent="0.25">
      <c r="A161" s="68"/>
      <c r="B161" s="68"/>
      <c r="C161" s="78" t="str">
        <f t="shared" si="93"/>
        <v>-58838/1104412</v>
      </c>
      <c r="D161" s="80">
        <f t="shared" si="94"/>
        <v>2</v>
      </c>
      <c r="E161" s="80" t="str">
        <f t="shared" si="95"/>
        <v>DT</v>
      </c>
      <c r="F161" s="79" t="str">
        <f t="shared" si="82"/>
        <v>Pemanfaatan</v>
      </c>
      <c r="G161" s="80">
        <v>2</v>
      </c>
      <c r="H161" s="80">
        <v>5</v>
      </c>
      <c r="I161" s="68" t="str">
        <f t="shared" si="97"/>
        <v>P,PK</v>
      </c>
      <c r="J161" s="80" t="s">
        <v>21</v>
      </c>
      <c r="K161" s="68">
        <v>0</v>
      </c>
      <c r="L161" s="80">
        <v>0</v>
      </c>
      <c r="M161" s="68" t="str">
        <f t="shared" si="96"/>
        <v>zaenul</v>
      </c>
    </row>
    <row r="162" spans="1:13" x14ac:dyDescent="0.25">
      <c r="A162" s="68"/>
      <c r="B162" s="68"/>
      <c r="C162" s="78" t="str">
        <f t="shared" si="93"/>
        <v>-58838/1104412</v>
      </c>
      <c r="D162" s="80">
        <f t="shared" si="94"/>
        <v>2</v>
      </c>
      <c r="E162" s="80" t="str">
        <f t="shared" si="95"/>
        <v>DT</v>
      </c>
      <c r="F162" s="79" t="str">
        <f t="shared" si="82"/>
        <v>Pemanfaatan</v>
      </c>
      <c r="G162" s="80">
        <v>2</v>
      </c>
      <c r="H162" s="80">
        <v>5</v>
      </c>
      <c r="I162" s="68" t="str">
        <f t="shared" si="97"/>
        <v>P,PK</v>
      </c>
      <c r="J162" s="80" t="s">
        <v>22</v>
      </c>
      <c r="K162" s="68">
        <v>0</v>
      </c>
      <c r="L162" s="80">
        <v>0</v>
      </c>
      <c r="M162" s="68" t="str">
        <f t="shared" si="96"/>
        <v>zaenul</v>
      </c>
    </row>
    <row r="163" spans="1:13" x14ac:dyDescent="0.25">
      <c r="A163" s="68"/>
      <c r="B163" s="68"/>
      <c r="C163" s="78" t="str">
        <f t="shared" si="93"/>
        <v>-58838/1104412</v>
      </c>
      <c r="D163" s="80">
        <f t="shared" si="94"/>
        <v>2</v>
      </c>
      <c r="E163" s="80" t="str">
        <f t="shared" si="95"/>
        <v>DT</v>
      </c>
      <c r="F163" s="79" t="str">
        <f t="shared" si="82"/>
        <v>Pemanfaatan</v>
      </c>
      <c r="G163" s="80">
        <v>2</v>
      </c>
      <c r="H163" s="80">
        <v>5</v>
      </c>
      <c r="I163" s="68" t="str">
        <f t="shared" si="97"/>
        <v>P,PK</v>
      </c>
      <c r="J163" s="80" t="s">
        <v>23</v>
      </c>
      <c r="K163" s="68">
        <v>0</v>
      </c>
      <c r="L163" s="80">
        <v>0</v>
      </c>
      <c r="M163" s="68" t="str">
        <f t="shared" si="96"/>
        <v>zaenul</v>
      </c>
    </row>
    <row r="164" spans="1:13" x14ac:dyDescent="0.25">
      <c r="A164" s="68"/>
      <c r="B164" s="68"/>
      <c r="C164" s="78" t="str">
        <f t="shared" si="93"/>
        <v>-58838/1104412</v>
      </c>
      <c r="D164" s="80">
        <f t="shared" si="94"/>
        <v>2</v>
      </c>
      <c r="E164" s="80" t="str">
        <f t="shared" si="95"/>
        <v>DT</v>
      </c>
      <c r="F164" s="79" t="str">
        <f t="shared" si="82"/>
        <v>Pemanfaatan</v>
      </c>
      <c r="G164" s="80">
        <v>2</v>
      </c>
      <c r="H164" s="80">
        <v>5</v>
      </c>
      <c r="I164" s="68" t="str">
        <f t="shared" si="97"/>
        <v>P,PK</v>
      </c>
      <c r="J164" s="80" t="s">
        <v>24</v>
      </c>
      <c r="K164" s="68">
        <v>0</v>
      </c>
      <c r="L164" s="80">
        <v>0</v>
      </c>
      <c r="M164" s="68" t="str">
        <f t="shared" si="96"/>
        <v>zaenul</v>
      </c>
    </row>
    <row r="165" spans="1:13" x14ac:dyDescent="0.25">
      <c r="A165" s="68"/>
      <c r="B165" s="68"/>
      <c r="C165" s="78" t="str">
        <f t="shared" si="93"/>
        <v>-58838/1104412</v>
      </c>
      <c r="D165" s="80">
        <f t="shared" si="94"/>
        <v>2</v>
      </c>
      <c r="E165" s="80" t="str">
        <f t="shared" si="95"/>
        <v>DT</v>
      </c>
      <c r="F165" s="79" t="str">
        <f t="shared" si="82"/>
        <v>Pemanfaatan</v>
      </c>
      <c r="G165" s="80">
        <v>2</v>
      </c>
      <c r="H165" s="80">
        <v>5</v>
      </c>
      <c r="I165" s="68" t="str">
        <f t="shared" si="97"/>
        <v>P,PK</v>
      </c>
      <c r="J165" s="80" t="s">
        <v>37</v>
      </c>
      <c r="K165" s="68">
        <v>70</v>
      </c>
      <c r="L165" s="80">
        <v>10</v>
      </c>
      <c r="M165" s="68" t="str">
        <f t="shared" si="96"/>
        <v>zaenul</v>
      </c>
    </row>
    <row r="166" spans="1:13" x14ac:dyDescent="0.25">
      <c r="A166" s="68"/>
      <c r="B166" s="68"/>
      <c r="C166" s="78" t="str">
        <f>C164</f>
        <v>-58838/1104412</v>
      </c>
      <c r="D166" s="80">
        <f>D164</f>
        <v>2</v>
      </c>
      <c r="E166" s="80" t="str">
        <f>E164</f>
        <v>DT</v>
      </c>
      <c r="F166" s="79" t="str">
        <f t="shared" si="82"/>
        <v>Pemanfaatan</v>
      </c>
      <c r="G166" s="80">
        <v>2</v>
      </c>
      <c r="H166" s="80">
        <v>5</v>
      </c>
      <c r="I166" s="68" t="str">
        <f>I164</f>
        <v>P,PK</v>
      </c>
      <c r="J166" s="80" t="s">
        <v>18</v>
      </c>
      <c r="K166" s="68">
        <v>0</v>
      </c>
      <c r="L166" s="80">
        <v>4</v>
      </c>
      <c r="M166" s="68" t="str">
        <f>M164</f>
        <v>zaenul</v>
      </c>
    </row>
    <row r="167" spans="1:13" x14ac:dyDescent="0.25">
      <c r="A167" s="86"/>
      <c r="B167" s="86"/>
      <c r="C167" s="88" t="str">
        <f t="shared" ref="C167:C175" si="98">C166</f>
        <v>-58838/1104412</v>
      </c>
      <c r="D167" s="87">
        <f t="shared" ref="D167:D175" si="99">D166</f>
        <v>2</v>
      </c>
      <c r="E167" s="87" t="str">
        <f t="shared" ref="E167:E175" si="100">E166</f>
        <v>DT</v>
      </c>
      <c r="F167" s="79" t="str">
        <f t="shared" si="82"/>
        <v>Pemanfaatan</v>
      </c>
      <c r="G167" s="87">
        <v>2</v>
      </c>
      <c r="H167" s="87">
        <v>6</v>
      </c>
      <c r="I167" s="86" t="s">
        <v>29</v>
      </c>
      <c r="J167" s="87" t="s">
        <v>25</v>
      </c>
      <c r="K167" s="86">
        <v>0</v>
      </c>
      <c r="L167" s="87"/>
      <c r="M167" s="68" t="str">
        <f t="shared" ref="M167:M175" si="101">M166</f>
        <v>zaenul</v>
      </c>
    </row>
    <row r="168" spans="1:13" x14ac:dyDescent="0.25">
      <c r="A168" s="68"/>
      <c r="B168" s="68"/>
      <c r="C168" s="78" t="str">
        <f t="shared" si="98"/>
        <v>-58838/1104412</v>
      </c>
      <c r="D168" s="80">
        <f t="shared" si="99"/>
        <v>2</v>
      </c>
      <c r="E168" s="80" t="str">
        <f t="shared" si="100"/>
        <v>DT</v>
      </c>
      <c r="F168" s="79" t="str">
        <f t="shared" si="82"/>
        <v>Pemanfaatan</v>
      </c>
      <c r="G168" s="80">
        <v>2</v>
      </c>
      <c r="H168" s="80">
        <v>6</v>
      </c>
      <c r="I168" s="68" t="str">
        <f>I167</f>
        <v>P,PK</v>
      </c>
      <c r="J168" s="80" t="s">
        <v>26</v>
      </c>
      <c r="K168" s="68">
        <v>100</v>
      </c>
      <c r="L168" s="80">
        <v>7</v>
      </c>
      <c r="M168" s="68" t="str">
        <f t="shared" si="101"/>
        <v>zaenul</v>
      </c>
    </row>
    <row r="169" spans="1:13" x14ac:dyDescent="0.25">
      <c r="A169" s="68"/>
      <c r="B169" s="68"/>
      <c r="C169" s="78" t="str">
        <f t="shared" si="98"/>
        <v>-58838/1104412</v>
      </c>
      <c r="D169" s="80">
        <f t="shared" si="99"/>
        <v>2</v>
      </c>
      <c r="E169" s="80" t="str">
        <f t="shared" si="100"/>
        <v>DT</v>
      </c>
      <c r="F169" s="79" t="str">
        <f t="shared" si="82"/>
        <v>Pemanfaatan</v>
      </c>
      <c r="G169" s="80">
        <v>2</v>
      </c>
      <c r="H169" s="80">
        <v>6</v>
      </c>
      <c r="I169" s="68" t="str">
        <f>I168</f>
        <v>P,PK</v>
      </c>
      <c r="J169" s="80" t="s">
        <v>19</v>
      </c>
      <c r="K169" s="68">
        <v>0</v>
      </c>
      <c r="L169" s="80"/>
      <c r="M169" s="68" t="str">
        <f t="shared" si="101"/>
        <v>zaenul</v>
      </c>
    </row>
    <row r="170" spans="1:13" x14ac:dyDescent="0.25">
      <c r="A170" s="68"/>
      <c r="B170" s="68"/>
      <c r="C170" s="78" t="str">
        <f t="shared" si="98"/>
        <v>-58838/1104412</v>
      </c>
      <c r="D170" s="80">
        <f t="shared" si="99"/>
        <v>2</v>
      </c>
      <c r="E170" s="80" t="str">
        <f t="shared" si="100"/>
        <v>DT</v>
      </c>
      <c r="F170" s="79" t="str">
        <f t="shared" si="82"/>
        <v>Pemanfaatan</v>
      </c>
      <c r="G170" s="80">
        <v>2</v>
      </c>
      <c r="H170" s="80">
        <v>6</v>
      </c>
      <c r="I170" s="68" t="str">
        <f t="shared" ref="I170:I176" si="102">I169</f>
        <v>P,PK</v>
      </c>
      <c r="J170" s="80" t="s">
        <v>20</v>
      </c>
      <c r="K170" s="68">
        <v>0</v>
      </c>
      <c r="L170" s="80">
        <v>0</v>
      </c>
      <c r="M170" s="68" t="str">
        <f t="shared" si="101"/>
        <v>zaenul</v>
      </c>
    </row>
    <row r="171" spans="1:13" x14ac:dyDescent="0.25">
      <c r="A171" s="68"/>
      <c r="B171" s="68"/>
      <c r="C171" s="78" t="str">
        <f t="shared" si="98"/>
        <v>-58838/1104412</v>
      </c>
      <c r="D171" s="80">
        <f t="shared" si="99"/>
        <v>2</v>
      </c>
      <c r="E171" s="80" t="str">
        <f t="shared" si="100"/>
        <v>DT</v>
      </c>
      <c r="F171" s="79" t="str">
        <f t="shared" si="82"/>
        <v>Pemanfaatan</v>
      </c>
      <c r="G171" s="80">
        <v>2</v>
      </c>
      <c r="H171" s="80">
        <v>6</v>
      </c>
      <c r="I171" s="68" t="str">
        <f t="shared" si="102"/>
        <v>P,PK</v>
      </c>
      <c r="J171" s="80" t="s">
        <v>21</v>
      </c>
      <c r="K171" s="68">
        <v>0</v>
      </c>
      <c r="L171" s="80">
        <v>0</v>
      </c>
      <c r="M171" s="68" t="str">
        <f t="shared" si="101"/>
        <v>zaenul</v>
      </c>
    </row>
    <row r="172" spans="1:13" x14ac:dyDescent="0.25">
      <c r="A172" s="68"/>
      <c r="B172" s="68"/>
      <c r="C172" s="78" t="str">
        <f t="shared" si="98"/>
        <v>-58838/1104412</v>
      </c>
      <c r="D172" s="80">
        <f t="shared" si="99"/>
        <v>2</v>
      </c>
      <c r="E172" s="80" t="str">
        <f t="shared" si="100"/>
        <v>DT</v>
      </c>
      <c r="F172" s="79" t="str">
        <f t="shared" si="82"/>
        <v>Pemanfaatan</v>
      </c>
      <c r="G172" s="80">
        <v>2</v>
      </c>
      <c r="H172" s="80">
        <v>6</v>
      </c>
      <c r="I172" s="68" t="str">
        <f t="shared" si="102"/>
        <v>P,PK</v>
      </c>
      <c r="J172" s="80" t="s">
        <v>22</v>
      </c>
      <c r="K172" s="68">
        <v>0</v>
      </c>
      <c r="L172" s="80">
        <v>0</v>
      </c>
      <c r="M172" s="68" t="str">
        <f t="shared" si="101"/>
        <v>zaenul</v>
      </c>
    </row>
    <row r="173" spans="1:13" x14ac:dyDescent="0.25">
      <c r="A173" s="68"/>
      <c r="B173" s="68"/>
      <c r="C173" s="78" t="str">
        <f t="shared" si="98"/>
        <v>-58838/1104412</v>
      </c>
      <c r="D173" s="80">
        <f t="shared" si="99"/>
        <v>2</v>
      </c>
      <c r="E173" s="80" t="str">
        <f t="shared" si="100"/>
        <v>DT</v>
      </c>
      <c r="F173" s="79" t="str">
        <f t="shared" si="82"/>
        <v>Pemanfaatan</v>
      </c>
      <c r="G173" s="80">
        <v>2</v>
      </c>
      <c r="H173" s="80">
        <v>6</v>
      </c>
      <c r="I173" s="68" t="str">
        <f t="shared" si="102"/>
        <v>P,PK</v>
      </c>
      <c r="J173" s="80" t="s">
        <v>23</v>
      </c>
      <c r="K173" s="68">
        <v>0</v>
      </c>
      <c r="L173" s="80">
        <v>0</v>
      </c>
      <c r="M173" s="68" t="str">
        <f t="shared" si="101"/>
        <v>zaenul</v>
      </c>
    </row>
    <row r="174" spans="1:13" x14ac:dyDescent="0.25">
      <c r="A174" s="68"/>
      <c r="B174" s="68"/>
      <c r="C174" s="78" t="str">
        <f t="shared" si="98"/>
        <v>-58838/1104412</v>
      </c>
      <c r="D174" s="80">
        <f t="shared" si="99"/>
        <v>2</v>
      </c>
      <c r="E174" s="80" t="str">
        <f t="shared" si="100"/>
        <v>DT</v>
      </c>
      <c r="F174" s="79" t="str">
        <f t="shared" si="82"/>
        <v>Pemanfaatan</v>
      </c>
      <c r="G174" s="80">
        <v>2</v>
      </c>
      <c r="H174" s="80">
        <v>6</v>
      </c>
      <c r="I174" s="68" t="str">
        <f t="shared" si="102"/>
        <v>P,PK</v>
      </c>
      <c r="J174" s="80" t="s">
        <v>24</v>
      </c>
      <c r="K174" s="68">
        <v>0</v>
      </c>
      <c r="L174" s="80">
        <v>0</v>
      </c>
      <c r="M174" s="68" t="str">
        <f t="shared" si="101"/>
        <v>zaenul</v>
      </c>
    </row>
    <row r="175" spans="1:13" x14ac:dyDescent="0.25">
      <c r="A175" s="68"/>
      <c r="B175" s="68"/>
      <c r="C175" s="78" t="str">
        <f t="shared" si="98"/>
        <v>-58838/1104412</v>
      </c>
      <c r="D175" s="80">
        <f t="shared" si="99"/>
        <v>2</v>
      </c>
      <c r="E175" s="80" t="str">
        <f t="shared" si="100"/>
        <v>DT</v>
      </c>
      <c r="F175" s="79" t="str">
        <f t="shared" si="82"/>
        <v>Pemanfaatan</v>
      </c>
      <c r="G175" s="80">
        <v>2</v>
      </c>
      <c r="H175" s="80">
        <v>6</v>
      </c>
      <c r="I175" s="68" t="str">
        <f t="shared" si="102"/>
        <v>P,PK</v>
      </c>
      <c r="J175" s="80" t="s">
        <v>37</v>
      </c>
      <c r="K175" s="68">
        <v>3</v>
      </c>
      <c r="L175" s="80">
        <v>9</v>
      </c>
      <c r="M175" s="68" t="str">
        <f t="shared" si="101"/>
        <v>zaenul</v>
      </c>
    </row>
    <row r="176" spans="1:13" x14ac:dyDescent="0.25">
      <c r="A176" s="68"/>
      <c r="B176" s="68"/>
      <c r="C176" s="78" t="str">
        <f>C174</f>
        <v>-58838/1104412</v>
      </c>
      <c r="D176" s="80">
        <f>D174</f>
        <v>2</v>
      </c>
      <c r="E176" s="80" t="str">
        <f>E174</f>
        <v>DT</v>
      </c>
      <c r="F176" s="79" t="str">
        <f t="shared" si="82"/>
        <v>Pemanfaatan</v>
      </c>
      <c r="G176" s="80">
        <v>2</v>
      </c>
      <c r="H176" s="80">
        <v>6</v>
      </c>
      <c r="I176" s="68" t="str">
        <f t="shared" si="102"/>
        <v>P,PK</v>
      </c>
      <c r="J176" s="80" t="s">
        <v>18</v>
      </c>
      <c r="K176" s="68">
        <v>0</v>
      </c>
      <c r="L176" s="80">
        <v>0</v>
      </c>
      <c r="M176" s="68" t="str">
        <f>M174</f>
        <v>zaenul</v>
      </c>
    </row>
    <row r="177" spans="1:13" x14ac:dyDescent="0.25">
      <c r="A177" s="86"/>
      <c r="B177" s="86"/>
      <c r="C177" s="88" t="str">
        <f t="shared" ref="C177:C185" si="103">C176</f>
        <v>-58838/1104412</v>
      </c>
      <c r="D177" s="87">
        <f t="shared" ref="D177:D185" si="104">D176</f>
        <v>2</v>
      </c>
      <c r="E177" s="87" t="str">
        <f t="shared" ref="E177:E185" si="105">E176</f>
        <v>DT</v>
      </c>
      <c r="F177" s="79" t="str">
        <f t="shared" si="82"/>
        <v>Pemanfaatan</v>
      </c>
      <c r="G177" s="87">
        <v>2</v>
      </c>
      <c r="H177" s="87">
        <v>7</v>
      </c>
      <c r="I177" s="86" t="s">
        <v>29</v>
      </c>
      <c r="J177" s="87" t="s">
        <v>25</v>
      </c>
      <c r="K177" s="111">
        <v>0</v>
      </c>
      <c r="L177" s="113">
        <v>0</v>
      </c>
      <c r="M177" s="68" t="str">
        <f t="shared" ref="M177:M185" si="106">M176</f>
        <v>zaenul</v>
      </c>
    </row>
    <row r="178" spans="1:13" x14ac:dyDescent="0.25">
      <c r="A178" s="68"/>
      <c r="B178" s="68"/>
      <c r="C178" s="78" t="str">
        <f t="shared" si="103"/>
        <v>-58838/1104412</v>
      </c>
      <c r="D178" s="80">
        <f t="shared" si="104"/>
        <v>2</v>
      </c>
      <c r="E178" s="80" t="str">
        <f t="shared" si="105"/>
        <v>DT</v>
      </c>
      <c r="F178" s="79" t="str">
        <f t="shared" si="82"/>
        <v>Pemanfaatan</v>
      </c>
      <c r="G178" s="80">
        <v>2</v>
      </c>
      <c r="H178" s="80">
        <v>7</v>
      </c>
      <c r="I178" s="68" t="str">
        <f>I177</f>
        <v>P,PK</v>
      </c>
      <c r="J178" s="80" t="s">
        <v>26</v>
      </c>
      <c r="K178" s="68">
        <v>0</v>
      </c>
      <c r="L178" s="80">
        <v>0</v>
      </c>
      <c r="M178" s="68" t="str">
        <f t="shared" si="106"/>
        <v>zaenul</v>
      </c>
    </row>
    <row r="179" spans="1:13" x14ac:dyDescent="0.25">
      <c r="A179" s="68"/>
      <c r="B179" s="68"/>
      <c r="C179" s="78" t="str">
        <f t="shared" si="103"/>
        <v>-58838/1104412</v>
      </c>
      <c r="D179" s="80">
        <f t="shared" si="104"/>
        <v>2</v>
      </c>
      <c r="E179" s="80" t="str">
        <f t="shared" si="105"/>
        <v>DT</v>
      </c>
      <c r="F179" s="79" t="str">
        <f t="shared" si="82"/>
        <v>Pemanfaatan</v>
      </c>
      <c r="G179" s="80">
        <v>2</v>
      </c>
      <c r="H179" s="80">
        <v>7</v>
      </c>
      <c r="I179" s="68" t="str">
        <f t="shared" ref="I179:I186" si="107">I178</f>
        <v>P,PK</v>
      </c>
      <c r="J179" s="80" t="s">
        <v>19</v>
      </c>
      <c r="K179" s="68">
        <v>0</v>
      </c>
      <c r="L179" s="80">
        <v>0</v>
      </c>
      <c r="M179" s="68" t="str">
        <f t="shared" si="106"/>
        <v>zaenul</v>
      </c>
    </row>
    <row r="180" spans="1:13" x14ac:dyDescent="0.25">
      <c r="A180" s="68"/>
      <c r="B180" s="68"/>
      <c r="C180" s="78" t="str">
        <f t="shared" si="103"/>
        <v>-58838/1104412</v>
      </c>
      <c r="D180" s="80">
        <f t="shared" si="104"/>
        <v>2</v>
      </c>
      <c r="E180" s="80" t="str">
        <f t="shared" si="105"/>
        <v>DT</v>
      </c>
      <c r="F180" s="79" t="str">
        <f t="shared" si="82"/>
        <v>Pemanfaatan</v>
      </c>
      <c r="G180" s="80">
        <v>2</v>
      </c>
      <c r="H180" s="80">
        <v>7</v>
      </c>
      <c r="I180" s="68" t="str">
        <f t="shared" si="107"/>
        <v>P,PK</v>
      </c>
      <c r="J180" s="80" t="s">
        <v>20</v>
      </c>
      <c r="K180" s="68">
        <v>0</v>
      </c>
      <c r="L180" s="80">
        <v>0</v>
      </c>
      <c r="M180" s="68" t="str">
        <f t="shared" si="106"/>
        <v>zaenul</v>
      </c>
    </row>
    <row r="181" spans="1:13" x14ac:dyDescent="0.25">
      <c r="A181" s="68"/>
      <c r="B181" s="68"/>
      <c r="C181" s="78" t="str">
        <f t="shared" si="103"/>
        <v>-58838/1104412</v>
      </c>
      <c r="D181" s="80">
        <f t="shared" si="104"/>
        <v>2</v>
      </c>
      <c r="E181" s="80" t="str">
        <f t="shared" si="105"/>
        <v>DT</v>
      </c>
      <c r="F181" s="79" t="str">
        <f t="shared" si="82"/>
        <v>Pemanfaatan</v>
      </c>
      <c r="G181" s="80">
        <v>2</v>
      </c>
      <c r="H181" s="80">
        <v>7</v>
      </c>
      <c r="I181" s="68" t="str">
        <f t="shared" si="107"/>
        <v>P,PK</v>
      </c>
      <c r="J181" s="80" t="s">
        <v>21</v>
      </c>
      <c r="K181" s="68">
        <v>0</v>
      </c>
      <c r="L181" s="80">
        <v>0</v>
      </c>
      <c r="M181" s="68" t="str">
        <f t="shared" si="106"/>
        <v>zaenul</v>
      </c>
    </row>
    <row r="182" spans="1:13" x14ac:dyDescent="0.25">
      <c r="A182" s="68"/>
      <c r="B182" s="68"/>
      <c r="C182" s="78" t="str">
        <f t="shared" si="103"/>
        <v>-58838/1104412</v>
      </c>
      <c r="D182" s="80">
        <f t="shared" si="104"/>
        <v>2</v>
      </c>
      <c r="E182" s="80" t="str">
        <f t="shared" si="105"/>
        <v>DT</v>
      </c>
      <c r="F182" s="79" t="str">
        <f t="shared" si="82"/>
        <v>Pemanfaatan</v>
      </c>
      <c r="G182" s="80">
        <v>2</v>
      </c>
      <c r="H182" s="80">
        <v>7</v>
      </c>
      <c r="I182" s="68" t="str">
        <f t="shared" si="107"/>
        <v>P,PK</v>
      </c>
      <c r="J182" s="80" t="s">
        <v>22</v>
      </c>
      <c r="K182" s="68">
        <v>0</v>
      </c>
      <c r="L182" s="80">
        <v>0</v>
      </c>
      <c r="M182" s="68" t="str">
        <f t="shared" si="106"/>
        <v>zaenul</v>
      </c>
    </row>
    <row r="183" spans="1:13" x14ac:dyDescent="0.25">
      <c r="A183" s="68"/>
      <c r="B183" s="68"/>
      <c r="C183" s="78" t="str">
        <f t="shared" si="103"/>
        <v>-58838/1104412</v>
      </c>
      <c r="D183" s="80">
        <f t="shared" si="104"/>
        <v>2</v>
      </c>
      <c r="E183" s="80" t="str">
        <f t="shared" si="105"/>
        <v>DT</v>
      </c>
      <c r="F183" s="79" t="str">
        <f t="shared" si="82"/>
        <v>Pemanfaatan</v>
      </c>
      <c r="G183" s="80">
        <v>2</v>
      </c>
      <c r="H183" s="80">
        <v>7</v>
      </c>
      <c r="I183" s="68" t="str">
        <f t="shared" si="107"/>
        <v>P,PK</v>
      </c>
      <c r="J183" s="80" t="s">
        <v>23</v>
      </c>
      <c r="K183" s="68">
        <v>0</v>
      </c>
      <c r="L183" s="80">
        <v>0</v>
      </c>
      <c r="M183" s="68" t="str">
        <f t="shared" si="106"/>
        <v>zaenul</v>
      </c>
    </row>
    <row r="184" spans="1:13" x14ac:dyDescent="0.25">
      <c r="A184" s="68"/>
      <c r="B184" s="68"/>
      <c r="C184" s="78" t="str">
        <f t="shared" si="103"/>
        <v>-58838/1104412</v>
      </c>
      <c r="D184" s="80">
        <f t="shared" si="104"/>
        <v>2</v>
      </c>
      <c r="E184" s="80" t="str">
        <f t="shared" si="105"/>
        <v>DT</v>
      </c>
      <c r="F184" s="79" t="str">
        <f t="shared" si="82"/>
        <v>Pemanfaatan</v>
      </c>
      <c r="G184" s="80">
        <v>2</v>
      </c>
      <c r="H184" s="80">
        <v>7</v>
      </c>
      <c r="I184" s="68" t="str">
        <f t="shared" si="107"/>
        <v>P,PK</v>
      </c>
      <c r="J184" s="80" t="s">
        <v>24</v>
      </c>
      <c r="K184" s="68">
        <v>0</v>
      </c>
      <c r="L184" s="80">
        <v>0</v>
      </c>
      <c r="M184" s="68" t="str">
        <f t="shared" si="106"/>
        <v>zaenul</v>
      </c>
    </row>
    <row r="185" spans="1:13" x14ac:dyDescent="0.25">
      <c r="A185" s="68"/>
      <c r="B185" s="68"/>
      <c r="C185" s="78" t="str">
        <f t="shared" si="103"/>
        <v>-58838/1104412</v>
      </c>
      <c r="D185" s="80">
        <f t="shared" si="104"/>
        <v>2</v>
      </c>
      <c r="E185" s="80" t="str">
        <f t="shared" si="105"/>
        <v>DT</v>
      </c>
      <c r="F185" s="79" t="str">
        <f t="shared" si="82"/>
        <v>Pemanfaatan</v>
      </c>
      <c r="G185" s="80">
        <v>2</v>
      </c>
      <c r="H185" s="80">
        <v>7</v>
      </c>
      <c r="I185" s="68" t="str">
        <f t="shared" si="107"/>
        <v>P,PK</v>
      </c>
      <c r="J185" s="80" t="s">
        <v>37</v>
      </c>
      <c r="K185" s="68">
        <v>0</v>
      </c>
      <c r="L185" s="80">
        <v>0</v>
      </c>
      <c r="M185" s="68" t="str">
        <f t="shared" si="106"/>
        <v>zaenul</v>
      </c>
    </row>
    <row r="186" spans="1:13" x14ac:dyDescent="0.25">
      <c r="A186" s="68"/>
      <c r="B186" s="68"/>
      <c r="C186" s="78" t="str">
        <f>C184</f>
        <v>-58838/1104412</v>
      </c>
      <c r="D186" s="80">
        <f>D184</f>
        <v>2</v>
      </c>
      <c r="E186" s="80" t="str">
        <f>E184</f>
        <v>DT</v>
      </c>
      <c r="F186" s="79" t="str">
        <f t="shared" si="82"/>
        <v>Pemanfaatan</v>
      </c>
      <c r="G186" s="80">
        <v>2</v>
      </c>
      <c r="H186" s="80">
        <v>7</v>
      </c>
      <c r="I186" s="68" t="str">
        <f t="shared" si="107"/>
        <v>P,PK</v>
      </c>
      <c r="J186" s="80" t="s">
        <v>18</v>
      </c>
      <c r="K186" s="68">
        <v>0</v>
      </c>
      <c r="L186" s="80">
        <v>5</v>
      </c>
      <c r="M186" s="68" t="str">
        <f>M184</f>
        <v>zaenul</v>
      </c>
    </row>
    <row r="187" spans="1:13" x14ac:dyDescent="0.25">
      <c r="A187" s="86"/>
      <c r="B187" s="86"/>
      <c r="C187" s="88" t="str">
        <f t="shared" ref="C187:C195" si="108">C186</f>
        <v>-58838/1104412</v>
      </c>
      <c r="D187" s="87">
        <f t="shared" ref="D187:D195" si="109">D186</f>
        <v>2</v>
      </c>
      <c r="E187" s="87" t="str">
        <f t="shared" ref="E187:E195" si="110">E186</f>
        <v>DT</v>
      </c>
      <c r="F187" s="79" t="str">
        <f t="shared" si="82"/>
        <v>Pemanfaatan</v>
      </c>
      <c r="G187" s="87">
        <v>2</v>
      </c>
      <c r="H187" s="87">
        <v>8</v>
      </c>
      <c r="I187" s="86" t="s">
        <v>29</v>
      </c>
      <c r="J187" s="87" t="s">
        <v>25</v>
      </c>
      <c r="K187" s="116">
        <v>0</v>
      </c>
      <c r="L187" s="117">
        <v>0</v>
      </c>
      <c r="M187" s="68" t="str">
        <f t="shared" ref="M187:M194" si="111">M186</f>
        <v>zaenul</v>
      </c>
    </row>
    <row r="188" spans="1:13" x14ac:dyDescent="0.25">
      <c r="A188" s="68"/>
      <c r="B188" s="68"/>
      <c r="C188" s="78" t="str">
        <f t="shared" si="108"/>
        <v>-58838/1104412</v>
      </c>
      <c r="D188" s="80">
        <f t="shared" si="109"/>
        <v>2</v>
      </c>
      <c r="E188" s="80" t="str">
        <f t="shared" si="110"/>
        <v>DT</v>
      </c>
      <c r="F188" s="79" t="str">
        <f t="shared" si="82"/>
        <v>Pemanfaatan</v>
      </c>
      <c r="G188" s="80">
        <v>2</v>
      </c>
      <c r="H188" s="80">
        <v>8</v>
      </c>
      <c r="I188" s="68" t="str">
        <f t="shared" ref="I188:I195" si="112">I187</f>
        <v>P,PK</v>
      </c>
      <c r="J188" s="80" t="s">
        <v>26</v>
      </c>
      <c r="K188" s="68">
        <v>0</v>
      </c>
      <c r="L188" s="80">
        <v>0</v>
      </c>
      <c r="M188" s="68" t="str">
        <f t="shared" si="111"/>
        <v>zaenul</v>
      </c>
    </row>
    <row r="189" spans="1:13" x14ac:dyDescent="0.25">
      <c r="A189" s="68"/>
      <c r="B189" s="68"/>
      <c r="C189" s="78" t="str">
        <f t="shared" si="108"/>
        <v>-58838/1104412</v>
      </c>
      <c r="D189" s="80">
        <f t="shared" si="109"/>
        <v>2</v>
      </c>
      <c r="E189" s="80" t="str">
        <f t="shared" si="110"/>
        <v>DT</v>
      </c>
      <c r="F189" s="79" t="str">
        <f t="shared" si="82"/>
        <v>Pemanfaatan</v>
      </c>
      <c r="G189" s="80">
        <v>2</v>
      </c>
      <c r="H189" s="80">
        <v>8</v>
      </c>
      <c r="I189" s="68" t="str">
        <f t="shared" si="112"/>
        <v>P,PK</v>
      </c>
      <c r="J189" s="80" t="s">
        <v>19</v>
      </c>
      <c r="K189" s="68">
        <v>0</v>
      </c>
      <c r="L189" s="80">
        <v>0</v>
      </c>
      <c r="M189" s="68" t="str">
        <f t="shared" si="111"/>
        <v>zaenul</v>
      </c>
    </row>
    <row r="190" spans="1:13" x14ac:dyDescent="0.25">
      <c r="A190" s="68"/>
      <c r="B190" s="68"/>
      <c r="C190" s="78" t="str">
        <f t="shared" si="108"/>
        <v>-58838/1104412</v>
      </c>
      <c r="D190" s="80">
        <f t="shared" si="109"/>
        <v>2</v>
      </c>
      <c r="E190" s="80" t="str">
        <f t="shared" si="110"/>
        <v>DT</v>
      </c>
      <c r="F190" s="79" t="str">
        <f t="shared" si="82"/>
        <v>Pemanfaatan</v>
      </c>
      <c r="G190" s="80">
        <v>2</v>
      </c>
      <c r="H190" s="80">
        <v>8</v>
      </c>
      <c r="I190" s="68" t="str">
        <f t="shared" si="112"/>
        <v>P,PK</v>
      </c>
      <c r="J190" s="80" t="s">
        <v>20</v>
      </c>
      <c r="K190" s="68">
        <v>0</v>
      </c>
      <c r="L190" s="80">
        <v>0</v>
      </c>
      <c r="M190" s="68" t="str">
        <f t="shared" si="111"/>
        <v>zaenul</v>
      </c>
    </row>
    <row r="191" spans="1:13" x14ac:dyDescent="0.25">
      <c r="A191" s="68"/>
      <c r="B191" s="68"/>
      <c r="C191" s="78" t="str">
        <f t="shared" si="108"/>
        <v>-58838/1104412</v>
      </c>
      <c r="D191" s="80">
        <f t="shared" si="109"/>
        <v>2</v>
      </c>
      <c r="E191" s="80" t="str">
        <f t="shared" si="110"/>
        <v>DT</v>
      </c>
      <c r="F191" s="79" t="str">
        <f t="shared" si="82"/>
        <v>Pemanfaatan</v>
      </c>
      <c r="G191" s="80">
        <v>2</v>
      </c>
      <c r="H191" s="80">
        <v>8</v>
      </c>
      <c r="I191" s="68" t="str">
        <f t="shared" si="112"/>
        <v>P,PK</v>
      </c>
      <c r="J191" s="80" t="s">
        <v>21</v>
      </c>
      <c r="K191" s="68">
        <v>0</v>
      </c>
      <c r="L191" s="80">
        <v>0</v>
      </c>
      <c r="M191" s="68" t="str">
        <f t="shared" si="111"/>
        <v>zaenul</v>
      </c>
    </row>
    <row r="192" spans="1:13" x14ac:dyDescent="0.25">
      <c r="A192" s="68"/>
      <c r="B192" s="68"/>
      <c r="C192" s="78" t="str">
        <f t="shared" si="108"/>
        <v>-58838/1104412</v>
      </c>
      <c r="D192" s="80">
        <f t="shared" si="109"/>
        <v>2</v>
      </c>
      <c r="E192" s="80" t="str">
        <f t="shared" si="110"/>
        <v>DT</v>
      </c>
      <c r="F192" s="79" t="str">
        <f t="shared" si="82"/>
        <v>Pemanfaatan</v>
      </c>
      <c r="G192" s="80">
        <v>2</v>
      </c>
      <c r="H192" s="80">
        <v>8</v>
      </c>
      <c r="I192" s="68" t="str">
        <f t="shared" si="112"/>
        <v>P,PK</v>
      </c>
      <c r="J192" s="80" t="s">
        <v>22</v>
      </c>
      <c r="K192" s="68">
        <v>0</v>
      </c>
      <c r="L192" s="80">
        <v>0</v>
      </c>
      <c r="M192" s="68" t="str">
        <f t="shared" si="111"/>
        <v>zaenul</v>
      </c>
    </row>
    <row r="193" spans="1:13" x14ac:dyDescent="0.25">
      <c r="A193" s="68"/>
      <c r="B193" s="68"/>
      <c r="C193" s="78" t="str">
        <f t="shared" si="108"/>
        <v>-58838/1104412</v>
      </c>
      <c r="D193" s="80">
        <f t="shared" si="109"/>
        <v>2</v>
      </c>
      <c r="E193" s="80" t="str">
        <f t="shared" si="110"/>
        <v>DT</v>
      </c>
      <c r="F193" s="79" t="str">
        <f t="shared" si="82"/>
        <v>Pemanfaatan</v>
      </c>
      <c r="G193" s="80">
        <v>2</v>
      </c>
      <c r="H193" s="80">
        <v>8</v>
      </c>
      <c r="I193" s="68" t="str">
        <f t="shared" si="112"/>
        <v>P,PK</v>
      </c>
      <c r="J193" s="80" t="s">
        <v>23</v>
      </c>
      <c r="K193" s="68">
        <v>0</v>
      </c>
      <c r="L193" s="80">
        <v>0</v>
      </c>
      <c r="M193" s="68" t="str">
        <f t="shared" si="111"/>
        <v>zaenul</v>
      </c>
    </row>
    <row r="194" spans="1:13" x14ac:dyDescent="0.25">
      <c r="A194" s="68"/>
      <c r="B194" s="68"/>
      <c r="C194" s="78" t="str">
        <f t="shared" si="108"/>
        <v>-58838/1104412</v>
      </c>
      <c r="D194" s="80">
        <f t="shared" si="109"/>
        <v>2</v>
      </c>
      <c r="E194" s="80" t="str">
        <f t="shared" si="110"/>
        <v>DT</v>
      </c>
      <c r="F194" s="79" t="str">
        <f t="shared" si="82"/>
        <v>Pemanfaatan</v>
      </c>
      <c r="G194" s="80">
        <v>2</v>
      </c>
      <c r="H194" s="80">
        <v>8</v>
      </c>
      <c r="I194" s="68" t="str">
        <f t="shared" si="112"/>
        <v>P,PK</v>
      </c>
      <c r="J194" s="80" t="s">
        <v>24</v>
      </c>
      <c r="K194" s="68">
        <v>0</v>
      </c>
      <c r="L194" s="80">
        <v>0</v>
      </c>
      <c r="M194" s="68" t="str">
        <f t="shared" si="111"/>
        <v>zaenul</v>
      </c>
    </row>
    <row r="195" spans="1:13" x14ac:dyDescent="0.25">
      <c r="A195" s="68"/>
      <c r="B195" s="68"/>
      <c r="C195" s="78" t="str">
        <f t="shared" si="108"/>
        <v>-58838/1104412</v>
      </c>
      <c r="D195" s="80">
        <f t="shared" si="109"/>
        <v>2</v>
      </c>
      <c r="E195" s="80" t="str">
        <f t="shared" si="110"/>
        <v>DT</v>
      </c>
      <c r="F195" s="79" t="str">
        <f t="shared" si="82"/>
        <v>Pemanfaatan</v>
      </c>
      <c r="G195" s="80">
        <v>2</v>
      </c>
      <c r="H195" s="80">
        <v>8</v>
      </c>
      <c r="I195" s="68" t="str">
        <f t="shared" si="112"/>
        <v>P,PK</v>
      </c>
      <c r="J195" s="80" t="s">
        <v>37</v>
      </c>
      <c r="K195" s="68">
        <v>0</v>
      </c>
      <c r="L195" s="80">
        <v>10</v>
      </c>
      <c r="M195" s="68"/>
    </row>
    <row r="196" spans="1:13" x14ac:dyDescent="0.25">
      <c r="A196" s="68"/>
      <c r="B196" s="68"/>
      <c r="C196" s="78" t="str">
        <f>C194</f>
        <v>-58838/1104412</v>
      </c>
      <c r="D196" s="80">
        <f>D194</f>
        <v>2</v>
      </c>
      <c r="E196" s="80" t="str">
        <f>E194</f>
        <v>DT</v>
      </c>
      <c r="F196" s="79" t="str">
        <f t="shared" si="82"/>
        <v>Pemanfaatan</v>
      </c>
      <c r="G196" s="80">
        <v>2</v>
      </c>
      <c r="H196" s="80">
        <v>8</v>
      </c>
      <c r="I196" s="68" t="str">
        <f>I194</f>
        <v>P,PK</v>
      </c>
      <c r="J196" s="80" t="s">
        <v>18</v>
      </c>
      <c r="K196" s="68">
        <v>0</v>
      </c>
      <c r="L196" s="80">
        <v>0</v>
      </c>
      <c r="M196" s="68" t="str">
        <f>M194</f>
        <v>zaenul</v>
      </c>
    </row>
    <row r="197" spans="1:13" x14ac:dyDescent="0.25">
      <c r="A197" s="86"/>
      <c r="B197" s="86"/>
      <c r="C197" s="88" t="str">
        <f t="shared" ref="C197:C205" si="113">C196</f>
        <v>-58838/1104412</v>
      </c>
      <c r="D197" s="87">
        <f t="shared" ref="D197:D205" si="114">D196</f>
        <v>2</v>
      </c>
      <c r="E197" s="87" t="str">
        <f t="shared" ref="E197:F212" si="115">E196</f>
        <v>DT</v>
      </c>
      <c r="F197" s="79" t="str">
        <f t="shared" si="82"/>
        <v>Pemanfaatan</v>
      </c>
      <c r="G197" s="87">
        <v>2</v>
      </c>
      <c r="H197" s="87">
        <v>9</v>
      </c>
      <c r="I197" s="86" t="s">
        <v>29</v>
      </c>
      <c r="J197" s="87" t="s">
        <v>25</v>
      </c>
      <c r="K197" s="68">
        <v>0</v>
      </c>
      <c r="L197" s="80">
        <v>0</v>
      </c>
      <c r="M197" s="68" t="str">
        <f t="shared" ref="M197:M204" si="116">M196</f>
        <v>zaenul</v>
      </c>
    </row>
    <row r="198" spans="1:13" x14ac:dyDescent="0.25">
      <c r="A198" s="68"/>
      <c r="B198" s="68"/>
      <c r="C198" s="78" t="str">
        <f t="shared" si="113"/>
        <v>-58838/1104412</v>
      </c>
      <c r="D198" s="80">
        <f t="shared" si="114"/>
        <v>2</v>
      </c>
      <c r="E198" s="80" t="str">
        <f t="shared" si="115"/>
        <v>DT</v>
      </c>
      <c r="F198" s="79" t="str">
        <f t="shared" si="82"/>
        <v>Pemanfaatan</v>
      </c>
      <c r="G198" s="80">
        <v>2</v>
      </c>
      <c r="H198" s="80">
        <v>9</v>
      </c>
      <c r="I198" s="68" t="str">
        <f t="shared" ref="I198:I205" si="117">I197</f>
        <v>P,PK</v>
      </c>
      <c r="J198" s="80" t="s">
        <v>26</v>
      </c>
      <c r="K198" s="68">
        <v>0</v>
      </c>
      <c r="L198" s="80">
        <v>0</v>
      </c>
      <c r="M198" s="68" t="str">
        <f t="shared" si="116"/>
        <v>zaenul</v>
      </c>
    </row>
    <row r="199" spans="1:13" x14ac:dyDescent="0.25">
      <c r="A199" s="68"/>
      <c r="B199" s="68"/>
      <c r="C199" s="78" t="str">
        <f t="shared" si="113"/>
        <v>-58838/1104412</v>
      </c>
      <c r="D199" s="80">
        <f t="shared" si="114"/>
        <v>2</v>
      </c>
      <c r="E199" s="80" t="str">
        <f t="shared" si="115"/>
        <v>DT</v>
      </c>
      <c r="F199" s="79" t="str">
        <f t="shared" si="82"/>
        <v>Pemanfaatan</v>
      </c>
      <c r="G199" s="80">
        <v>2</v>
      </c>
      <c r="H199" s="80">
        <v>9</v>
      </c>
      <c r="I199" s="68" t="str">
        <f t="shared" si="117"/>
        <v>P,PK</v>
      </c>
      <c r="J199" s="80" t="s">
        <v>19</v>
      </c>
      <c r="K199" s="68">
        <v>0</v>
      </c>
      <c r="L199" s="80">
        <v>0</v>
      </c>
      <c r="M199" s="68" t="str">
        <f t="shared" si="116"/>
        <v>zaenul</v>
      </c>
    </row>
    <row r="200" spans="1:13" x14ac:dyDescent="0.25">
      <c r="A200" s="68"/>
      <c r="B200" s="68"/>
      <c r="C200" s="78" t="str">
        <f t="shared" si="113"/>
        <v>-58838/1104412</v>
      </c>
      <c r="D200" s="80">
        <f t="shared" si="114"/>
        <v>2</v>
      </c>
      <c r="E200" s="80" t="str">
        <f t="shared" si="115"/>
        <v>DT</v>
      </c>
      <c r="F200" s="79" t="str">
        <f t="shared" si="115"/>
        <v>Pemanfaatan</v>
      </c>
      <c r="G200" s="80">
        <v>2</v>
      </c>
      <c r="H200" s="80">
        <v>9</v>
      </c>
      <c r="I200" s="68" t="str">
        <f t="shared" si="117"/>
        <v>P,PK</v>
      </c>
      <c r="J200" s="80" t="s">
        <v>20</v>
      </c>
      <c r="K200" s="68">
        <v>0</v>
      </c>
      <c r="L200" s="80">
        <v>0</v>
      </c>
      <c r="M200" s="68" t="str">
        <f t="shared" si="116"/>
        <v>zaenul</v>
      </c>
    </row>
    <row r="201" spans="1:13" x14ac:dyDescent="0.25">
      <c r="A201" s="68"/>
      <c r="B201" s="68"/>
      <c r="C201" s="78" t="str">
        <f t="shared" si="113"/>
        <v>-58838/1104412</v>
      </c>
      <c r="D201" s="80">
        <f t="shared" si="114"/>
        <v>2</v>
      </c>
      <c r="E201" s="80" t="str">
        <f t="shared" si="115"/>
        <v>DT</v>
      </c>
      <c r="F201" s="79" t="str">
        <f t="shared" si="115"/>
        <v>Pemanfaatan</v>
      </c>
      <c r="G201" s="80">
        <v>2</v>
      </c>
      <c r="H201" s="80">
        <v>9</v>
      </c>
      <c r="I201" s="68" t="str">
        <f t="shared" si="117"/>
        <v>P,PK</v>
      </c>
      <c r="J201" s="80" t="s">
        <v>21</v>
      </c>
      <c r="K201" s="68">
        <v>0</v>
      </c>
      <c r="L201" s="80">
        <v>0</v>
      </c>
      <c r="M201" s="68" t="str">
        <f t="shared" si="116"/>
        <v>zaenul</v>
      </c>
    </row>
    <row r="202" spans="1:13" x14ac:dyDescent="0.25">
      <c r="A202" s="68"/>
      <c r="B202" s="68"/>
      <c r="C202" s="78" t="str">
        <f t="shared" si="113"/>
        <v>-58838/1104412</v>
      </c>
      <c r="D202" s="80">
        <f t="shared" si="114"/>
        <v>2</v>
      </c>
      <c r="E202" s="80" t="str">
        <f t="shared" si="115"/>
        <v>DT</v>
      </c>
      <c r="F202" s="79" t="str">
        <f t="shared" si="115"/>
        <v>Pemanfaatan</v>
      </c>
      <c r="G202" s="80">
        <v>2</v>
      </c>
      <c r="H202" s="80">
        <v>9</v>
      </c>
      <c r="I202" s="68" t="str">
        <f t="shared" si="117"/>
        <v>P,PK</v>
      </c>
      <c r="J202" s="80" t="s">
        <v>22</v>
      </c>
      <c r="K202" s="68">
        <v>0</v>
      </c>
      <c r="L202" s="80">
        <v>0</v>
      </c>
      <c r="M202" s="68" t="str">
        <f t="shared" si="116"/>
        <v>zaenul</v>
      </c>
    </row>
    <row r="203" spans="1:13" x14ac:dyDescent="0.25">
      <c r="A203" s="68"/>
      <c r="B203" s="68"/>
      <c r="C203" s="78" t="str">
        <f t="shared" si="113"/>
        <v>-58838/1104412</v>
      </c>
      <c r="D203" s="80">
        <f t="shared" si="114"/>
        <v>2</v>
      </c>
      <c r="E203" s="80" t="str">
        <f t="shared" si="115"/>
        <v>DT</v>
      </c>
      <c r="F203" s="79" t="str">
        <f t="shared" si="115"/>
        <v>Pemanfaatan</v>
      </c>
      <c r="G203" s="80">
        <v>2</v>
      </c>
      <c r="H203" s="80">
        <v>9</v>
      </c>
      <c r="I203" s="68" t="str">
        <f t="shared" si="117"/>
        <v>P,PK</v>
      </c>
      <c r="J203" s="80" t="s">
        <v>23</v>
      </c>
      <c r="K203" s="68">
        <v>100</v>
      </c>
      <c r="L203" s="80">
        <v>0</v>
      </c>
      <c r="M203" s="68" t="str">
        <f t="shared" si="116"/>
        <v>zaenul</v>
      </c>
    </row>
    <row r="204" spans="1:13" x14ac:dyDescent="0.25">
      <c r="A204" s="68"/>
      <c r="B204" s="68"/>
      <c r="C204" s="78" t="str">
        <f t="shared" si="113"/>
        <v>-58838/1104412</v>
      </c>
      <c r="D204" s="80">
        <f t="shared" si="114"/>
        <v>2</v>
      </c>
      <c r="E204" s="80" t="str">
        <f t="shared" si="115"/>
        <v>DT</v>
      </c>
      <c r="F204" s="79" t="str">
        <f t="shared" si="115"/>
        <v>Pemanfaatan</v>
      </c>
      <c r="G204" s="80">
        <v>2</v>
      </c>
      <c r="H204" s="80">
        <v>9</v>
      </c>
      <c r="I204" s="68" t="str">
        <f t="shared" si="117"/>
        <v>P,PK</v>
      </c>
      <c r="J204" s="80" t="s">
        <v>24</v>
      </c>
      <c r="K204" s="68">
        <v>0</v>
      </c>
      <c r="L204" s="80">
        <v>0</v>
      </c>
      <c r="M204" s="68" t="str">
        <f t="shared" si="116"/>
        <v>zaenul</v>
      </c>
    </row>
    <row r="205" spans="1:13" x14ac:dyDescent="0.25">
      <c r="A205" s="68"/>
      <c r="B205" s="68"/>
      <c r="C205" s="78" t="str">
        <f t="shared" si="113"/>
        <v>-58838/1104412</v>
      </c>
      <c r="D205" s="80">
        <f t="shared" si="114"/>
        <v>2</v>
      </c>
      <c r="E205" s="80" t="str">
        <f t="shared" si="115"/>
        <v>DT</v>
      </c>
      <c r="F205" s="79" t="str">
        <f t="shared" si="115"/>
        <v>Pemanfaatan</v>
      </c>
      <c r="G205" s="80">
        <v>2</v>
      </c>
      <c r="H205" s="80">
        <v>9</v>
      </c>
      <c r="I205" s="68" t="str">
        <f t="shared" si="117"/>
        <v>P,PK</v>
      </c>
      <c r="J205" s="80" t="s">
        <v>37</v>
      </c>
      <c r="K205" s="68">
        <v>75</v>
      </c>
      <c r="L205" s="80">
        <v>8</v>
      </c>
      <c r="M205" s="68"/>
    </row>
    <row r="206" spans="1:13" x14ac:dyDescent="0.25">
      <c r="A206" s="68"/>
      <c r="B206" s="68"/>
      <c r="C206" s="78" t="str">
        <f>C204</f>
        <v>-58838/1104412</v>
      </c>
      <c r="D206" s="80">
        <f>D204</f>
        <v>2</v>
      </c>
      <c r="E206" s="80" t="str">
        <f>E204</f>
        <v>DT</v>
      </c>
      <c r="F206" s="79" t="str">
        <f t="shared" si="115"/>
        <v>Pemanfaatan</v>
      </c>
      <c r="G206" s="80">
        <v>2</v>
      </c>
      <c r="H206" s="80">
        <v>9</v>
      </c>
      <c r="I206" s="68" t="str">
        <f>I204</f>
        <v>P,PK</v>
      </c>
      <c r="J206" s="80" t="s">
        <v>18</v>
      </c>
      <c r="K206" s="68">
        <v>1</v>
      </c>
      <c r="L206" s="80">
        <v>0</v>
      </c>
      <c r="M206" s="68" t="str">
        <f>M204</f>
        <v>zaenul</v>
      </c>
    </row>
    <row r="207" spans="1:13" x14ac:dyDescent="0.25">
      <c r="A207" s="86"/>
      <c r="B207" s="86"/>
      <c r="C207" s="88" t="str">
        <f t="shared" ref="C207:C215" si="118">C206</f>
        <v>-58838/1104412</v>
      </c>
      <c r="D207" s="87">
        <f t="shared" ref="D207:D215" si="119">D206</f>
        <v>2</v>
      </c>
      <c r="E207" s="87" t="str">
        <f t="shared" ref="E207:F222" si="120">E206</f>
        <v>DT</v>
      </c>
      <c r="F207" s="79" t="str">
        <f t="shared" si="115"/>
        <v>Pemanfaatan</v>
      </c>
      <c r="G207" s="87">
        <v>2</v>
      </c>
      <c r="H207" s="87">
        <v>10</v>
      </c>
      <c r="I207" s="86" t="s">
        <v>27</v>
      </c>
      <c r="J207" s="87" t="s">
        <v>25</v>
      </c>
      <c r="K207" s="111">
        <v>0</v>
      </c>
      <c r="L207" s="87">
        <v>17</v>
      </c>
      <c r="M207" s="68" t="str">
        <f t="shared" ref="M207:M214" si="121">M206</f>
        <v>zaenul</v>
      </c>
    </row>
    <row r="208" spans="1:13" x14ac:dyDescent="0.25">
      <c r="A208" s="68"/>
      <c r="B208" s="68"/>
      <c r="C208" s="78" t="str">
        <f t="shared" si="118"/>
        <v>-58838/1104412</v>
      </c>
      <c r="D208" s="80">
        <f t="shared" si="119"/>
        <v>2</v>
      </c>
      <c r="E208" s="80" t="str">
        <f t="shared" si="120"/>
        <v>DT</v>
      </c>
      <c r="F208" s="79" t="str">
        <f t="shared" si="115"/>
        <v>Pemanfaatan</v>
      </c>
      <c r="G208" s="80">
        <v>2</v>
      </c>
      <c r="H208" s="80">
        <v>10</v>
      </c>
      <c r="I208" s="68" t="str">
        <f t="shared" ref="I208:I215" si="122">I207</f>
        <v>P,L</v>
      </c>
      <c r="J208" s="80" t="s">
        <v>26</v>
      </c>
      <c r="K208" s="68">
        <v>0</v>
      </c>
      <c r="L208" s="80">
        <v>0</v>
      </c>
      <c r="M208" s="68" t="str">
        <f t="shared" si="121"/>
        <v>zaenul</v>
      </c>
    </row>
    <row r="209" spans="1:13" x14ac:dyDescent="0.25">
      <c r="A209" s="68"/>
      <c r="B209" s="68"/>
      <c r="C209" s="78" t="str">
        <f t="shared" si="118"/>
        <v>-58838/1104412</v>
      </c>
      <c r="D209" s="80">
        <f t="shared" si="119"/>
        <v>2</v>
      </c>
      <c r="E209" s="80" t="str">
        <f t="shared" si="120"/>
        <v>DT</v>
      </c>
      <c r="F209" s="79" t="str">
        <f t="shared" si="115"/>
        <v>Pemanfaatan</v>
      </c>
      <c r="G209" s="80">
        <v>2</v>
      </c>
      <c r="H209" s="80">
        <v>10</v>
      </c>
      <c r="I209" s="68" t="str">
        <f t="shared" si="122"/>
        <v>P,L</v>
      </c>
      <c r="J209" s="80" t="s">
        <v>19</v>
      </c>
      <c r="K209" s="68">
        <v>0</v>
      </c>
      <c r="L209" s="80">
        <v>0</v>
      </c>
      <c r="M209" s="68" t="str">
        <f t="shared" si="121"/>
        <v>zaenul</v>
      </c>
    </row>
    <row r="210" spans="1:13" x14ac:dyDescent="0.25">
      <c r="A210" s="68"/>
      <c r="B210" s="68"/>
      <c r="C210" s="78" t="str">
        <f t="shared" si="118"/>
        <v>-58838/1104412</v>
      </c>
      <c r="D210" s="80">
        <f t="shared" si="119"/>
        <v>2</v>
      </c>
      <c r="E210" s="80" t="str">
        <f t="shared" si="120"/>
        <v>DT</v>
      </c>
      <c r="F210" s="79" t="str">
        <f t="shared" si="115"/>
        <v>Pemanfaatan</v>
      </c>
      <c r="G210" s="80">
        <v>2</v>
      </c>
      <c r="H210" s="80">
        <v>10</v>
      </c>
      <c r="I210" s="68" t="str">
        <f t="shared" si="122"/>
        <v>P,L</v>
      </c>
      <c r="J210" s="80" t="s">
        <v>20</v>
      </c>
      <c r="K210" s="68">
        <v>0</v>
      </c>
      <c r="L210" s="80">
        <v>0</v>
      </c>
      <c r="M210" s="68" t="str">
        <f t="shared" si="121"/>
        <v>zaenul</v>
      </c>
    </row>
    <row r="211" spans="1:13" x14ac:dyDescent="0.25">
      <c r="A211" s="68"/>
      <c r="B211" s="68"/>
      <c r="C211" s="78" t="str">
        <f t="shared" si="118"/>
        <v>-58838/1104412</v>
      </c>
      <c r="D211" s="80">
        <f t="shared" si="119"/>
        <v>2</v>
      </c>
      <c r="E211" s="80" t="str">
        <f t="shared" si="120"/>
        <v>DT</v>
      </c>
      <c r="F211" s="79" t="str">
        <f t="shared" si="115"/>
        <v>Pemanfaatan</v>
      </c>
      <c r="G211" s="80">
        <v>2</v>
      </c>
      <c r="H211" s="80">
        <v>10</v>
      </c>
      <c r="I211" s="68" t="str">
        <f t="shared" si="122"/>
        <v>P,L</v>
      </c>
      <c r="J211" s="80" t="s">
        <v>21</v>
      </c>
      <c r="K211" s="68">
        <v>0</v>
      </c>
      <c r="L211" s="80">
        <v>0</v>
      </c>
      <c r="M211" s="68" t="str">
        <f t="shared" si="121"/>
        <v>zaenul</v>
      </c>
    </row>
    <row r="212" spans="1:13" x14ac:dyDescent="0.25">
      <c r="A212" s="68"/>
      <c r="B212" s="68"/>
      <c r="C212" s="78" t="str">
        <f t="shared" si="118"/>
        <v>-58838/1104412</v>
      </c>
      <c r="D212" s="80">
        <f t="shared" si="119"/>
        <v>2</v>
      </c>
      <c r="E212" s="80" t="str">
        <f t="shared" si="120"/>
        <v>DT</v>
      </c>
      <c r="F212" s="79" t="str">
        <f t="shared" si="115"/>
        <v>Pemanfaatan</v>
      </c>
      <c r="G212" s="80">
        <v>2</v>
      </c>
      <c r="H212" s="80">
        <v>10</v>
      </c>
      <c r="I212" s="68" t="str">
        <f t="shared" si="122"/>
        <v>P,L</v>
      </c>
      <c r="J212" s="80" t="s">
        <v>22</v>
      </c>
      <c r="K212" s="68">
        <v>0</v>
      </c>
      <c r="L212" s="80">
        <v>0</v>
      </c>
      <c r="M212" s="68" t="str">
        <f t="shared" si="121"/>
        <v>zaenul</v>
      </c>
    </row>
    <row r="213" spans="1:13" x14ac:dyDescent="0.25">
      <c r="A213" s="68"/>
      <c r="B213" s="68"/>
      <c r="C213" s="78" t="str">
        <f t="shared" si="118"/>
        <v>-58838/1104412</v>
      </c>
      <c r="D213" s="80">
        <f t="shared" si="119"/>
        <v>2</v>
      </c>
      <c r="E213" s="80" t="str">
        <f t="shared" si="120"/>
        <v>DT</v>
      </c>
      <c r="F213" s="79" t="str">
        <f t="shared" si="120"/>
        <v>Pemanfaatan</v>
      </c>
      <c r="G213" s="80">
        <v>2</v>
      </c>
      <c r="H213" s="80">
        <v>10</v>
      </c>
      <c r="I213" s="68" t="str">
        <f t="shared" si="122"/>
        <v>P,L</v>
      </c>
      <c r="J213" s="80" t="s">
        <v>23</v>
      </c>
      <c r="K213" s="68">
        <v>100</v>
      </c>
      <c r="L213" s="80">
        <v>0</v>
      </c>
      <c r="M213" s="68" t="str">
        <f t="shared" si="121"/>
        <v>zaenul</v>
      </c>
    </row>
    <row r="214" spans="1:13" x14ac:dyDescent="0.25">
      <c r="A214" s="68"/>
      <c r="B214" s="68"/>
      <c r="C214" s="78" t="str">
        <f t="shared" si="118"/>
        <v>-58838/1104412</v>
      </c>
      <c r="D214" s="80">
        <f t="shared" si="119"/>
        <v>2</v>
      </c>
      <c r="E214" s="80" t="str">
        <f t="shared" si="120"/>
        <v>DT</v>
      </c>
      <c r="F214" s="79" t="str">
        <f t="shared" si="120"/>
        <v>Pemanfaatan</v>
      </c>
      <c r="G214" s="80">
        <v>2</v>
      </c>
      <c r="H214" s="80">
        <v>10</v>
      </c>
      <c r="I214" s="68" t="str">
        <f t="shared" si="122"/>
        <v>P,L</v>
      </c>
      <c r="J214" s="80" t="s">
        <v>24</v>
      </c>
      <c r="K214" s="68">
        <v>0</v>
      </c>
      <c r="L214" s="80">
        <v>0</v>
      </c>
      <c r="M214" s="68" t="str">
        <f t="shared" si="121"/>
        <v>zaenul</v>
      </c>
    </row>
    <row r="215" spans="1:13" x14ac:dyDescent="0.25">
      <c r="A215" s="68"/>
      <c r="B215" s="68"/>
      <c r="C215" s="78" t="str">
        <f t="shared" si="118"/>
        <v>-58838/1104412</v>
      </c>
      <c r="D215" s="80">
        <f t="shared" si="119"/>
        <v>2</v>
      </c>
      <c r="E215" s="80" t="str">
        <f t="shared" si="120"/>
        <v>DT</v>
      </c>
      <c r="F215" s="79" t="str">
        <f t="shared" si="120"/>
        <v>Pemanfaatan</v>
      </c>
      <c r="G215" s="80">
        <v>2</v>
      </c>
      <c r="H215" s="80">
        <v>10</v>
      </c>
      <c r="I215" s="68" t="str">
        <f t="shared" si="122"/>
        <v>P,L</v>
      </c>
      <c r="J215" s="80" t="s">
        <v>37</v>
      </c>
      <c r="K215" s="68">
        <v>50</v>
      </c>
      <c r="L215" s="80">
        <v>12</v>
      </c>
      <c r="M215" s="68"/>
    </row>
    <row r="216" spans="1:13" x14ac:dyDescent="0.25">
      <c r="A216" s="68"/>
      <c r="B216" s="68"/>
      <c r="C216" s="78" t="str">
        <f>C214</f>
        <v>-58838/1104412</v>
      </c>
      <c r="D216" s="80">
        <f>D214</f>
        <v>2</v>
      </c>
      <c r="E216" s="80" t="str">
        <f>E214</f>
        <v>DT</v>
      </c>
      <c r="F216" s="79" t="str">
        <f t="shared" si="120"/>
        <v>Pemanfaatan</v>
      </c>
      <c r="G216" s="80">
        <v>2</v>
      </c>
      <c r="H216" s="80">
        <v>10</v>
      </c>
      <c r="I216" s="68" t="str">
        <f>I214</f>
        <v>P,L</v>
      </c>
      <c r="J216" s="80" t="s">
        <v>18</v>
      </c>
      <c r="K216" s="68">
        <v>1</v>
      </c>
      <c r="L216" s="80">
        <v>0</v>
      </c>
      <c r="M216" s="68" t="str">
        <f>M214</f>
        <v>zaenul</v>
      </c>
    </row>
    <row r="217" spans="1:13" x14ac:dyDescent="0.25">
      <c r="A217" s="86"/>
      <c r="B217" s="86"/>
      <c r="C217" s="88" t="str">
        <f t="shared" ref="C217:C225" si="123">C216</f>
        <v>-58838/1104412</v>
      </c>
      <c r="D217" s="87">
        <f t="shared" ref="D217:D225" si="124">D216</f>
        <v>2</v>
      </c>
      <c r="E217" s="87" t="str">
        <f t="shared" ref="E217:F232" si="125">E216</f>
        <v>DT</v>
      </c>
      <c r="F217" s="79" t="str">
        <f t="shared" si="120"/>
        <v>Pemanfaatan</v>
      </c>
      <c r="G217" s="87">
        <v>2</v>
      </c>
      <c r="H217" s="87">
        <v>11</v>
      </c>
      <c r="I217" s="86" t="s">
        <v>27</v>
      </c>
      <c r="J217" s="87" t="s">
        <v>25</v>
      </c>
      <c r="K217" s="87">
        <v>0</v>
      </c>
      <c r="L217" s="87">
        <v>0</v>
      </c>
      <c r="M217" s="68" t="str">
        <f t="shared" ref="M217:M225" si="126">M216</f>
        <v>zaenul</v>
      </c>
    </row>
    <row r="218" spans="1:13" x14ac:dyDescent="0.25">
      <c r="A218" s="68"/>
      <c r="B218" s="68"/>
      <c r="C218" s="78" t="str">
        <f t="shared" si="123"/>
        <v>-58838/1104412</v>
      </c>
      <c r="D218" s="80">
        <f t="shared" si="124"/>
        <v>2</v>
      </c>
      <c r="E218" s="80" t="str">
        <f t="shared" si="125"/>
        <v>DT</v>
      </c>
      <c r="F218" s="79" t="str">
        <f t="shared" si="120"/>
        <v>Pemanfaatan</v>
      </c>
      <c r="G218" s="80">
        <v>2</v>
      </c>
      <c r="H218" s="80">
        <v>11</v>
      </c>
      <c r="I218" s="68" t="str">
        <f t="shared" ref="I218:I225" si="127">I217</f>
        <v>P,L</v>
      </c>
      <c r="J218" s="80" t="s">
        <v>26</v>
      </c>
      <c r="K218" s="80">
        <v>0</v>
      </c>
      <c r="L218" s="80">
        <v>0</v>
      </c>
      <c r="M218" s="68" t="str">
        <f t="shared" si="126"/>
        <v>zaenul</v>
      </c>
    </row>
    <row r="219" spans="1:13" x14ac:dyDescent="0.25">
      <c r="A219" s="68"/>
      <c r="B219" s="68"/>
      <c r="C219" s="78" t="str">
        <f t="shared" si="123"/>
        <v>-58838/1104412</v>
      </c>
      <c r="D219" s="80">
        <f t="shared" si="124"/>
        <v>2</v>
      </c>
      <c r="E219" s="80" t="str">
        <f t="shared" si="125"/>
        <v>DT</v>
      </c>
      <c r="F219" s="79" t="str">
        <f t="shared" si="120"/>
        <v>Pemanfaatan</v>
      </c>
      <c r="G219" s="80">
        <v>2</v>
      </c>
      <c r="H219" s="80">
        <v>11</v>
      </c>
      <c r="I219" s="68" t="str">
        <f t="shared" si="127"/>
        <v>P,L</v>
      </c>
      <c r="J219" s="80" t="s">
        <v>19</v>
      </c>
      <c r="K219" s="80">
        <v>0</v>
      </c>
      <c r="L219" s="80">
        <v>0</v>
      </c>
      <c r="M219" s="68" t="str">
        <f t="shared" si="126"/>
        <v>zaenul</v>
      </c>
    </row>
    <row r="220" spans="1:13" x14ac:dyDescent="0.25">
      <c r="A220" s="68"/>
      <c r="B220" s="68"/>
      <c r="C220" s="78" t="str">
        <f t="shared" si="123"/>
        <v>-58838/1104412</v>
      </c>
      <c r="D220" s="80">
        <f t="shared" si="124"/>
        <v>2</v>
      </c>
      <c r="E220" s="80" t="str">
        <f t="shared" si="125"/>
        <v>DT</v>
      </c>
      <c r="F220" s="79" t="str">
        <f t="shared" si="120"/>
        <v>Pemanfaatan</v>
      </c>
      <c r="G220" s="80">
        <v>2</v>
      </c>
      <c r="H220" s="80">
        <v>11</v>
      </c>
      <c r="I220" s="68" t="str">
        <f t="shared" si="127"/>
        <v>P,L</v>
      </c>
      <c r="J220" s="80" t="s">
        <v>20</v>
      </c>
      <c r="K220" s="80">
        <v>0</v>
      </c>
      <c r="L220" s="80">
        <v>0</v>
      </c>
      <c r="M220" s="68" t="str">
        <f t="shared" si="126"/>
        <v>zaenul</v>
      </c>
    </row>
    <row r="221" spans="1:13" x14ac:dyDescent="0.25">
      <c r="A221" s="68"/>
      <c r="B221" s="68"/>
      <c r="C221" s="78" t="str">
        <f t="shared" si="123"/>
        <v>-58838/1104412</v>
      </c>
      <c r="D221" s="80">
        <f t="shared" si="124"/>
        <v>2</v>
      </c>
      <c r="E221" s="80" t="str">
        <f t="shared" si="125"/>
        <v>DT</v>
      </c>
      <c r="F221" s="79" t="str">
        <f t="shared" si="120"/>
        <v>Pemanfaatan</v>
      </c>
      <c r="G221" s="80">
        <v>2</v>
      </c>
      <c r="H221" s="80">
        <v>11</v>
      </c>
      <c r="I221" s="68" t="str">
        <f t="shared" si="127"/>
        <v>P,L</v>
      </c>
      <c r="J221" s="80" t="s">
        <v>21</v>
      </c>
      <c r="K221" s="80">
        <v>0</v>
      </c>
      <c r="L221" s="80">
        <v>0</v>
      </c>
      <c r="M221" s="68" t="str">
        <f t="shared" si="126"/>
        <v>zaenul</v>
      </c>
    </row>
    <row r="222" spans="1:13" x14ac:dyDescent="0.25">
      <c r="A222" s="68"/>
      <c r="B222" s="68"/>
      <c r="C222" s="78" t="str">
        <f t="shared" si="123"/>
        <v>-58838/1104412</v>
      </c>
      <c r="D222" s="80">
        <f t="shared" si="124"/>
        <v>2</v>
      </c>
      <c r="E222" s="80" t="str">
        <f t="shared" si="125"/>
        <v>DT</v>
      </c>
      <c r="F222" s="79" t="str">
        <f t="shared" si="120"/>
        <v>Pemanfaatan</v>
      </c>
      <c r="G222" s="80">
        <v>2</v>
      </c>
      <c r="H222" s="80">
        <v>11</v>
      </c>
      <c r="I222" s="68" t="str">
        <f t="shared" si="127"/>
        <v>P,L</v>
      </c>
      <c r="J222" s="80" t="s">
        <v>22</v>
      </c>
      <c r="K222" s="80">
        <v>0</v>
      </c>
      <c r="L222" s="80">
        <v>0</v>
      </c>
      <c r="M222" s="68" t="str">
        <f t="shared" si="126"/>
        <v>zaenul</v>
      </c>
    </row>
    <row r="223" spans="1:13" x14ac:dyDescent="0.25">
      <c r="A223" s="68"/>
      <c r="B223" s="68"/>
      <c r="C223" s="78" t="str">
        <f t="shared" si="123"/>
        <v>-58838/1104412</v>
      </c>
      <c r="D223" s="80">
        <f t="shared" si="124"/>
        <v>2</v>
      </c>
      <c r="E223" s="80" t="str">
        <f t="shared" si="125"/>
        <v>DT</v>
      </c>
      <c r="F223" s="79" t="str">
        <f t="shared" si="125"/>
        <v>Pemanfaatan</v>
      </c>
      <c r="G223" s="80">
        <v>2</v>
      </c>
      <c r="H223" s="80">
        <v>11</v>
      </c>
      <c r="I223" s="68" t="str">
        <f t="shared" si="127"/>
        <v>P,L</v>
      </c>
      <c r="J223" s="80" t="s">
        <v>23</v>
      </c>
      <c r="K223" s="80">
        <v>100</v>
      </c>
      <c r="L223" s="80">
        <v>0</v>
      </c>
      <c r="M223" s="68" t="str">
        <f t="shared" si="126"/>
        <v>zaenul</v>
      </c>
    </row>
    <row r="224" spans="1:13" x14ac:dyDescent="0.25">
      <c r="A224" s="68"/>
      <c r="B224" s="68"/>
      <c r="C224" s="78" t="str">
        <f t="shared" si="123"/>
        <v>-58838/1104412</v>
      </c>
      <c r="D224" s="80">
        <f t="shared" si="124"/>
        <v>2</v>
      </c>
      <c r="E224" s="80" t="str">
        <f t="shared" si="125"/>
        <v>DT</v>
      </c>
      <c r="F224" s="79" t="str">
        <f t="shared" si="125"/>
        <v>Pemanfaatan</v>
      </c>
      <c r="G224" s="80">
        <v>2</v>
      </c>
      <c r="H224" s="80">
        <v>11</v>
      </c>
      <c r="I224" s="68" t="str">
        <f t="shared" si="127"/>
        <v>P,L</v>
      </c>
      <c r="J224" s="80" t="s">
        <v>24</v>
      </c>
      <c r="K224" s="80">
        <v>0</v>
      </c>
      <c r="L224" s="80">
        <v>0</v>
      </c>
      <c r="M224" s="68" t="str">
        <f t="shared" si="126"/>
        <v>zaenul</v>
      </c>
    </row>
    <row r="225" spans="1:13" x14ac:dyDescent="0.25">
      <c r="A225" s="68"/>
      <c r="B225" s="68"/>
      <c r="C225" s="78" t="str">
        <f t="shared" si="123"/>
        <v>-58838/1104412</v>
      </c>
      <c r="D225" s="80">
        <f t="shared" si="124"/>
        <v>2</v>
      </c>
      <c r="E225" s="80" t="str">
        <f t="shared" si="125"/>
        <v>DT</v>
      </c>
      <c r="F225" s="79" t="str">
        <f t="shared" si="125"/>
        <v>Pemanfaatan</v>
      </c>
      <c r="G225" s="80">
        <v>2</v>
      </c>
      <c r="H225" s="80">
        <v>11</v>
      </c>
      <c r="I225" s="68" t="str">
        <f t="shared" si="127"/>
        <v>P,L</v>
      </c>
      <c r="J225" s="80" t="s">
        <v>37</v>
      </c>
      <c r="K225" s="80">
        <v>1</v>
      </c>
      <c r="L225" s="80">
        <v>5</v>
      </c>
      <c r="M225" s="68" t="str">
        <f t="shared" si="126"/>
        <v>zaenul</v>
      </c>
    </row>
    <row r="226" spans="1:13" x14ac:dyDescent="0.25">
      <c r="A226" s="68"/>
      <c r="B226" s="68"/>
      <c r="C226" s="78" t="str">
        <f>C224</f>
        <v>-58838/1104412</v>
      </c>
      <c r="D226" s="80">
        <f>D224</f>
        <v>2</v>
      </c>
      <c r="E226" s="80" t="str">
        <f>E224</f>
        <v>DT</v>
      </c>
      <c r="F226" s="79" t="str">
        <f t="shared" si="125"/>
        <v>Pemanfaatan</v>
      </c>
      <c r="G226" s="80">
        <v>2</v>
      </c>
      <c r="H226" s="80">
        <v>11</v>
      </c>
      <c r="I226" s="68" t="str">
        <f>I224</f>
        <v>P,L</v>
      </c>
      <c r="J226" s="80" t="s">
        <v>18</v>
      </c>
      <c r="K226" s="80">
        <v>0</v>
      </c>
      <c r="L226" s="80">
        <v>0</v>
      </c>
      <c r="M226" s="68" t="str">
        <f>M224</f>
        <v>zaenul</v>
      </c>
    </row>
    <row r="227" spans="1:13" x14ac:dyDescent="0.25">
      <c r="A227" s="89"/>
      <c r="B227" s="89"/>
      <c r="C227" s="90" t="str">
        <f t="shared" ref="C227:C235" si="128">C226</f>
        <v>-58838/1104412</v>
      </c>
      <c r="D227" s="91">
        <f t="shared" ref="D227:D235" si="129">D226</f>
        <v>2</v>
      </c>
      <c r="E227" s="91" t="str">
        <f t="shared" ref="E227:F242" si="130">E226</f>
        <v>DT</v>
      </c>
      <c r="F227" s="79" t="str">
        <f t="shared" si="125"/>
        <v>Pemanfaatan</v>
      </c>
      <c r="G227" s="91">
        <v>3</v>
      </c>
      <c r="H227" s="91">
        <v>1</v>
      </c>
      <c r="I227" s="89" t="s">
        <v>29</v>
      </c>
      <c r="J227" s="91" t="s">
        <v>25</v>
      </c>
      <c r="K227" s="89">
        <v>0</v>
      </c>
      <c r="L227" s="91">
        <v>0</v>
      </c>
      <c r="M227" s="68" t="s">
        <v>50</v>
      </c>
    </row>
    <row r="228" spans="1:13" x14ac:dyDescent="0.25">
      <c r="A228" s="68"/>
      <c r="B228" s="68"/>
      <c r="C228" s="78" t="str">
        <f t="shared" si="128"/>
        <v>-58838/1104412</v>
      </c>
      <c r="D228" s="80">
        <f t="shared" si="129"/>
        <v>2</v>
      </c>
      <c r="E228" s="80" t="str">
        <f t="shared" si="130"/>
        <v>DT</v>
      </c>
      <c r="F228" s="79" t="str">
        <f t="shared" si="125"/>
        <v>Pemanfaatan</v>
      </c>
      <c r="G228" s="80">
        <v>3</v>
      </c>
      <c r="H228" s="80">
        <v>1</v>
      </c>
      <c r="I228" s="68" t="str">
        <f t="shared" ref="I228:I236" si="131">I227</f>
        <v>P,PK</v>
      </c>
      <c r="J228" s="80" t="s">
        <v>26</v>
      </c>
      <c r="K228" s="68">
        <v>0</v>
      </c>
      <c r="L228" s="80">
        <v>0</v>
      </c>
      <c r="M228" s="68" t="str">
        <f t="shared" ref="M228:M235" si="132">M227</f>
        <v>sobirin</v>
      </c>
    </row>
    <row r="229" spans="1:13" x14ac:dyDescent="0.25">
      <c r="A229" s="68"/>
      <c r="B229" s="68"/>
      <c r="C229" s="78" t="str">
        <f t="shared" si="128"/>
        <v>-58838/1104412</v>
      </c>
      <c r="D229" s="80">
        <f t="shared" si="129"/>
        <v>2</v>
      </c>
      <c r="E229" s="80" t="str">
        <f t="shared" si="130"/>
        <v>DT</v>
      </c>
      <c r="F229" s="79" t="str">
        <f t="shared" si="125"/>
        <v>Pemanfaatan</v>
      </c>
      <c r="G229" s="80">
        <v>3</v>
      </c>
      <c r="H229" s="80">
        <v>1</v>
      </c>
      <c r="I229" s="68" t="str">
        <f t="shared" si="131"/>
        <v>P,PK</v>
      </c>
      <c r="J229" s="80" t="s">
        <v>19</v>
      </c>
      <c r="K229" s="68">
        <v>0</v>
      </c>
      <c r="L229" s="80">
        <v>0</v>
      </c>
      <c r="M229" s="68" t="str">
        <f t="shared" si="132"/>
        <v>sobirin</v>
      </c>
    </row>
    <row r="230" spans="1:13" x14ac:dyDescent="0.25">
      <c r="A230" s="68"/>
      <c r="B230" s="68"/>
      <c r="C230" s="78" t="str">
        <f t="shared" si="128"/>
        <v>-58838/1104412</v>
      </c>
      <c r="D230" s="80">
        <f t="shared" si="129"/>
        <v>2</v>
      </c>
      <c r="E230" s="80" t="str">
        <f t="shared" si="130"/>
        <v>DT</v>
      </c>
      <c r="F230" s="79" t="str">
        <f t="shared" si="125"/>
        <v>Pemanfaatan</v>
      </c>
      <c r="G230" s="80">
        <v>3</v>
      </c>
      <c r="H230" s="80">
        <v>1</v>
      </c>
      <c r="I230" s="68" t="str">
        <f t="shared" si="131"/>
        <v>P,PK</v>
      </c>
      <c r="J230" s="80" t="s">
        <v>20</v>
      </c>
      <c r="K230" s="68">
        <v>0</v>
      </c>
      <c r="L230" s="80">
        <v>0</v>
      </c>
      <c r="M230" s="68" t="str">
        <f t="shared" si="132"/>
        <v>sobirin</v>
      </c>
    </row>
    <row r="231" spans="1:13" x14ac:dyDescent="0.25">
      <c r="A231" s="68"/>
      <c r="B231" s="68"/>
      <c r="C231" s="78" t="str">
        <f t="shared" si="128"/>
        <v>-58838/1104412</v>
      </c>
      <c r="D231" s="80">
        <f t="shared" si="129"/>
        <v>2</v>
      </c>
      <c r="E231" s="80" t="str">
        <f t="shared" si="130"/>
        <v>DT</v>
      </c>
      <c r="F231" s="79" t="str">
        <f t="shared" si="125"/>
        <v>Pemanfaatan</v>
      </c>
      <c r="G231" s="80">
        <v>3</v>
      </c>
      <c r="H231" s="80">
        <v>1</v>
      </c>
      <c r="I231" s="68" t="str">
        <f t="shared" si="131"/>
        <v>P,PK</v>
      </c>
      <c r="J231" s="80" t="s">
        <v>21</v>
      </c>
      <c r="K231" s="68">
        <v>0</v>
      </c>
      <c r="L231" s="80">
        <v>0</v>
      </c>
      <c r="M231" s="68" t="str">
        <f t="shared" si="132"/>
        <v>sobirin</v>
      </c>
    </row>
    <row r="232" spans="1:13" x14ac:dyDescent="0.25">
      <c r="A232" s="68"/>
      <c r="B232" s="68"/>
      <c r="C232" s="78" t="str">
        <f t="shared" si="128"/>
        <v>-58838/1104412</v>
      </c>
      <c r="D232" s="80">
        <f t="shared" si="129"/>
        <v>2</v>
      </c>
      <c r="E232" s="80" t="str">
        <f t="shared" si="130"/>
        <v>DT</v>
      </c>
      <c r="F232" s="79" t="str">
        <f t="shared" si="125"/>
        <v>Pemanfaatan</v>
      </c>
      <c r="G232" s="80">
        <v>3</v>
      </c>
      <c r="H232" s="80">
        <v>1</v>
      </c>
      <c r="I232" s="68" t="str">
        <f t="shared" si="131"/>
        <v>P,PK</v>
      </c>
      <c r="J232" s="80" t="s">
        <v>22</v>
      </c>
      <c r="K232" s="68">
        <v>0</v>
      </c>
      <c r="L232" s="80">
        <v>0</v>
      </c>
      <c r="M232" s="68" t="str">
        <f t="shared" si="132"/>
        <v>sobirin</v>
      </c>
    </row>
    <row r="233" spans="1:13" x14ac:dyDescent="0.25">
      <c r="A233" s="68"/>
      <c r="B233" s="68"/>
      <c r="C233" s="78" t="str">
        <f t="shared" si="128"/>
        <v>-58838/1104412</v>
      </c>
      <c r="D233" s="80">
        <f t="shared" si="129"/>
        <v>2</v>
      </c>
      <c r="E233" s="80" t="str">
        <f t="shared" si="130"/>
        <v>DT</v>
      </c>
      <c r="F233" s="79" t="str">
        <f t="shared" si="130"/>
        <v>Pemanfaatan</v>
      </c>
      <c r="G233" s="80">
        <v>3</v>
      </c>
      <c r="H233" s="80">
        <v>1</v>
      </c>
      <c r="I233" s="68" t="str">
        <f t="shared" si="131"/>
        <v>P,PK</v>
      </c>
      <c r="J233" s="80" t="s">
        <v>23</v>
      </c>
      <c r="K233" s="68">
        <v>0</v>
      </c>
      <c r="L233" s="80">
        <v>0</v>
      </c>
      <c r="M233" s="68" t="str">
        <f t="shared" si="132"/>
        <v>sobirin</v>
      </c>
    </row>
    <row r="234" spans="1:13" x14ac:dyDescent="0.25">
      <c r="A234" s="68"/>
      <c r="B234" s="68"/>
      <c r="C234" s="78" t="str">
        <f t="shared" si="128"/>
        <v>-58838/1104412</v>
      </c>
      <c r="D234" s="80">
        <f t="shared" si="129"/>
        <v>2</v>
      </c>
      <c r="E234" s="80" t="str">
        <f t="shared" si="130"/>
        <v>DT</v>
      </c>
      <c r="F234" s="79" t="str">
        <f t="shared" si="130"/>
        <v>Pemanfaatan</v>
      </c>
      <c r="G234" s="80">
        <v>3</v>
      </c>
      <c r="H234" s="80">
        <v>1</v>
      </c>
      <c r="I234" s="68" t="str">
        <f t="shared" si="131"/>
        <v>P,PK</v>
      </c>
      <c r="J234" s="80" t="s">
        <v>24</v>
      </c>
      <c r="K234" s="68">
        <v>0</v>
      </c>
      <c r="L234" s="80">
        <v>0</v>
      </c>
      <c r="M234" s="68" t="str">
        <f t="shared" si="132"/>
        <v>sobirin</v>
      </c>
    </row>
    <row r="235" spans="1:13" x14ac:dyDescent="0.25">
      <c r="A235" s="68"/>
      <c r="B235" s="68"/>
      <c r="C235" s="78" t="str">
        <f t="shared" si="128"/>
        <v>-58838/1104412</v>
      </c>
      <c r="D235" s="80">
        <f t="shared" si="129"/>
        <v>2</v>
      </c>
      <c r="E235" s="80" t="str">
        <f t="shared" si="130"/>
        <v>DT</v>
      </c>
      <c r="F235" s="79" t="str">
        <f t="shared" si="130"/>
        <v>Pemanfaatan</v>
      </c>
      <c r="G235" s="80">
        <v>3</v>
      </c>
      <c r="H235" s="80">
        <v>1</v>
      </c>
      <c r="I235" s="68" t="str">
        <f t="shared" si="131"/>
        <v>P,PK</v>
      </c>
      <c r="J235" s="80" t="s">
        <v>37</v>
      </c>
      <c r="K235" s="68">
        <v>0</v>
      </c>
      <c r="L235" s="80">
        <v>0</v>
      </c>
      <c r="M235" s="68" t="str">
        <f t="shared" si="132"/>
        <v>sobirin</v>
      </c>
    </row>
    <row r="236" spans="1:13" x14ac:dyDescent="0.25">
      <c r="A236" s="68"/>
      <c r="B236" s="68"/>
      <c r="C236" s="78" t="str">
        <f>C234</f>
        <v>-58838/1104412</v>
      </c>
      <c r="D236" s="80">
        <f>D234</f>
        <v>2</v>
      </c>
      <c r="E236" s="80" t="str">
        <f>E234</f>
        <v>DT</v>
      </c>
      <c r="F236" s="79" t="str">
        <f t="shared" si="130"/>
        <v>Pemanfaatan</v>
      </c>
      <c r="G236" s="80">
        <v>3</v>
      </c>
      <c r="H236" s="80">
        <v>1</v>
      </c>
      <c r="I236" s="68" t="str">
        <f t="shared" si="131"/>
        <v>P,PK</v>
      </c>
      <c r="J236" s="80" t="s">
        <v>18</v>
      </c>
      <c r="K236" s="68">
        <v>0</v>
      </c>
      <c r="L236" s="80">
        <v>0</v>
      </c>
      <c r="M236" s="68" t="str">
        <f>M234</f>
        <v>sobirin</v>
      </c>
    </row>
    <row r="237" spans="1:13" x14ac:dyDescent="0.25">
      <c r="A237" s="89"/>
      <c r="B237" s="89"/>
      <c r="C237" s="90" t="str">
        <f t="shared" ref="C237:C245" si="133">C236</f>
        <v>-58838/1104412</v>
      </c>
      <c r="D237" s="91">
        <f t="shared" ref="D237:D245" si="134">D236</f>
        <v>2</v>
      </c>
      <c r="E237" s="91" t="str">
        <f t="shared" ref="E237:F252" si="135">E236</f>
        <v>DT</v>
      </c>
      <c r="F237" s="79" t="str">
        <f t="shared" si="130"/>
        <v>Pemanfaatan</v>
      </c>
      <c r="G237" s="91">
        <v>3</v>
      </c>
      <c r="H237" s="91">
        <v>2</v>
      </c>
      <c r="I237" s="89" t="s">
        <v>29</v>
      </c>
      <c r="J237" s="91" t="s">
        <v>25</v>
      </c>
      <c r="K237" s="89">
        <v>0</v>
      </c>
      <c r="L237" s="91">
        <v>0</v>
      </c>
      <c r="M237" s="68" t="str">
        <f t="shared" ref="M237:M244" si="136">M236</f>
        <v>sobirin</v>
      </c>
    </row>
    <row r="238" spans="1:13" x14ac:dyDescent="0.25">
      <c r="A238" s="68"/>
      <c r="B238" s="68"/>
      <c r="C238" s="78" t="str">
        <f t="shared" si="133"/>
        <v>-58838/1104412</v>
      </c>
      <c r="D238" s="80">
        <f t="shared" si="134"/>
        <v>2</v>
      </c>
      <c r="E238" s="80" t="str">
        <f t="shared" si="135"/>
        <v>DT</v>
      </c>
      <c r="F238" s="79" t="str">
        <f t="shared" si="130"/>
        <v>Pemanfaatan</v>
      </c>
      <c r="G238" s="80">
        <v>3</v>
      </c>
      <c r="H238" s="80">
        <v>2</v>
      </c>
      <c r="I238" s="68" t="str">
        <f t="shared" ref="I238:I245" si="137">I237</f>
        <v>P,PK</v>
      </c>
      <c r="J238" s="80" t="s">
        <v>26</v>
      </c>
      <c r="K238" s="68">
        <v>0</v>
      </c>
      <c r="L238" s="80">
        <v>0</v>
      </c>
      <c r="M238" s="68" t="str">
        <f t="shared" si="136"/>
        <v>sobirin</v>
      </c>
    </row>
    <row r="239" spans="1:13" x14ac:dyDescent="0.25">
      <c r="A239" s="68"/>
      <c r="B239" s="68"/>
      <c r="C239" s="78" t="str">
        <f t="shared" si="133"/>
        <v>-58838/1104412</v>
      </c>
      <c r="D239" s="80">
        <f t="shared" si="134"/>
        <v>2</v>
      </c>
      <c r="E239" s="80" t="str">
        <f t="shared" si="135"/>
        <v>DT</v>
      </c>
      <c r="F239" s="79" t="str">
        <f t="shared" si="130"/>
        <v>Pemanfaatan</v>
      </c>
      <c r="G239" s="80">
        <v>3</v>
      </c>
      <c r="H239" s="80">
        <v>2</v>
      </c>
      <c r="I239" s="68" t="str">
        <f t="shared" si="137"/>
        <v>P,PK</v>
      </c>
      <c r="J239" s="80" t="s">
        <v>19</v>
      </c>
      <c r="K239" s="68">
        <v>0</v>
      </c>
      <c r="L239" s="80">
        <v>0</v>
      </c>
      <c r="M239" s="68" t="str">
        <f t="shared" si="136"/>
        <v>sobirin</v>
      </c>
    </row>
    <row r="240" spans="1:13" x14ac:dyDescent="0.25">
      <c r="A240" s="68"/>
      <c r="B240" s="68"/>
      <c r="C240" s="78" t="str">
        <f t="shared" si="133"/>
        <v>-58838/1104412</v>
      </c>
      <c r="D240" s="80">
        <f t="shared" si="134"/>
        <v>2</v>
      </c>
      <c r="E240" s="80" t="str">
        <f t="shared" si="135"/>
        <v>DT</v>
      </c>
      <c r="F240" s="79" t="str">
        <f t="shared" si="130"/>
        <v>Pemanfaatan</v>
      </c>
      <c r="G240" s="80">
        <v>3</v>
      </c>
      <c r="H240" s="80">
        <v>2</v>
      </c>
      <c r="I240" s="68" t="str">
        <f t="shared" si="137"/>
        <v>P,PK</v>
      </c>
      <c r="J240" s="80" t="s">
        <v>20</v>
      </c>
      <c r="K240" s="68">
        <v>0</v>
      </c>
      <c r="L240" s="80">
        <v>0</v>
      </c>
      <c r="M240" s="68" t="str">
        <f t="shared" si="136"/>
        <v>sobirin</v>
      </c>
    </row>
    <row r="241" spans="1:13" x14ac:dyDescent="0.25">
      <c r="A241" s="68"/>
      <c r="B241" s="68"/>
      <c r="C241" s="78" t="str">
        <f t="shared" si="133"/>
        <v>-58838/1104412</v>
      </c>
      <c r="D241" s="80">
        <f t="shared" si="134"/>
        <v>2</v>
      </c>
      <c r="E241" s="80" t="str">
        <f t="shared" si="135"/>
        <v>DT</v>
      </c>
      <c r="F241" s="79" t="str">
        <f t="shared" si="130"/>
        <v>Pemanfaatan</v>
      </c>
      <c r="G241" s="80">
        <v>3</v>
      </c>
      <c r="H241" s="80">
        <v>2</v>
      </c>
      <c r="I241" s="68" t="str">
        <f t="shared" si="137"/>
        <v>P,PK</v>
      </c>
      <c r="J241" s="80" t="s">
        <v>21</v>
      </c>
      <c r="K241" s="68">
        <v>0</v>
      </c>
      <c r="L241" s="80">
        <v>0</v>
      </c>
      <c r="M241" s="68" t="str">
        <f t="shared" si="136"/>
        <v>sobirin</v>
      </c>
    </row>
    <row r="242" spans="1:13" x14ac:dyDescent="0.25">
      <c r="A242" s="68"/>
      <c r="B242" s="68"/>
      <c r="C242" s="78" t="str">
        <f t="shared" si="133"/>
        <v>-58838/1104412</v>
      </c>
      <c r="D242" s="80">
        <f t="shared" si="134"/>
        <v>2</v>
      </c>
      <c r="E242" s="80" t="str">
        <f t="shared" si="135"/>
        <v>DT</v>
      </c>
      <c r="F242" s="79" t="str">
        <f t="shared" si="130"/>
        <v>Pemanfaatan</v>
      </c>
      <c r="G242" s="80">
        <v>3</v>
      </c>
      <c r="H242" s="80">
        <v>2</v>
      </c>
      <c r="I242" s="68" t="str">
        <f t="shared" si="137"/>
        <v>P,PK</v>
      </c>
      <c r="J242" s="80" t="s">
        <v>22</v>
      </c>
      <c r="K242" s="68">
        <v>0</v>
      </c>
      <c r="L242" s="80">
        <v>0</v>
      </c>
      <c r="M242" s="68" t="str">
        <f t="shared" si="136"/>
        <v>sobirin</v>
      </c>
    </row>
    <row r="243" spans="1:13" x14ac:dyDescent="0.25">
      <c r="A243" s="68"/>
      <c r="B243" s="68"/>
      <c r="C243" s="78" t="str">
        <f t="shared" si="133"/>
        <v>-58838/1104412</v>
      </c>
      <c r="D243" s="80">
        <f t="shared" si="134"/>
        <v>2</v>
      </c>
      <c r="E243" s="80" t="str">
        <f t="shared" si="135"/>
        <v>DT</v>
      </c>
      <c r="F243" s="79" t="str">
        <f t="shared" si="135"/>
        <v>Pemanfaatan</v>
      </c>
      <c r="G243" s="80">
        <v>3</v>
      </c>
      <c r="H243" s="80">
        <v>2</v>
      </c>
      <c r="I243" s="68" t="str">
        <f t="shared" si="137"/>
        <v>P,PK</v>
      </c>
      <c r="J243" s="80" t="s">
        <v>23</v>
      </c>
      <c r="K243" s="68">
        <v>0</v>
      </c>
      <c r="L243" s="80">
        <v>0</v>
      </c>
      <c r="M243" s="68" t="str">
        <f t="shared" si="136"/>
        <v>sobirin</v>
      </c>
    </row>
    <row r="244" spans="1:13" x14ac:dyDescent="0.25">
      <c r="A244" s="68"/>
      <c r="B244" s="68"/>
      <c r="C244" s="78" t="str">
        <f t="shared" si="133"/>
        <v>-58838/1104412</v>
      </c>
      <c r="D244" s="80">
        <f t="shared" si="134"/>
        <v>2</v>
      </c>
      <c r="E244" s="80" t="str">
        <f t="shared" si="135"/>
        <v>DT</v>
      </c>
      <c r="F244" s="79" t="str">
        <f t="shared" si="135"/>
        <v>Pemanfaatan</v>
      </c>
      <c r="G244" s="80">
        <v>3</v>
      </c>
      <c r="H244" s="80">
        <v>2</v>
      </c>
      <c r="I244" s="68" t="str">
        <f t="shared" si="137"/>
        <v>P,PK</v>
      </c>
      <c r="J244" s="80" t="s">
        <v>24</v>
      </c>
      <c r="K244" s="68">
        <v>0</v>
      </c>
      <c r="L244" s="80">
        <v>0</v>
      </c>
      <c r="M244" s="68" t="str">
        <f t="shared" si="136"/>
        <v>sobirin</v>
      </c>
    </row>
    <row r="245" spans="1:13" x14ac:dyDescent="0.25">
      <c r="A245" s="68"/>
      <c r="B245" s="68"/>
      <c r="C245" s="78" t="str">
        <f t="shared" si="133"/>
        <v>-58838/1104412</v>
      </c>
      <c r="D245" s="80">
        <f t="shared" si="134"/>
        <v>2</v>
      </c>
      <c r="E245" s="80" t="str">
        <f t="shared" si="135"/>
        <v>DT</v>
      </c>
      <c r="F245" s="79" t="str">
        <f t="shared" si="135"/>
        <v>Pemanfaatan</v>
      </c>
      <c r="G245" s="80">
        <v>3</v>
      </c>
      <c r="H245" s="80">
        <v>2</v>
      </c>
      <c r="I245" s="68" t="str">
        <f t="shared" si="137"/>
        <v>P,PK</v>
      </c>
      <c r="J245" s="80" t="s">
        <v>37</v>
      </c>
      <c r="K245" s="68">
        <v>0</v>
      </c>
      <c r="L245" s="80">
        <v>0</v>
      </c>
      <c r="M245" s="68"/>
    </row>
    <row r="246" spans="1:13" x14ac:dyDescent="0.25">
      <c r="A246" s="68"/>
      <c r="B246" s="68"/>
      <c r="C246" s="78" t="str">
        <f>C244</f>
        <v>-58838/1104412</v>
      </c>
      <c r="D246" s="80">
        <f>D244</f>
        <v>2</v>
      </c>
      <c r="E246" s="80" t="str">
        <f>E244</f>
        <v>DT</v>
      </c>
      <c r="F246" s="79" t="str">
        <f t="shared" si="135"/>
        <v>Pemanfaatan</v>
      </c>
      <c r="G246" s="80">
        <v>3</v>
      </c>
      <c r="H246" s="80">
        <v>2</v>
      </c>
      <c r="I246" s="68" t="str">
        <f>I244</f>
        <v>P,PK</v>
      </c>
      <c r="J246" s="80" t="s">
        <v>18</v>
      </c>
      <c r="K246" s="68">
        <v>0</v>
      </c>
      <c r="L246" s="80">
        <v>0</v>
      </c>
      <c r="M246" s="68" t="str">
        <f>M244</f>
        <v>sobirin</v>
      </c>
    </row>
    <row r="247" spans="1:13" x14ac:dyDescent="0.25">
      <c r="A247" s="89"/>
      <c r="B247" s="89"/>
      <c r="C247" s="90" t="str">
        <f t="shared" ref="C247:C255" si="138">C246</f>
        <v>-58838/1104412</v>
      </c>
      <c r="D247" s="91">
        <f t="shared" ref="D247:D255" si="139">D246</f>
        <v>2</v>
      </c>
      <c r="E247" s="91" t="str">
        <f t="shared" ref="E247:F262" si="140">E246</f>
        <v>DT</v>
      </c>
      <c r="F247" s="79" t="str">
        <f t="shared" si="135"/>
        <v>Pemanfaatan</v>
      </c>
      <c r="G247" s="91">
        <v>3</v>
      </c>
      <c r="H247" s="91">
        <v>3</v>
      </c>
      <c r="I247" s="89" t="s">
        <v>29</v>
      </c>
      <c r="J247" s="91" t="s">
        <v>25</v>
      </c>
      <c r="K247" s="89">
        <v>0</v>
      </c>
      <c r="L247" s="91">
        <v>0</v>
      </c>
      <c r="M247" s="68" t="str">
        <f t="shared" ref="M247:M254" si="141">M246</f>
        <v>sobirin</v>
      </c>
    </row>
    <row r="248" spans="1:13" x14ac:dyDescent="0.25">
      <c r="A248" s="68"/>
      <c r="B248" s="68"/>
      <c r="C248" s="78" t="str">
        <f t="shared" si="138"/>
        <v>-58838/1104412</v>
      </c>
      <c r="D248" s="80">
        <f t="shared" si="139"/>
        <v>2</v>
      </c>
      <c r="E248" s="80" t="str">
        <f t="shared" si="140"/>
        <v>DT</v>
      </c>
      <c r="F248" s="79" t="str">
        <f t="shared" si="135"/>
        <v>Pemanfaatan</v>
      </c>
      <c r="G248" s="80">
        <v>3</v>
      </c>
      <c r="H248" s="80">
        <v>3</v>
      </c>
      <c r="I248" s="68" t="str">
        <f t="shared" ref="I248:I255" si="142">I247</f>
        <v>P,PK</v>
      </c>
      <c r="J248" s="80" t="s">
        <v>26</v>
      </c>
      <c r="K248" s="68">
        <v>30</v>
      </c>
      <c r="L248" s="80">
        <v>0</v>
      </c>
      <c r="M248" s="68" t="str">
        <f t="shared" si="141"/>
        <v>sobirin</v>
      </c>
    </row>
    <row r="249" spans="1:13" x14ac:dyDescent="0.25">
      <c r="A249" s="68"/>
      <c r="B249" s="68"/>
      <c r="C249" s="78" t="str">
        <f t="shared" si="138"/>
        <v>-58838/1104412</v>
      </c>
      <c r="D249" s="80">
        <f t="shared" si="139"/>
        <v>2</v>
      </c>
      <c r="E249" s="80" t="str">
        <f t="shared" si="140"/>
        <v>DT</v>
      </c>
      <c r="F249" s="79" t="str">
        <f t="shared" si="135"/>
        <v>Pemanfaatan</v>
      </c>
      <c r="G249" s="80">
        <v>3</v>
      </c>
      <c r="H249" s="80">
        <v>3</v>
      </c>
      <c r="I249" s="68" t="str">
        <f t="shared" si="142"/>
        <v>P,PK</v>
      </c>
      <c r="J249" s="80" t="s">
        <v>19</v>
      </c>
      <c r="K249" s="68">
        <v>0</v>
      </c>
      <c r="L249" s="80">
        <v>0</v>
      </c>
      <c r="M249" s="68" t="str">
        <f t="shared" si="141"/>
        <v>sobirin</v>
      </c>
    </row>
    <row r="250" spans="1:13" x14ac:dyDescent="0.25">
      <c r="A250" s="68"/>
      <c r="B250" s="68"/>
      <c r="C250" s="78" t="str">
        <f t="shared" si="138"/>
        <v>-58838/1104412</v>
      </c>
      <c r="D250" s="80">
        <f t="shared" si="139"/>
        <v>2</v>
      </c>
      <c r="E250" s="80" t="str">
        <f t="shared" si="140"/>
        <v>DT</v>
      </c>
      <c r="F250" s="79" t="str">
        <f t="shared" si="135"/>
        <v>Pemanfaatan</v>
      </c>
      <c r="G250" s="80">
        <v>3</v>
      </c>
      <c r="H250" s="80">
        <v>3</v>
      </c>
      <c r="I250" s="68" t="str">
        <f t="shared" si="142"/>
        <v>P,PK</v>
      </c>
      <c r="J250" s="80" t="s">
        <v>20</v>
      </c>
      <c r="K250" s="68">
        <v>0</v>
      </c>
      <c r="L250" s="80">
        <v>0</v>
      </c>
      <c r="M250" s="68" t="str">
        <f t="shared" si="141"/>
        <v>sobirin</v>
      </c>
    </row>
    <row r="251" spans="1:13" x14ac:dyDescent="0.25">
      <c r="A251" s="68"/>
      <c r="B251" s="68"/>
      <c r="C251" s="78" t="str">
        <f t="shared" si="138"/>
        <v>-58838/1104412</v>
      </c>
      <c r="D251" s="80">
        <f t="shared" si="139"/>
        <v>2</v>
      </c>
      <c r="E251" s="80" t="str">
        <f t="shared" si="140"/>
        <v>DT</v>
      </c>
      <c r="F251" s="79" t="str">
        <f t="shared" si="135"/>
        <v>Pemanfaatan</v>
      </c>
      <c r="G251" s="80">
        <v>3</v>
      </c>
      <c r="H251" s="80">
        <v>3</v>
      </c>
      <c r="I251" s="68" t="str">
        <f t="shared" si="142"/>
        <v>P,PK</v>
      </c>
      <c r="J251" s="80" t="s">
        <v>21</v>
      </c>
      <c r="K251" s="68">
        <v>0</v>
      </c>
      <c r="L251" s="80">
        <v>0</v>
      </c>
      <c r="M251" s="68" t="str">
        <f t="shared" si="141"/>
        <v>sobirin</v>
      </c>
    </row>
    <row r="252" spans="1:13" x14ac:dyDescent="0.25">
      <c r="A252" s="68"/>
      <c r="B252" s="68"/>
      <c r="C252" s="78" t="str">
        <f t="shared" si="138"/>
        <v>-58838/1104412</v>
      </c>
      <c r="D252" s="80">
        <f t="shared" si="139"/>
        <v>2</v>
      </c>
      <c r="E252" s="80" t="str">
        <f t="shared" si="140"/>
        <v>DT</v>
      </c>
      <c r="F252" s="79" t="str">
        <f t="shared" si="135"/>
        <v>Pemanfaatan</v>
      </c>
      <c r="G252" s="80">
        <v>3</v>
      </c>
      <c r="H252" s="80">
        <v>3</v>
      </c>
      <c r="I252" s="68" t="str">
        <f t="shared" si="142"/>
        <v>P,PK</v>
      </c>
      <c r="J252" s="80" t="s">
        <v>22</v>
      </c>
      <c r="K252" s="68">
        <v>0</v>
      </c>
      <c r="L252" s="80">
        <v>0</v>
      </c>
      <c r="M252" s="68" t="str">
        <f t="shared" si="141"/>
        <v>sobirin</v>
      </c>
    </row>
    <row r="253" spans="1:13" x14ac:dyDescent="0.25">
      <c r="A253" s="68"/>
      <c r="B253" s="68"/>
      <c r="C253" s="78" t="str">
        <f t="shared" si="138"/>
        <v>-58838/1104412</v>
      </c>
      <c r="D253" s="80">
        <f t="shared" si="139"/>
        <v>2</v>
      </c>
      <c r="E253" s="80" t="str">
        <f t="shared" si="140"/>
        <v>DT</v>
      </c>
      <c r="F253" s="79" t="str">
        <f t="shared" si="140"/>
        <v>Pemanfaatan</v>
      </c>
      <c r="G253" s="80">
        <v>3</v>
      </c>
      <c r="H253" s="80">
        <v>3</v>
      </c>
      <c r="I253" s="68" t="str">
        <f t="shared" si="142"/>
        <v>P,PK</v>
      </c>
      <c r="J253" s="80" t="s">
        <v>23</v>
      </c>
      <c r="K253" s="68">
        <v>70</v>
      </c>
      <c r="L253" s="80">
        <v>0</v>
      </c>
      <c r="M253" s="68" t="str">
        <f t="shared" si="141"/>
        <v>sobirin</v>
      </c>
    </row>
    <row r="254" spans="1:13" x14ac:dyDescent="0.25">
      <c r="A254" s="68"/>
      <c r="B254" s="68"/>
      <c r="C254" s="78" t="str">
        <f t="shared" si="138"/>
        <v>-58838/1104412</v>
      </c>
      <c r="D254" s="80">
        <f t="shared" si="139"/>
        <v>2</v>
      </c>
      <c r="E254" s="80" t="str">
        <f t="shared" si="140"/>
        <v>DT</v>
      </c>
      <c r="F254" s="79" t="str">
        <f t="shared" si="140"/>
        <v>Pemanfaatan</v>
      </c>
      <c r="G254" s="80">
        <v>3</v>
      </c>
      <c r="H254" s="80">
        <v>3</v>
      </c>
      <c r="I254" s="68" t="str">
        <f t="shared" si="142"/>
        <v>P,PK</v>
      </c>
      <c r="J254" s="80" t="s">
        <v>24</v>
      </c>
      <c r="K254" s="68">
        <v>0</v>
      </c>
      <c r="L254" s="80">
        <v>0</v>
      </c>
      <c r="M254" s="68" t="str">
        <f t="shared" si="141"/>
        <v>sobirin</v>
      </c>
    </row>
    <row r="255" spans="1:13" x14ac:dyDescent="0.25">
      <c r="A255" s="68"/>
      <c r="B255" s="68"/>
      <c r="C255" s="78" t="str">
        <f t="shared" si="138"/>
        <v>-58838/1104412</v>
      </c>
      <c r="D255" s="80">
        <f t="shared" si="139"/>
        <v>2</v>
      </c>
      <c r="E255" s="80" t="str">
        <f t="shared" si="140"/>
        <v>DT</v>
      </c>
      <c r="F255" s="79" t="str">
        <f t="shared" si="140"/>
        <v>Pemanfaatan</v>
      </c>
      <c r="G255" s="80">
        <v>3</v>
      </c>
      <c r="H255" s="80">
        <v>3</v>
      </c>
      <c r="I255" s="68" t="str">
        <f t="shared" si="142"/>
        <v>P,PK</v>
      </c>
      <c r="J255" s="80" t="s">
        <v>37</v>
      </c>
      <c r="K255" s="68">
        <v>60</v>
      </c>
      <c r="L255" s="80">
        <v>5</v>
      </c>
      <c r="M255" s="68"/>
    </row>
    <row r="256" spans="1:13" x14ac:dyDescent="0.25">
      <c r="A256" s="68"/>
      <c r="B256" s="68"/>
      <c r="C256" s="78" t="str">
        <f>C254</f>
        <v>-58838/1104412</v>
      </c>
      <c r="D256" s="80">
        <f>D254</f>
        <v>2</v>
      </c>
      <c r="E256" s="80" t="str">
        <f>E254</f>
        <v>DT</v>
      </c>
      <c r="F256" s="79" t="str">
        <f t="shared" si="140"/>
        <v>Pemanfaatan</v>
      </c>
      <c r="G256" s="80">
        <v>3</v>
      </c>
      <c r="H256" s="80">
        <v>3</v>
      </c>
      <c r="I256" s="68" t="str">
        <f>I254</f>
        <v>P,PK</v>
      </c>
      <c r="J256" s="80" t="s">
        <v>18</v>
      </c>
      <c r="K256" s="68">
        <v>0</v>
      </c>
      <c r="L256" s="80">
        <v>0</v>
      </c>
      <c r="M256" s="68" t="str">
        <f>M254</f>
        <v>sobirin</v>
      </c>
    </row>
    <row r="257" spans="1:13" x14ac:dyDescent="0.25">
      <c r="A257" s="89"/>
      <c r="B257" s="89"/>
      <c r="C257" s="90" t="str">
        <f t="shared" ref="C257:C265" si="143">C256</f>
        <v>-58838/1104412</v>
      </c>
      <c r="D257" s="91">
        <f t="shared" ref="D257:D265" si="144">D256</f>
        <v>2</v>
      </c>
      <c r="E257" s="91" t="str">
        <f t="shared" ref="E257:F272" si="145">E256</f>
        <v>DT</v>
      </c>
      <c r="F257" s="79" t="str">
        <f t="shared" si="140"/>
        <v>Pemanfaatan</v>
      </c>
      <c r="G257" s="91">
        <v>3</v>
      </c>
      <c r="H257" s="91">
        <v>4</v>
      </c>
      <c r="I257" s="89" t="s">
        <v>48</v>
      </c>
      <c r="J257" s="91" t="s">
        <v>25</v>
      </c>
      <c r="K257" s="89">
        <v>0</v>
      </c>
      <c r="L257" s="91">
        <v>0</v>
      </c>
      <c r="M257" s="68" t="str">
        <f t="shared" ref="M257:M264" si="146">M256</f>
        <v>sobirin</v>
      </c>
    </row>
    <row r="258" spans="1:13" x14ac:dyDescent="0.25">
      <c r="A258" s="68"/>
      <c r="B258" s="68"/>
      <c r="C258" s="78" t="str">
        <f t="shared" si="143"/>
        <v>-58838/1104412</v>
      </c>
      <c r="D258" s="80">
        <f t="shared" si="144"/>
        <v>2</v>
      </c>
      <c r="E258" s="80" t="str">
        <f t="shared" si="145"/>
        <v>DT</v>
      </c>
      <c r="F258" s="79" t="str">
        <f t="shared" si="140"/>
        <v>Pemanfaatan</v>
      </c>
      <c r="G258" s="80">
        <v>3</v>
      </c>
      <c r="H258" s="80">
        <v>4</v>
      </c>
      <c r="I258" s="68" t="str">
        <f t="shared" ref="I258:I265" si="147">I257</f>
        <v>P,PK,L</v>
      </c>
      <c r="J258" s="80" t="s">
        <v>26</v>
      </c>
      <c r="K258" s="68">
        <v>40</v>
      </c>
      <c r="L258" s="80">
        <v>0</v>
      </c>
      <c r="M258" s="68" t="str">
        <f t="shared" si="146"/>
        <v>sobirin</v>
      </c>
    </row>
    <row r="259" spans="1:13" x14ac:dyDescent="0.25">
      <c r="A259" s="68"/>
      <c r="B259" s="68"/>
      <c r="C259" s="78" t="str">
        <f t="shared" si="143"/>
        <v>-58838/1104412</v>
      </c>
      <c r="D259" s="80">
        <f t="shared" si="144"/>
        <v>2</v>
      </c>
      <c r="E259" s="80" t="str">
        <f t="shared" si="145"/>
        <v>DT</v>
      </c>
      <c r="F259" s="79" t="str">
        <f t="shared" si="140"/>
        <v>Pemanfaatan</v>
      </c>
      <c r="G259" s="80">
        <v>3</v>
      </c>
      <c r="H259" s="80">
        <v>4</v>
      </c>
      <c r="I259" s="68" t="str">
        <f t="shared" si="147"/>
        <v>P,PK,L</v>
      </c>
      <c r="J259" s="80" t="s">
        <v>19</v>
      </c>
      <c r="K259" s="68">
        <v>0</v>
      </c>
      <c r="L259" s="80">
        <v>0</v>
      </c>
      <c r="M259" s="68" t="str">
        <f t="shared" si="146"/>
        <v>sobirin</v>
      </c>
    </row>
    <row r="260" spans="1:13" x14ac:dyDescent="0.25">
      <c r="A260" s="68"/>
      <c r="B260" s="68"/>
      <c r="C260" s="78" t="str">
        <f t="shared" si="143"/>
        <v>-58838/1104412</v>
      </c>
      <c r="D260" s="80">
        <f t="shared" si="144"/>
        <v>2</v>
      </c>
      <c r="E260" s="80" t="str">
        <f t="shared" si="145"/>
        <v>DT</v>
      </c>
      <c r="F260" s="79" t="str">
        <f t="shared" si="140"/>
        <v>Pemanfaatan</v>
      </c>
      <c r="G260" s="80">
        <v>3</v>
      </c>
      <c r="H260" s="80">
        <v>4</v>
      </c>
      <c r="I260" s="68" t="str">
        <f t="shared" si="147"/>
        <v>P,PK,L</v>
      </c>
      <c r="J260" s="80" t="s">
        <v>20</v>
      </c>
      <c r="K260" s="68">
        <v>0</v>
      </c>
      <c r="L260" s="80">
        <v>0</v>
      </c>
      <c r="M260" s="68" t="str">
        <f t="shared" si="146"/>
        <v>sobirin</v>
      </c>
    </row>
    <row r="261" spans="1:13" x14ac:dyDescent="0.25">
      <c r="A261" s="68"/>
      <c r="B261" s="68"/>
      <c r="C261" s="78" t="str">
        <f t="shared" si="143"/>
        <v>-58838/1104412</v>
      </c>
      <c r="D261" s="80">
        <f t="shared" si="144"/>
        <v>2</v>
      </c>
      <c r="E261" s="80" t="str">
        <f t="shared" si="145"/>
        <v>DT</v>
      </c>
      <c r="F261" s="79" t="str">
        <f t="shared" si="140"/>
        <v>Pemanfaatan</v>
      </c>
      <c r="G261" s="80">
        <v>3</v>
      </c>
      <c r="H261" s="80">
        <v>4</v>
      </c>
      <c r="I261" s="68" t="str">
        <f t="shared" si="147"/>
        <v>P,PK,L</v>
      </c>
      <c r="J261" s="80" t="s">
        <v>21</v>
      </c>
      <c r="K261" s="68">
        <v>0</v>
      </c>
      <c r="L261" s="80">
        <v>0</v>
      </c>
      <c r="M261" s="68" t="str">
        <f t="shared" si="146"/>
        <v>sobirin</v>
      </c>
    </row>
    <row r="262" spans="1:13" x14ac:dyDescent="0.25">
      <c r="A262" s="68"/>
      <c r="B262" s="68"/>
      <c r="C262" s="78" t="str">
        <f t="shared" si="143"/>
        <v>-58838/1104412</v>
      </c>
      <c r="D262" s="80">
        <f t="shared" si="144"/>
        <v>2</v>
      </c>
      <c r="E262" s="80" t="str">
        <f t="shared" si="145"/>
        <v>DT</v>
      </c>
      <c r="F262" s="79" t="str">
        <f t="shared" si="140"/>
        <v>Pemanfaatan</v>
      </c>
      <c r="G262" s="80">
        <v>3</v>
      </c>
      <c r="H262" s="80">
        <v>4</v>
      </c>
      <c r="I262" s="68" t="str">
        <f t="shared" si="147"/>
        <v>P,PK,L</v>
      </c>
      <c r="J262" s="80" t="s">
        <v>22</v>
      </c>
      <c r="K262" s="68">
        <v>0</v>
      </c>
      <c r="L262" s="80">
        <v>0</v>
      </c>
      <c r="M262" s="68" t="str">
        <f t="shared" si="146"/>
        <v>sobirin</v>
      </c>
    </row>
    <row r="263" spans="1:13" x14ac:dyDescent="0.25">
      <c r="A263" s="68"/>
      <c r="B263" s="68"/>
      <c r="C263" s="78" t="str">
        <f t="shared" si="143"/>
        <v>-58838/1104412</v>
      </c>
      <c r="D263" s="80">
        <f t="shared" si="144"/>
        <v>2</v>
      </c>
      <c r="E263" s="80" t="str">
        <f t="shared" si="145"/>
        <v>DT</v>
      </c>
      <c r="F263" s="79" t="str">
        <f t="shared" si="145"/>
        <v>Pemanfaatan</v>
      </c>
      <c r="G263" s="80">
        <v>3</v>
      </c>
      <c r="H263" s="80">
        <v>4</v>
      </c>
      <c r="I263" s="68" t="str">
        <f t="shared" si="147"/>
        <v>P,PK,L</v>
      </c>
      <c r="J263" s="80" t="s">
        <v>23</v>
      </c>
      <c r="K263" s="68">
        <v>60</v>
      </c>
      <c r="L263" s="80">
        <v>0</v>
      </c>
      <c r="M263" s="68" t="str">
        <f t="shared" si="146"/>
        <v>sobirin</v>
      </c>
    </row>
    <row r="264" spans="1:13" x14ac:dyDescent="0.25">
      <c r="A264" s="68"/>
      <c r="B264" s="68"/>
      <c r="C264" s="78" t="str">
        <f t="shared" si="143"/>
        <v>-58838/1104412</v>
      </c>
      <c r="D264" s="80">
        <f t="shared" si="144"/>
        <v>2</v>
      </c>
      <c r="E264" s="80" t="str">
        <f t="shared" si="145"/>
        <v>DT</v>
      </c>
      <c r="F264" s="79" t="str">
        <f t="shared" si="145"/>
        <v>Pemanfaatan</v>
      </c>
      <c r="G264" s="80">
        <v>3</v>
      </c>
      <c r="H264" s="80">
        <v>4</v>
      </c>
      <c r="I264" s="68" t="str">
        <f t="shared" si="147"/>
        <v>P,PK,L</v>
      </c>
      <c r="J264" s="80" t="s">
        <v>24</v>
      </c>
      <c r="K264" s="68">
        <v>0</v>
      </c>
      <c r="L264" s="80">
        <v>0</v>
      </c>
      <c r="M264" s="68" t="str">
        <f t="shared" si="146"/>
        <v>sobirin</v>
      </c>
    </row>
    <row r="265" spans="1:13" x14ac:dyDescent="0.25">
      <c r="A265" s="68"/>
      <c r="B265" s="68"/>
      <c r="C265" s="78" t="str">
        <f t="shared" si="143"/>
        <v>-58838/1104412</v>
      </c>
      <c r="D265" s="80">
        <f t="shared" si="144"/>
        <v>2</v>
      </c>
      <c r="E265" s="80" t="str">
        <f t="shared" si="145"/>
        <v>DT</v>
      </c>
      <c r="F265" s="79" t="str">
        <f t="shared" si="145"/>
        <v>Pemanfaatan</v>
      </c>
      <c r="G265" s="80">
        <v>3</v>
      </c>
      <c r="H265" s="80">
        <v>4</v>
      </c>
      <c r="I265" s="68" t="str">
        <f t="shared" si="147"/>
        <v>P,PK,L</v>
      </c>
      <c r="J265" s="80" t="s">
        <v>37</v>
      </c>
      <c r="K265" s="68">
        <v>55</v>
      </c>
      <c r="L265" s="80">
        <v>5</v>
      </c>
      <c r="M265" s="68"/>
    </row>
    <row r="266" spans="1:13" x14ac:dyDescent="0.25">
      <c r="A266" s="68"/>
      <c r="B266" s="68"/>
      <c r="C266" s="78" t="str">
        <f>C264</f>
        <v>-58838/1104412</v>
      </c>
      <c r="D266" s="80">
        <f>D264</f>
        <v>2</v>
      </c>
      <c r="E266" s="80" t="str">
        <f>E264</f>
        <v>DT</v>
      </c>
      <c r="F266" s="79" t="str">
        <f t="shared" si="145"/>
        <v>Pemanfaatan</v>
      </c>
      <c r="G266" s="80">
        <v>3</v>
      </c>
      <c r="H266" s="80">
        <v>4</v>
      </c>
      <c r="I266" s="68" t="str">
        <f>I264</f>
        <v>P,PK,L</v>
      </c>
      <c r="J266" s="80" t="s">
        <v>18</v>
      </c>
      <c r="K266" s="68">
        <v>0</v>
      </c>
      <c r="L266" s="80">
        <v>0</v>
      </c>
      <c r="M266" s="68" t="str">
        <f>M264</f>
        <v>sobirin</v>
      </c>
    </row>
    <row r="267" spans="1:13" x14ac:dyDescent="0.25">
      <c r="A267" s="89"/>
      <c r="B267" s="89"/>
      <c r="C267" s="90" t="str">
        <f t="shared" ref="C267:C275" si="148">C266</f>
        <v>-58838/1104412</v>
      </c>
      <c r="D267" s="91">
        <f t="shared" ref="D267:D275" si="149">D266</f>
        <v>2</v>
      </c>
      <c r="E267" s="91" t="str">
        <f t="shared" ref="E267:F282" si="150">E266</f>
        <v>DT</v>
      </c>
      <c r="F267" s="79" t="str">
        <f t="shared" si="145"/>
        <v>Pemanfaatan</v>
      </c>
      <c r="G267" s="91">
        <v>3</v>
      </c>
      <c r="H267" s="91">
        <v>5</v>
      </c>
      <c r="I267" s="89" t="s">
        <v>48</v>
      </c>
      <c r="J267" s="91" t="s">
        <v>25</v>
      </c>
      <c r="K267" s="89">
        <v>0</v>
      </c>
      <c r="L267" s="91">
        <v>0</v>
      </c>
      <c r="M267" s="68" t="str">
        <f t="shared" ref="M267:M274" si="151">M266</f>
        <v>sobirin</v>
      </c>
    </row>
    <row r="268" spans="1:13" x14ac:dyDescent="0.25">
      <c r="A268" s="68"/>
      <c r="B268" s="68"/>
      <c r="C268" s="78" t="str">
        <f t="shared" si="148"/>
        <v>-58838/1104412</v>
      </c>
      <c r="D268" s="80">
        <f t="shared" si="149"/>
        <v>2</v>
      </c>
      <c r="E268" s="80" t="str">
        <f t="shared" si="150"/>
        <v>DT</v>
      </c>
      <c r="F268" s="79" t="str">
        <f t="shared" si="145"/>
        <v>Pemanfaatan</v>
      </c>
      <c r="G268" s="80">
        <v>3</v>
      </c>
      <c r="H268" s="80">
        <v>5</v>
      </c>
      <c r="I268" s="68" t="str">
        <f t="shared" ref="I268:I275" si="152">I267</f>
        <v>P,PK,L</v>
      </c>
      <c r="J268" s="80" t="s">
        <v>26</v>
      </c>
      <c r="K268" s="68">
        <v>30</v>
      </c>
      <c r="L268" s="80">
        <v>0</v>
      </c>
      <c r="M268" s="68" t="str">
        <f t="shared" si="151"/>
        <v>sobirin</v>
      </c>
    </row>
    <row r="269" spans="1:13" x14ac:dyDescent="0.25">
      <c r="A269" s="68"/>
      <c r="B269" s="68"/>
      <c r="C269" s="78" t="str">
        <f t="shared" si="148"/>
        <v>-58838/1104412</v>
      </c>
      <c r="D269" s="80">
        <f t="shared" si="149"/>
        <v>2</v>
      </c>
      <c r="E269" s="80" t="str">
        <f t="shared" si="150"/>
        <v>DT</v>
      </c>
      <c r="F269" s="79" t="str">
        <f t="shared" si="145"/>
        <v>Pemanfaatan</v>
      </c>
      <c r="G269" s="80">
        <v>3</v>
      </c>
      <c r="H269" s="80">
        <v>5</v>
      </c>
      <c r="I269" s="68" t="str">
        <f t="shared" si="152"/>
        <v>P,PK,L</v>
      </c>
      <c r="J269" s="80" t="s">
        <v>19</v>
      </c>
      <c r="K269" s="68">
        <v>0</v>
      </c>
      <c r="L269" s="80">
        <v>0</v>
      </c>
      <c r="M269" s="68" t="str">
        <f t="shared" si="151"/>
        <v>sobirin</v>
      </c>
    </row>
    <row r="270" spans="1:13" x14ac:dyDescent="0.25">
      <c r="A270" s="68"/>
      <c r="B270" s="68"/>
      <c r="C270" s="78" t="str">
        <f t="shared" si="148"/>
        <v>-58838/1104412</v>
      </c>
      <c r="D270" s="80">
        <f t="shared" si="149"/>
        <v>2</v>
      </c>
      <c r="E270" s="80" t="str">
        <f t="shared" si="150"/>
        <v>DT</v>
      </c>
      <c r="F270" s="79" t="str">
        <f t="shared" si="145"/>
        <v>Pemanfaatan</v>
      </c>
      <c r="G270" s="80">
        <v>3</v>
      </c>
      <c r="H270" s="80">
        <v>5</v>
      </c>
      <c r="I270" s="68" t="str">
        <f t="shared" si="152"/>
        <v>P,PK,L</v>
      </c>
      <c r="J270" s="80" t="s">
        <v>20</v>
      </c>
      <c r="K270" s="68">
        <v>0</v>
      </c>
      <c r="L270" s="80">
        <v>0</v>
      </c>
      <c r="M270" s="68" t="str">
        <f t="shared" si="151"/>
        <v>sobirin</v>
      </c>
    </row>
    <row r="271" spans="1:13" x14ac:dyDescent="0.25">
      <c r="A271" s="68"/>
      <c r="B271" s="68"/>
      <c r="C271" s="78" t="str">
        <f t="shared" si="148"/>
        <v>-58838/1104412</v>
      </c>
      <c r="D271" s="80">
        <f t="shared" si="149"/>
        <v>2</v>
      </c>
      <c r="E271" s="80" t="str">
        <f t="shared" si="150"/>
        <v>DT</v>
      </c>
      <c r="F271" s="79" t="str">
        <f t="shared" si="145"/>
        <v>Pemanfaatan</v>
      </c>
      <c r="G271" s="80">
        <v>3</v>
      </c>
      <c r="H271" s="80">
        <v>5</v>
      </c>
      <c r="I271" s="68" t="str">
        <f t="shared" si="152"/>
        <v>P,PK,L</v>
      </c>
      <c r="J271" s="80" t="s">
        <v>21</v>
      </c>
      <c r="K271" s="68">
        <v>0</v>
      </c>
      <c r="L271" s="80">
        <v>0</v>
      </c>
      <c r="M271" s="68" t="str">
        <f t="shared" si="151"/>
        <v>sobirin</v>
      </c>
    </row>
    <row r="272" spans="1:13" x14ac:dyDescent="0.25">
      <c r="A272" s="68"/>
      <c r="B272" s="68"/>
      <c r="C272" s="78" t="str">
        <f t="shared" si="148"/>
        <v>-58838/1104412</v>
      </c>
      <c r="D272" s="80">
        <f t="shared" si="149"/>
        <v>2</v>
      </c>
      <c r="E272" s="80" t="str">
        <f t="shared" si="150"/>
        <v>DT</v>
      </c>
      <c r="F272" s="79" t="str">
        <f t="shared" si="145"/>
        <v>Pemanfaatan</v>
      </c>
      <c r="G272" s="80">
        <v>3</v>
      </c>
      <c r="H272" s="80">
        <v>5</v>
      </c>
      <c r="I272" s="68" t="str">
        <f t="shared" si="152"/>
        <v>P,PK,L</v>
      </c>
      <c r="J272" s="80" t="s">
        <v>22</v>
      </c>
      <c r="K272" s="68">
        <v>0</v>
      </c>
      <c r="L272" s="80">
        <v>0</v>
      </c>
      <c r="M272" s="68" t="str">
        <f t="shared" si="151"/>
        <v>sobirin</v>
      </c>
    </row>
    <row r="273" spans="1:13" x14ac:dyDescent="0.25">
      <c r="A273" s="68"/>
      <c r="B273" s="68"/>
      <c r="C273" s="78" t="str">
        <f t="shared" si="148"/>
        <v>-58838/1104412</v>
      </c>
      <c r="D273" s="80">
        <f t="shared" si="149"/>
        <v>2</v>
      </c>
      <c r="E273" s="80" t="str">
        <f t="shared" si="150"/>
        <v>DT</v>
      </c>
      <c r="F273" s="79" t="str">
        <f t="shared" si="150"/>
        <v>Pemanfaatan</v>
      </c>
      <c r="G273" s="80">
        <v>3</v>
      </c>
      <c r="H273" s="80">
        <v>5</v>
      </c>
      <c r="I273" s="68" t="str">
        <f t="shared" si="152"/>
        <v>P,PK,L</v>
      </c>
      <c r="J273" s="80" t="s">
        <v>23</v>
      </c>
      <c r="K273" s="68">
        <v>70</v>
      </c>
      <c r="L273" s="80">
        <v>0</v>
      </c>
      <c r="M273" s="68" t="str">
        <f t="shared" si="151"/>
        <v>sobirin</v>
      </c>
    </row>
    <row r="274" spans="1:13" x14ac:dyDescent="0.25">
      <c r="A274" s="68"/>
      <c r="B274" s="68"/>
      <c r="C274" s="78" t="str">
        <f t="shared" si="148"/>
        <v>-58838/1104412</v>
      </c>
      <c r="D274" s="80">
        <f t="shared" si="149"/>
        <v>2</v>
      </c>
      <c r="E274" s="80" t="str">
        <f t="shared" si="150"/>
        <v>DT</v>
      </c>
      <c r="F274" s="79" t="str">
        <f t="shared" si="150"/>
        <v>Pemanfaatan</v>
      </c>
      <c r="G274" s="80">
        <v>3</v>
      </c>
      <c r="H274" s="80">
        <v>5</v>
      </c>
      <c r="I274" s="68" t="str">
        <f t="shared" si="152"/>
        <v>P,PK,L</v>
      </c>
      <c r="J274" s="80" t="s">
        <v>24</v>
      </c>
      <c r="K274" s="68">
        <v>0</v>
      </c>
      <c r="L274" s="80">
        <v>0</v>
      </c>
      <c r="M274" s="68" t="str">
        <f t="shared" si="151"/>
        <v>sobirin</v>
      </c>
    </row>
    <row r="275" spans="1:13" x14ac:dyDescent="0.25">
      <c r="A275" s="68"/>
      <c r="B275" s="68"/>
      <c r="C275" s="78" t="str">
        <f t="shared" si="148"/>
        <v>-58838/1104412</v>
      </c>
      <c r="D275" s="80">
        <f t="shared" si="149"/>
        <v>2</v>
      </c>
      <c r="E275" s="80" t="str">
        <f t="shared" si="150"/>
        <v>DT</v>
      </c>
      <c r="F275" s="79" t="str">
        <f t="shared" si="150"/>
        <v>Pemanfaatan</v>
      </c>
      <c r="G275" s="80">
        <v>3</v>
      </c>
      <c r="H275" s="80">
        <v>5</v>
      </c>
      <c r="I275" s="68" t="str">
        <f t="shared" si="152"/>
        <v>P,PK,L</v>
      </c>
      <c r="J275" s="80" t="s">
        <v>37</v>
      </c>
      <c r="K275" s="68">
        <v>55</v>
      </c>
      <c r="L275" s="80">
        <v>7</v>
      </c>
      <c r="M275" s="68"/>
    </row>
    <row r="276" spans="1:13" x14ac:dyDescent="0.25">
      <c r="A276" s="68"/>
      <c r="B276" s="68"/>
      <c r="C276" s="78" t="str">
        <f>C274</f>
        <v>-58838/1104412</v>
      </c>
      <c r="D276" s="80">
        <f>D274</f>
        <v>2</v>
      </c>
      <c r="E276" s="80" t="str">
        <f>E274</f>
        <v>DT</v>
      </c>
      <c r="F276" s="79" t="str">
        <f t="shared" si="150"/>
        <v>Pemanfaatan</v>
      </c>
      <c r="G276" s="80">
        <v>3</v>
      </c>
      <c r="H276" s="80">
        <v>5</v>
      </c>
      <c r="I276" s="68" t="str">
        <f>I274</f>
        <v>P,PK,L</v>
      </c>
      <c r="J276" s="80" t="s">
        <v>18</v>
      </c>
      <c r="K276" s="68">
        <v>0</v>
      </c>
      <c r="L276" s="80">
        <v>0</v>
      </c>
      <c r="M276" s="68" t="str">
        <f>M274</f>
        <v>sobirin</v>
      </c>
    </row>
    <row r="277" spans="1:13" x14ac:dyDescent="0.25">
      <c r="A277" s="89"/>
      <c r="B277" s="89"/>
      <c r="C277" s="90" t="str">
        <f t="shared" ref="C277:C285" si="153">C276</f>
        <v>-58838/1104412</v>
      </c>
      <c r="D277" s="91">
        <f t="shared" ref="D277:D285" si="154">D276</f>
        <v>2</v>
      </c>
      <c r="E277" s="91" t="str">
        <f t="shared" ref="E277:F292" si="155">E276</f>
        <v>DT</v>
      </c>
      <c r="F277" s="79" t="str">
        <f t="shared" si="150"/>
        <v>Pemanfaatan</v>
      </c>
      <c r="G277" s="91">
        <v>3</v>
      </c>
      <c r="H277" s="91">
        <v>6</v>
      </c>
      <c r="I277" s="89" t="s">
        <v>29</v>
      </c>
      <c r="J277" s="91" t="s">
        <v>25</v>
      </c>
      <c r="K277" s="89">
        <v>0</v>
      </c>
      <c r="L277" s="91">
        <v>0</v>
      </c>
      <c r="M277" s="68" t="str">
        <f t="shared" ref="M277:M284" si="156">M276</f>
        <v>sobirin</v>
      </c>
    </row>
    <row r="278" spans="1:13" x14ac:dyDescent="0.25">
      <c r="A278" s="68"/>
      <c r="B278" s="68"/>
      <c r="C278" s="78" t="str">
        <f t="shared" si="153"/>
        <v>-58838/1104412</v>
      </c>
      <c r="D278" s="80">
        <f t="shared" si="154"/>
        <v>2</v>
      </c>
      <c r="E278" s="80" t="str">
        <f t="shared" si="155"/>
        <v>DT</v>
      </c>
      <c r="F278" s="79" t="str">
        <f t="shared" si="150"/>
        <v>Pemanfaatan</v>
      </c>
      <c r="G278" s="80">
        <v>3</v>
      </c>
      <c r="H278" s="80">
        <v>6</v>
      </c>
      <c r="I278" s="68" t="str">
        <f t="shared" ref="I278:I285" si="157">I277</f>
        <v>P,PK</v>
      </c>
      <c r="J278" s="80" t="s">
        <v>26</v>
      </c>
      <c r="K278" s="68">
        <v>0</v>
      </c>
      <c r="L278" s="80">
        <v>0</v>
      </c>
      <c r="M278" s="68" t="str">
        <f t="shared" si="156"/>
        <v>sobirin</v>
      </c>
    </row>
    <row r="279" spans="1:13" x14ac:dyDescent="0.25">
      <c r="A279" s="68"/>
      <c r="B279" s="68"/>
      <c r="C279" s="78" t="str">
        <f t="shared" si="153"/>
        <v>-58838/1104412</v>
      </c>
      <c r="D279" s="80">
        <f t="shared" si="154"/>
        <v>2</v>
      </c>
      <c r="E279" s="80" t="str">
        <f t="shared" si="155"/>
        <v>DT</v>
      </c>
      <c r="F279" s="79" t="str">
        <f t="shared" si="150"/>
        <v>Pemanfaatan</v>
      </c>
      <c r="G279" s="80">
        <v>3</v>
      </c>
      <c r="H279" s="80">
        <v>6</v>
      </c>
      <c r="I279" s="68" t="str">
        <f t="shared" si="157"/>
        <v>P,PK</v>
      </c>
      <c r="J279" s="80" t="s">
        <v>19</v>
      </c>
      <c r="K279" s="68">
        <v>0</v>
      </c>
      <c r="L279" s="80">
        <v>0</v>
      </c>
      <c r="M279" s="68" t="str">
        <f t="shared" si="156"/>
        <v>sobirin</v>
      </c>
    </row>
    <row r="280" spans="1:13" x14ac:dyDescent="0.25">
      <c r="A280" s="68"/>
      <c r="B280" s="68"/>
      <c r="C280" s="78" t="str">
        <f t="shared" si="153"/>
        <v>-58838/1104412</v>
      </c>
      <c r="D280" s="80">
        <f t="shared" si="154"/>
        <v>2</v>
      </c>
      <c r="E280" s="80" t="str">
        <f t="shared" si="155"/>
        <v>DT</v>
      </c>
      <c r="F280" s="79" t="str">
        <f t="shared" si="150"/>
        <v>Pemanfaatan</v>
      </c>
      <c r="G280" s="80">
        <v>3</v>
      </c>
      <c r="H280" s="80">
        <v>6</v>
      </c>
      <c r="I280" s="68" t="str">
        <f t="shared" si="157"/>
        <v>P,PK</v>
      </c>
      <c r="J280" s="80" t="s">
        <v>20</v>
      </c>
      <c r="K280" s="68">
        <v>0</v>
      </c>
      <c r="L280" s="80">
        <v>0</v>
      </c>
      <c r="M280" s="68" t="str">
        <f t="shared" si="156"/>
        <v>sobirin</v>
      </c>
    </row>
    <row r="281" spans="1:13" x14ac:dyDescent="0.25">
      <c r="A281" s="68"/>
      <c r="B281" s="68"/>
      <c r="C281" s="78" t="str">
        <f t="shared" si="153"/>
        <v>-58838/1104412</v>
      </c>
      <c r="D281" s="80">
        <f t="shared" si="154"/>
        <v>2</v>
      </c>
      <c r="E281" s="80" t="str">
        <f t="shared" si="155"/>
        <v>DT</v>
      </c>
      <c r="F281" s="79" t="str">
        <f t="shared" si="150"/>
        <v>Pemanfaatan</v>
      </c>
      <c r="G281" s="80">
        <v>3</v>
      </c>
      <c r="H281" s="80">
        <v>6</v>
      </c>
      <c r="I281" s="68" t="str">
        <f t="shared" si="157"/>
        <v>P,PK</v>
      </c>
      <c r="J281" s="80" t="s">
        <v>21</v>
      </c>
      <c r="K281" s="68">
        <v>0</v>
      </c>
      <c r="L281" s="80">
        <v>0</v>
      </c>
      <c r="M281" s="68" t="str">
        <f t="shared" si="156"/>
        <v>sobirin</v>
      </c>
    </row>
    <row r="282" spans="1:13" x14ac:dyDescent="0.25">
      <c r="A282" s="68"/>
      <c r="B282" s="68"/>
      <c r="C282" s="78" t="str">
        <f t="shared" si="153"/>
        <v>-58838/1104412</v>
      </c>
      <c r="D282" s="80">
        <f t="shared" si="154"/>
        <v>2</v>
      </c>
      <c r="E282" s="80" t="str">
        <f t="shared" si="155"/>
        <v>DT</v>
      </c>
      <c r="F282" s="79" t="str">
        <f t="shared" si="150"/>
        <v>Pemanfaatan</v>
      </c>
      <c r="G282" s="80">
        <v>3</v>
      </c>
      <c r="H282" s="80">
        <v>6</v>
      </c>
      <c r="I282" s="68" t="str">
        <f t="shared" si="157"/>
        <v>P,PK</v>
      </c>
      <c r="J282" s="80" t="s">
        <v>22</v>
      </c>
      <c r="K282" s="68">
        <v>0</v>
      </c>
      <c r="L282" s="80">
        <v>0</v>
      </c>
      <c r="M282" s="68" t="str">
        <f t="shared" si="156"/>
        <v>sobirin</v>
      </c>
    </row>
    <row r="283" spans="1:13" x14ac:dyDescent="0.25">
      <c r="A283" s="68"/>
      <c r="B283" s="68"/>
      <c r="C283" s="78" t="str">
        <f t="shared" si="153"/>
        <v>-58838/1104412</v>
      </c>
      <c r="D283" s="80">
        <f t="shared" si="154"/>
        <v>2</v>
      </c>
      <c r="E283" s="80" t="str">
        <f t="shared" si="155"/>
        <v>DT</v>
      </c>
      <c r="F283" s="79" t="str">
        <f t="shared" si="155"/>
        <v>Pemanfaatan</v>
      </c>
      <c r="G283" s="80">
        <v>3</v>
      </c>
      <c r="H283" s="80">
        <v>6</v>
      </c>
      <c r="I283" s="68" t="str">
        <f t="shared" si="157"/>
        <v>P,PK</v>
      </c>
      <c r="J283" s="80" t="s">
        <v>23</v>
      </c>
      <c r="K283" s="68">
        <v>100</v>
      </c>
      <c r="L283" s="80">
        <v>0</v>
      </c>
      <c r="M283" s="68" t="str">
        <f t="shared" si="156"/>
        <v>sobirin</v>
      </c>
    </row>
    <row r="284" spans="1:13" x14ac:dyDescent="0.25">
      <c r="A284" s="68"/>
      <c r="B284" s="68"/>
      <c r="C284" s="78" t="str">
        <f t="shared" si="153"/>
        <v>-58838/1104412</v>
      </c>
      <c r="D284" s="80">
        <f t="shared" si="154"/>
        <v>2</v>
      </c>
      <c r="E284" s="80" t="str">
        <f t="shared" si="155"/>
        <v>DT</v>
      </c>
      <c r="F284" s="79" t="str">
        <f t="shared" si="155"/>
        <v>Pemanfaatan</v>
      </c>
      <c r="G284" s="80">
        <v>3</v>
      </c>
      <c r="H284" s="80">
        <v>6</v>
      </c>
      <c r="I284" s="68" t="str">
        <f t="shared" si="157"/>
        <v>P,PK</v>
      </c>
      <c r="J284" s="80" t="s">
        <v>24</v>
      </c>
      <c r="K284" s="68">
        <v>0</v>
      </c>
      <c r="L284" s="80">
        <v>0</v>
      </c>
      <c r="M284" s="68" t="str">
        <f t="shared" si="156"/>
        <v>sobirin</v>
      </c>
    </row>
    <row r="285" spans="1:13" x14ac:dyDescent="0.25">
      <c r="A285" s="68"/>
      <c r="B285" s="68"/>
      <c r="C285" s="78" t="str">
        <f t="shared" si="153"/>
        <v>-58838/1104412</v>
      </c>
      <c r="D285" s="80">
        <f t="shared" si="154"/>
        <v>2</v>
      </c>
      <c r="E285" s="80" t="str">
        <f t="shared" si="155"/>
        <v>DT</v>
      </c>
      <c r="F285" s="79" t="str">
        <f t="shared" si="155"/>
        <v>Pemanfaatan</v>
      </c>
      <c r="G285" s="80">
        <v>3</v>
      </c>
      <c r="H285" s="80">
        <v>6</v>
      </c>
      <c r="I285" s="68" t="str">
        <f t="shared" si="157"/>
        <v>P,PK</v>
      </c>
      <c r="J285" s="80" t="s">
        <v>37</v>
      </c>
      <c r="K285" s="68">
        <v>60</v>
      </c>
      <c r="L285" s="80">
        <v>5</v>
      </c>
      <c r="M285" s="68"/>
    </row>
    <row r="286" spans="1:13" x14ac:dyDescent="0.25">
      <c r="A286" s="68"/>
      <c r="B286" s="68"/>
      <c r="C286" s="78" t="str">
        <f>C284</f>
        <v>-58838/1104412</v>
      </c>
      <c r="D286" s="80">
        <f>D284</f>
        <v>2</v>
      </c>
      <c r="E286" s="80" t="str">
        <f>E284</f>
        <v>DT</v>
      </c>
      <c r="F286" s="79" t="str">
        <f t="shared" si="155"/>
        <v>Pemanfaatan</v>
      </c>
      <c r="G286" s="80">
        <v>3</v>
      </c>
      <c r="H286" s="80">
        <v>6</v>
      </c>
      <c r="I286" s="68" t="str">
        <f>I284</f>
        <v>P,PK</v>
      </c>
      <c r="J286" s="80" t="s">
        <v>18</v>
      </c>
      <c r="K286" s="68">
        <v>15</v>
      </c>
      <c r="L286" s="80">
        <v>0</v>
      </c>
      <c r="M286" s="68" t="str">
        <f>M284</f>
        <v>sobirin</v>
      </c>
    </row>
    <row r="287" spans="1:13" x14ac:dyDescent="0.25">
      <c r="A287" s="89"/>
      <c r="B287" s="89"/>
      <c r="C287" s="90" t="str">
        <f t="shared" ref="C287:C295" si="158">C286</f>
        <v>-58838/1104412</v>
      </c>
      <c r="D287" s="91">
        <f t="shared" ref="D287:D295" si="159">D286</f>
        <v>2</v>
      </c>
      <c r="E287" s="91" t="str">
        <f t="shared" ref="E287:F302" si="160">E286</f>
        <v>DT</v>
      </c>
      <c r="F287" s="79" t="str">
        <f t="shared" si="155"/>
        <v>Pemanfaatan</v>
      </c>
      <c r="G287" s="91">
        <v>3</v>
      </c>
      <c r="H287" s="91">
        <v>7</v>
      </c>
      <c r="I287" s="89" t="s">
        <v>29</v>
      </c>
      <c r="J287" s="91" t="s">
        <v>25</v>
      </c>
      <c r="K287" s="89">
        <v>0</v>
      </c>
      <c r="L287" s="91">
        <v>0</v>
      </c>
      <c r="M287" s="68" t="str">
        <f t="shared" ref="M287:M295" si="161">M286</f>
        <v>sobirin</v>
      </c>
    </row>
    <row r="288" spans="1:13" x14ac:dyDescent="0.25">
      <c r="A288" s="68"/>
      <c r="B288" s="68"/>
      <c r="C288" s="78" t="str">
        <f t="shared" si="158"/>
        <v>-58838/1104412</v>
      </c>
      <c r="D288" s="80">
        <f t="shared" si="159"/>
        <v>2</v>
      </c>
      <c r="E288" s="80" t="str">
        <f t="shared" si="160"/>
        <v>DT</v>
      </c>
      <c r="F288" s="79" t="str">
        <f t="shared" si="155"/>
        <v>Pemanfaatan</v>
      </c>
      <c r="G288" s="80">
        <v>3</v>
      </c>
      <c r="H288" s="80">
        <v>7</v>
      </c>
      <c r="I288" s="68" t="str">
        <f t="shared" ref="I288:I295" si="162">I287</f>
        <v>P,PK</v>
      </c>
      <c r="J288" s="80" t="s">
        <v>26</v>
      </c>
      <c r="K288" s="68">
        <v>25</v>
      </c>
      <c r="L288" s="80">
        <v>0</v>
      </c>
      <c r="M288" s="68" t="str">
        <f t="shared" si="161"/>
        <v>sobirin</v>
      </c>
    </row>
    <row r="289" spans="1:13" x14ac:dyDescent="0.25">
      <c r="A289" s="68"/>
      <c r="B289" s="68"/>
      <c r="C289" s="78" t="str">
        <f t="shared" si="158"/>
        <v>-58838/1104412</v>
      </c>
      <c r="D289" s="80">
        <f t="shared" si="159"/>
        <v>2</v>
      </c>
      <c r="E289" s="80" t="str">
        <f t="shared" si="160"/>
        <v>DT</v>
      </c>
      <c r="F289" s="79" t="str">
        <f t="shared" si="155"/>
        <v>Pemanfaatan</v>
      </c>
      <c r="G289" s="80">
        <v>3</v>
      </c>
      <c r="H289" s="80">
        <v>7</v>
      </c>
      <c r="I289" s="68" t="str">
        <f t="shared" si="162"/>
        <v>P,PK</v>
      </c>
      <c r="J289" s="80" t="s">
        <v>19</v>
      </c>
      <c r="K289" s="68">
        <v>0</v>
      </c>
      <c r="L289" s="80">
        <v>0</v>
      </c>
      <c r="M289" s="68" t="str">
        <f t="shared" si="161"/>
        <v>sobirin</v>
      </c>
    </row>
    <row r="290" spans="1:13" x14ac:dyDescent="0.25">
      <c r="A290" s="68"/>
      <c r="B290" s="68"/>
      <c r="C290" s="78" t="str">
        <f t="shared" si="158"/>
        <v>-58838/1104412</v>
      </c>
      <c r="D290" s="80">
        <f t="shared" si="159"/>
        <v>2</v>
      </c>
      <c r="E290" s="80" t="str">
        <f t="shared" si="160"/>
        <v>DT</v>
      </c>
      <c r="F290" s="79" t="str">
        <f t="shared" si="155"/>
        <v>Pemanfaatan</v>
      </c>
      <c r="G290" s="80">
        <v>3</v>
      </c>
      <c r="H290" s="80">
        <v>7</v>
      </c>
      <c r="I290" s="68" t="str">
        <f t="shared" si="162"/>
        <v>P,PK</v>
      </c>
      <c r="J290" s="80" t="s">
        <v>20</v>
      </c>
      <c r="K290" s="68">
        <v>0</v>
      </c>
      <c r="L290" s="80">
        <v>0</v>
      </c>
      <c r="M290" s="68" t="str">
        <f t="shared" si="161"/>
        <v>sobirin</v>
      </c>
    </row>
    <row r="291" spans="1:13" x14ac:dyDescent="0.25">
      <c r="A291" s="68"/>
      <c r="B291" s="68"/>
      <c r="C291" s="78" t="str">
        <f t="shared" si="158"/>
        <v>-58838/1104412</v>
      </c>
      <c r="D291" s="80">
        <f t="shared" si="159"/>
        <v>2</v>
      </c>
      <c r="E291" s="80" t="str">
        <f t="shared" si="160"/>
        <v>DT</v>
      </c>
      <c r="F291" s="79" t="str">
        <f t="shared" si="155"/>
        <v>Pemanfaatan</v>
      </c>
      <c r="G291" s="80">
        <v>3</v>
      </c>
      <c r="H291" s="80">
        <v>7</v>
      </c>
      <c r="I291" s="68" t="str">
        <f t="shared" si="162"/>
        <v>P,PK</v>
      </c>
      <c r="J291" s="80" t="s">
        <v>21</v>
      </c>
      <c r="K291" s="68">
        <v>0</v>
      </c>
      <c r="L291" s="80">
        <v>0</v>
      </c>
      <c r="M291" s="68" t="str">
        <f t="shared" si="161"/>
        <v>sobirin</v>
      </c>
    </row>
    <row r="292" spans="1:13" x14ac:dyDescent="0.25">
      <c r="A292" s="68"/>
      <c r="B292" s="68"/>
      <c r="C292" s="78" t="str">
        <f t="shared" si="158"/>
        <v>-58838/1104412</v>
      </c>
      <c r="D292" s="80">
        <f t="shared" si="159"/>
        <v>2</v>
      </c>
      <c r="E292" s="80" t="str">
        <f t="shared" si="160"/>
        <v>DT</v>
      </c>
      <c r="F292" s="79" t="str">
        <f t="shared" si="155"/>
        <v>Pemanfaatan</v>
      </c>
      <c r="G292" s="80">
        <v>3</v>
      </c>
      <c r="H292" s="80">
        <v>7</v>
      </c>
      <c r="I292" s="68" t="str">
        <f t="shared" si="162"/>
        <v>P,PK</v>
      </c>
      <c r="J292" s="80" t="s">
        <v>22</v>
      </c>
      <c r="K292" s="68">
        <v>0</v>
      </c>
      <c r="L292" s="80">
        <v>0</v>
      </c>
      <c r="M292" s="68" t="str">
        <f t="shared" si="161"/>
        <v>sobirin</v>
      </c>
    </row>
    <row r="293" spans="1:13" x14ac:dyDescent="0.25">
      <c r="A293" s="68"/>
      <c r="B293" s="68"/>
      <c r="C293" s="78" t="str">
        <f t="shared" si="158"/>
        <v>-58838/1104412</v>
      </c>
      <c r="D293" s="80">
        <f t="shared" si="159"/>
        <v>2</v>
      </c>
      <c r="E293" s="80" t="str">
        <f t="shared" si="160"/>
        <v>DT</v>
      </c>
      <c r="F293" s="79" t="str">
        <f t="shared" si="160"/>
        <v>Pemanfaatan</v>
      </c>
      <c r="G293" s="80">
        <v>3</v>
      </c>
      <c r="H293" s="80">
        <v>7</v>
      </c>
      <c r="I293" s="68" t="str">
        <f t="shared" si="162"/>
        <v>P,PK</v>
      </c>
      <c r="J293" s="80" t="s">
        <v>23</v>
      </c>
      <c r="K293" s="68">
        <v>70</v>
      </c>
      <c r="L293" s="80">
        <v>0</v>
      </c>
      <c r="M293" s="68" t="str">
        <f t="shared" si="161"/>
        <v>sobirin</v>
      </c>
    </row>
    <row r="294" spans="1:13" x14ac:dyDescent="0.25">
      <c r="A294" s="68"/>
      <c r="B294" s="68"/>
      <c r="C294" s="78" t="str">
        <f t="shared" si="158"/>
        <v>-58838/1104412</v>
      </c>
      <c r="D294" s="80">
        <f t="shared" si="159"/>
        <v>2</v>
      </c>
      <c r="E294" s="80" t="str">
        <f t="shared" si="160"/>
        <v>DT</v>
      </c>
      <c r="F294" s="79" t="str">
        <f t="shared" si="160"/>
        <v>Pemanfaatan</v>
      </c>
      <c r="G294" s="80">
        <v>3</v>
      </c>
      <c r="H294" s="80">
        <v>7</v>
      </c>
      <c r="I294" s="68" t="str">
        <f t="shared" si="162"/>
        <v>P,PK</v>
      </c>
      <c r="J294" s="80" t="s">
        <v>24</v>
      </c>
      <c r="K294" s="68">
        <v>5</v>
      </c>
      <c r="L294" s="80">
        <v>0</v>
      </c>
      <c r="M294" s="68" t="str">
        <f t="shared" si="161"/>
        <v>sobirin</v>
      </c>
    </row>
    <row r="295" spans="1:13" x14ac:dyDescent="0.25">
      <c r="A295" s="68"/>
      <c r="B295" s="68"/>
      <c r="C295" s="78" t="str">
        <f t="shared" si="158"/>
        <v>-58838/1104412</v>
      </c>
      <c r="D295" s="80">
        <f t="shared" si="159"/>
        <v>2</v>
      </c>
      <c r="E295" s="80" t="str">
        <f t="shared" si="160"/>
        <v>DT</v>
      </c>
      <c r="F295" s="79" t="str">
        <f t="shared" si="160"/>
        <v>Pemanfaatan</v>
      </c>
      <c r="G295" s="80">
        <v>3</v>
      </c>
      <c r="H295" s="80">
        <v>7</v>
      </c>
      <c r="I295" s="68" t="str">
        <f t="shared" si="162"/>
        <v>P,PK</v>
      </c>
      <c r="J295" s="80" t="s">
        <v>37</v>
      </c>
      <c r="K295" s="68">
        <v>60</v>
      </c>
      <c r="L295" s="80">
        <v>10</v>
      </c>
      <c r="M295" s="68" t="str">
        <f t="shared" si="161"/>
        <v>sobirin</v>
      </c>
    </row>
    <row r="296" spans="1:13" x14ac:dyDescent="0.25">
      <c r="A296" s="68"/>
      <c r="B296" s="68"/>
      <c r="C296" s="78" t="str">
        <f>C294</f>
        <v>-58838/1104412</v>
      </c>
      <c r="D296" s="80">
        <f>D294</f>
        <v>2</v>
      </c>
      <c r="E296" s="80" t="str">
        <f>E294</f>
        <v>DT</v>
      </c>
      <c r="F296" s="79" t="str">
        <f t="shared" si="160"/>
        <v>Pemanfaatan</v>
      </c>
      <c r="G296" s="80">
        <v>3</v>
      </c>
      <c r="H296" s="80">
        <v>7</v>
      </c>
      <c r="I296" s="68" t="str">
        <f>I294</f>
        <v>P,PK</v>
      </c>
      <c r="J296" s="80" t="s">
        <v>18</v>
      </c>
      <c r="K296" s="68">
        <v>0</v>
      </c>
      <c r="L296" s="80">
        <v>0</v>
      </c>
      <c r="M296" s="68" t="str">
        <f>M294</f>
        <v>sobirin</v>
      </c>
    </row>
    <row r="297" spans="1:13" x14ac:dyDescent="0.25">
      <c r="A297" s="89"/>
      <c r="B297" s="89"/>
      <c r="C297" s="90" t="str">
        <f t="shared" ref="C297:C305" si="163">C296</f>
        <v>-58838/1104412</v>
      </c>
      <c r="D297" s="91">
        <f t="shared" ref="D297:D305" si="164">D296</f>
        <v>2</v>
      </c>
      <c r="E297" s="91" t="str">
        <f t="shared" ref="E297:F312" si="165">E296</f>
        <v>DT</v>
      </c>
      <c r="F297" s="79" t="str">
        <f t="shared" si="160"/>
        <v>Pemanfaatan</v>
      </c>
      <c r="G297" s="91">
        <v>3</v>
      </c>
      <c r="H297" s="91">
        <v>8</v>
      </c>
      <c r="I297" s="89" t="s">
        <v>29</v>
      </c>
      <c r="J297" s="91" t="s">
        <v>25</v>
      </c>
      <c r="K297" s="91">
        <v>20</v>
      </c>
      <c r="L297" s="91">
        <v>0</v>
      </c>
      <c r="M297" s="68" t="str">
        <f t="shared" ref="M297:M304" si="166">M296</f>
        <v>sobirin</v>
      </c>
    </row>
    <row r="298" spans="1:13" x14ac:dyDescent="0.25">
      <c r="A298" s="68"/>
      <c r="B298" s="68"/>
      <c r="C298" s="78" t="str">
        <f t="shared" si="163"/>
        <v>-58838/1104412</v>
      </c>
      <c r="D298" s="80">
        <f t="shared" si="164"/>
        <v>2</v>
      </c>
      <c r="E298" s="80" t="str">
        <f t="shared" si="165"/>
        <v>DT</v>
      </c>
      <c r="F298" s="79" t="str">
        <f t="shared" si="160"/>
        <v>Pemanfaatan</v>
      </c>
      <c r="G298" s="80">
        <v>3</v>
      </c>
      <c r="H298" s="80">
        <v>8</v>
      </c>
      <c r="I298" s="68" t="str">
        <f t="shared" ref="I298:I305" si="167">I297</f>
        <v>P,PK</v>
      </c>
      <c r="J298" s="80" t="s">
        <v>26</v>
      </c>
      <c r="K298" s="80">
        <v>0</v>
      </c>
      <c r="L298" s="80">
        <v>0</v>
      </c>
      <c r="M298" s="68" t="str">
        <f t="shared" si="166"/>
        <v>sobirin</v>
      </c>
    </row>
    <row r="299" spans="1:13" x14ac:dyDescent="0.25">
      <c r="A299" s="68"/>
      <c r="B299" s="68"/>
      <c r="C299" s="78" t="str">
        <f t="shared" si="163"/>
        <v>-58838/1104412</v>
      </c>
      <c r="D299" s="80">
        <f t="shared" si="164"/>
        <v>2</v>
      </c>
      <c r="E299" s="80" t="str">
        <f t="shared" si="165"/>
        <v>DT</v>
      </c>
      <c r="F299" s="79" t="str">
        <f t="shared" si="160"/>
        <v>Pemanfaatan</v>
      </c>
      <c r="G299" s="80">
        <v>3</v>
      </c>
      <c r="H299" s="80">
        <v>8</v>
      </c>
      <c r="I299" s="68" t="str">
        <f t="shared" si="167"/>
        <v>P,PK</v>
      </c>
      <c r="J299" s="80" t="s">
        <v>19</v>
      </c>
      <c r="K299" s="80">
        <v>0</v>
      </c>
      <c r="L299" s="80">
        <v>0</v>
      </c>
      <c r="M299" s="68" t="str">
        <f t="shared" si="166"/>
        <v>sobirin</v>
      </c>
    </row>
    <row r="300" spans="1:13" x14ac:dyDescent="0.25">
      <c r="A300" s="68"/>
      <c r="B300" s="68"/>
      <c r="C300" s="78" t="str">
        <f t="shared" si="163"/>
        <v>-58838/1104412</v>
      </c>
      <c r="D300" s="80">
        <f t="shared" si="164"/>
        <v>2</v>
      </c>
      <c r="E300" s="80" t="str">
        <f t="shared" si="165"/>
        <v>DT</v>
      </c>
      <c r="F300" s="79" t="str">
        <f t="shared" si="160"/>
        <v>Pemanfaatan</v>
      </c>
      <c r="G300" s="80">
        <v>3</v>
      </c>
      <c r="H300" s="80">
        <v>8</v>
      </c>
      <c r="I300" s="68" t="str">
        <f t="shared" si="167"/>
        <v>P,PK</v>
      </c>
      <c r="J300" s="80" t="s">
        <v>20</v>
      </c>
      <c r="K300" s="80">
        <v>0</v>
      </c>
      <c r="L300" s="80">
        <v>0</v>
      </c>
      <c r="M300" s="68" t="str">
        <f t="shared" si="166"/>
        <v>sobirin</v>
      </c>
    </row>
    <row r="301" spans="1:13" x14ac:dyDescent="0.25">
      <c r="A301" s="68"/>
      <c r="B301" s="68"/>
      <c r="C301" s="78" t="str">
        <f t="shared" si="163"/>
        <v>-58838/1104412</v>
      </c>
      <c r="D301" s="80">
        <f t="shared" si="164"/>
        <v>2</v>
      </c>
      <c r="E301" s="80" t="str">
        <f t="shared" si="165"/>
        <v>DT</v>
      </c>
      <c r="F301" s="79" t="str">
        <f t="shared" si="160"/>
        <v>Pemanfaatan</v>
      </c>
      <c r="G301" s="80">
        <v>3</v>
      </c>
      <c r="H301" s="80">
        <v>8</v>
      </c>
      <c r="I301" s="68" t="str">
        <f t="shared" si="167"/>
        <v>P,PK</v>
      </c>
      <c r="J301" s="80" t="s">
        <v>21</v>
      </c>
      <c r="K301" s="80">
        <v>0</v>
      </c>
      <c r="L301" s="80">
        <v>0</v>
      </c>
      <c r="M301" s="68" t="str">
        <f t="shared" si="166"/>
        <v>sobirin</v>
      </c>
    </row>
    <row r="302" spans="1:13" x14ac:dyDescent="0.25">
      <c r="A302" s="68"/>
      <c r="B302" s="68"/>
      <c r="C302" s="78" t="str">
        <f t="shared" si="163"/>
        <v>-58838/1104412</v>
      </c>
      <c r="D302" s="80">
        <f t="shared" si="164"/>
        <v>2</v>
      </c>
      <c r="E302" s="80" t="str">
        <f t="shared" si="165"/>
        <v>DT</v>
      </c>
      <c r="F302" s="79" t="str">
        <f t="shared" si="160"/>
        <v>Pemanfaatan</v>
      </c>
      <c r="G302" s="80">
        <v>3</v>
      </c>
      <c r="H302" s="80">
        <v>8</v>
      </c>
      <c r="I302" s="68" t="str">
        <f t="shared" si="167"/>
        <v>P,PK</v>
      </c>
      <c r="J302" s="80" t="s">
        <v>22</v>
      </c>
      <c r="K302" s="80">
        <v>0</v>
      </c>
      <c r="L302" s="80">
        <v>0</v>
      </c>
      <c r="M302" s="68" t="str">
        <f t="shared" si="166"/>
        <v>sobirin</v>
      </c>
    </row>
    <row r="303" spans="1:13" x14ac:dyDescent="0.25">
      <c r="A303" s="68"/>
      <c r="B303" s="68"/>
      <c r="C303" s="78" t="str">
        <f t="shared" si="163"/>
        <v>-58838/1104412</v>
      </c>
      <c r="D303" s="80">
        <f t="shared" si="164"/>
        <v>2</v>
      </c>
      <c r="E303" s="80" t="str">
        <f t="shared" si="165"/>
        <v>DT</v>
      </c>
      <c r="F303" s="79" t="str">
        <f t="shared" si="165"/>
        <v>Pemanfaatan</v>
      </c>
      <c r="G303" s="80">
        <v>3</v>
      </c>
      <c r="H303" s="80">
        <v>8</v>
      </c>
      <c r="I303" s="68" t="str">
        <f t="shared" si="167"/>
        <v>P,PK</v>
      </c>
      <c r="J303" s="80" t="s">
        <v>23</v>
      </c>
      <c r="K303" s="80">
        <v>80</v>
      </c>
      <c r="L303" s="80">
        <v>0</v>
      </c>
      <c r="M303" s="68" t="str">
        <f t="shared" si="166"/>
        <v>sobirin</v>
      </c>
    </row>
    <row r="304" spans="1:13" x14ac:dyDescent="0.25">
      <c r="A304" s="68"/>
      <c r="B304" s="68"/>
      <c r="C304" s="78" t="str">
        <f t="shared" si="163"/>
        <v>-58838/1104412</v>
      </c>
      <c r="D304" s="80">
        <f t="shared" si="164"/>
        <v>2</v>
      </c>
      <c r="E304" s="80" t="str">
        <f t="shared" si="165"/>
        <v>DT</v>
      </c>
      <c r="F304" s="79" t="str">
        <f t="shared" si="165"/>
        <v>Pemanfaatan</v>
      </c>
      <c r="G304" s="80">
        <v>3</v>
      </c>
      <c r="H304" s="80">
        <v>8</v>
      </c>
      <c r="I304" s="68" t="str">
        <f t="shared" si="167"/>
        <v>P,PK</v>
      </c>
      <c r="J304" s="80" t="s">
        <v>24</v>
      </c>
      <c r="K304" s="80">
        <v>0</v>
      </c>
      <c r="L304" s="80">
        <v>0</v>
      </c>
      <c r="M304" s="68" t="str">
        <f t="shared" si="166"/>
        <v>sobirin</v>
      </c>
    </row>
    <row r="305" spans="1:13" x14ac:dyDescent="0.25">
      <c r="A305" s="68"/>
      <c r="B305" s="68"/>
      <c r="C305" s="78" t="str">
        <f t="shared" si="163"/>
        <v>-58838/1104412</v>
      </c>
      <c r="D305" s="80">
        <f t="shared" si="164"/>
        <v>2</v>
      </c>
      <c r="E305" s="80" t="str">
        <f t="shared" si="165"/>
        <v>DT</v>
      </c>
      <c r="F305" s="79" t="str">
        <f t="shared" si="165"/>
        <v>Pemanfaatan</v>
      </c>
      <c r="G305" s="80">
        <v>3</v>
      </c>
      <c r="H305" s="80">
        <v>8</v>
      </c>
      <c r="I305" s="68" t="str">
        <f t="shared" si="167"/>
        <v>P,PK</v>
      </c>
      <c r="J305" s="80" t="s">
        <v>37</v>
      </c>
      <c r="K305" s="80">
        <v>80</v>
      </c>
      <c r="L305" s="80">
        <v>12</v>
      </c>
      <c r="M305" s="68"/>
    </row>
    <row r="306" spans="1:13" x14ac:dyDescent="0.25">
      <c r="A306" s="68"/>
      <c r="B306" s="68"/>
      <c r="C306" s="78" t="str">
        <f>C304</f>
        <v>-58838/1104412</v>
      </c>
      <c r="D306" s="80">
        <f>D304</f>
        <v>2</v>
      </c>
      <c r="E306" s="80" t="str">
        <f>E304</f>
        <v>DT</v>
      </c>
      <c r="F306" s="79" t="str">
        <f t="shared" si="165"/>
        <v>Pemanfaatan</v>
      </c>
      <c r="G306" s="80">
        <v>3</v>
      </c>
      <c r="H306" s="80">
        <v>8</v>
      </c>
      <c r="I306" s="68" t="str">
        <f>I304</f>
        <v>P,PK</v>
      </c>
      <c r="J306" s="80" t="s">
        <v>18</v>
      </c>
      <c r="K306" s="80">
        <v>0</v>
      </c>
      <c r="L306" s="80">
        <v>0</v>
      </c>
      <c r="M306" s="68" t="str">
        <f>M304</f>
        <v>sobirin</v>
      </c>
    </row>
    <row r="307" spans="1:13" x14ac:dyDescent="0.25">
      <c r="A307" s="89"/>
      <c r="B307" s="89"/>
      <c r="C307" s="90" t="str">
        <f t="shared" ref="C307:C315" si="168">C306</f>
        <v>-58838/1104412</v>
      </c>
      <c r="D307" s="91">
        <f t="shared" ref="D307:D315" si="169">D306</f>
        <v>2</v>
      </c>
      <c r="E307" s="91" t="str">
        <f t="shared" ref="E307:F322" si="170">E306</f>
        <v>DT</v>
      </c>
      <c r="F307" s="79" t="str">
        <f t="shared" si="165"/>
        <v>Pemanfaatan</v>
      </c>
      <c r="G307" s="91">
        <v>3</v>
      </c>
      <c r="H307" s="91">
        <v>9</v>
      </c>
      <c r="I307" s="89" t="s">
        <v>29</v>
      </c>
      <c r="J307" s="91" t="s">
        <v>25</v>
      </c>
      <c r="K307" s="89">
        <v>0</v>
      </c>
      <c r="L307" s="91">
        <v>0</v>
      </c>
      <c r="M307" s="68" t="str">
        <f t="shared" ref="M307:M314" si="171">M306</f>
        <v>sobirin</v>
      </c>
    </row>
    <row r="308" spans="1:13" x14ac:dyDescent="0.25">
      <c r="A308" s="68"/>
      <c r="B308" s="68"/>
      <c r="C308" s="78" t="str">
        <f t="shared" si="168"/>
        <v>-58838/1104412</v>
      </c>
      <c r="D308" s="80">
        <f t="shared" si="169"/>
        <v>2</v>
      </c>
      <c r="E308" s="80" t="str">
        <f t="shared" si="170"/>
        <v>DT</v>
      </c>
      <c r="F308" s="79" t="str">
        <f t="shared" si="165"/>
        <v>Pemanfaatan</v>
      </c>
      <c r="G308" s="80">
        <v>3</v>
      </c>
      <c r="H308" s="80">
        <v>9</v>
      </c>
      <c r="I308" s="68" t="str">
        <f t="shared" ref="I308:I315" si="172">I307</f>
        <v>P,PK</v>
      </c>
      <c r="J308" s="80" t="s">
        <v>26</v>
      </c>
      <c r="K308" s="68">
        <v>25</v>
      </c>
      <c r="L308" s="80">
        <v>0</v>
      </c>
      <c r="M308" s="68" t="str">
        <f t="shared" si="171"/>
        <v>sobirin</v>
      </c>
    </row>
    <row r="309" spans="1:13" x14ac:dyDescent="0.25">
      <c r="A309" s="68"/>
      <c r="B309" s="68"/>
      <c r="C309" s="78" t="str">
        <f t="shared" si="168"/>
        <v>-58838/1104412</v>
      </c>
      <c r="D309" s="80">
        <f t="shared" si="169"/>
        <v>2</v>
      </c>
      <c r="E309" s="80" t="str">
        <f t="shared" si="170"/>
        <v>DT</v>
      </c>
      <c r="F309" s="79" t="str">
        <f t="shared" si="165"/>
        <v>Pemanfaatan</v>
      </c>
      <c r="G309" s="80">
        <v>3</v>
      </c>
      <c r="H309" s="80">
        <v>9</v>
      </c>
      <c r="I309" s="68" t="str">
        <f t="shared" si="172"/>
        <v>P,PK</v>
      </c>
      <c r="J309" s="80" t="s">
        <v>19</v>
      </c>
      <c r="K309" s="68">
        <v>0</v>
      </c>
      <c r="L309" s="80">
        <v>0</v>
      </c>
      <c r="M309" s="68" t="str">
        <f t="shared" si="171"/>
        <v>sobirin</v>
      </c>
    </row>
    <row r="310" spans="1:13" x14ac:dyDescent="0.25">
      <c r="A310" s="68"/>
      <c r="B310" s="68"/>
      <c r="C310" s="78" t="str">
        <f t="shared" si="168"/>
        <v>-58838/1104412</v>
      </c>
      <c r="D310" s="80">
        <f t="shared" si="169"/>
        <v>2</v>
      </c>
      <c r="E310" s="80" t="str">
        <f t="shared" si="170"/>
        <v>DT</v>
      </c>
      <c r="F310" s="79" t="str">
        <f t="shared" si="165"/>
        <v>Pemanfaatan</v>
      </c>
      <c r="G310" s="80">
        <v>3</v>
      </c>
      <c r="H310" s="80">
        <v>9</v>
      </c>
      <c r="I310" s="68" t="str">
        <f t="shared" si="172"/>
        <v>P,PK</v>
      </c>
      <c r="J310" s="80" t="s">
        <v>20</v>
      </c>
      <c r="K310" s="68">
        <v>0</v>
      </c>
      <c r="L310" s="80">
        <v>0</v>
      </c>
      <c r="M310" s="68" t="str">
        <f t="shared" si="171"/>
        <v>sobirin</v>
      </c>
    </row>
    <row r="311" spans="1:13" x14ac:dyDescent="0.25">
      <c r="A311" s="68"/>
      <c r="B311" s="68"/>
      <c r="C311" s="78" t="str">
        <f t="shared" si="168"/>
        <v>-58838/1104412</v>
      </c>
      <c r="D311" s="80">
        <f t="shared" si="169"/>
        <v>2</v>
      </c>
      <c r="E311" s="80" t="str">
        <f t="shared" si="170"/>
        <v>DT</v>
      </c>
      <c r="F311" s="79" t="str">
        <f t="shared" si="165"/>
        <v>Pemanfaatan</v>
      </c>
      <c r="G311" s="80">
        <v>3</v>
      </c>
      <c r="H311" s="80">
        <v>9</v>
      </c>
      <c r="I311" s="68" t="str">
        <f t="shared" si="172"/>
        <v>P,PK</v>
      </c>
      <c r="J311" s="80" t="s">
        <v>21</v>
      </c>
      <c r="K311" s="68"/>
      <c r="L311" s="80">
        <v>0</v>
      </c>
      <c r="M311" s="68" t="str">
        <f t="shared" si="171"/>
        <v>sobirin</v>
      </c>
    </row>
    <row r="312" spans="1:13" x14ac:dyDescent="0.25">
      <c r="A312" s="68"/>
      <c r="B312" s="68"/>
      <c r="C312" s="78" t="str">
        <f t="shared" si="168"/>
        <v>-58838/1104412</v>
      </c>
      <c r="D312" s="80">
        <f t="shared" si="169"/>
        <v>2</v>
      </c>
      <c r="E312" s="80" t="str">
        <f t="shared" si="170"/>
        <v>DT</v>
      </c>
      <c r="F312" s="79" t="str">
        <f t="shared" si="165"/>
        <v>Pemanfaatan</v>
      </c>
      <c r="G312" s="80">
        <v>3</v>
      </c>
      <c r="H312" s="80">
        <v>9</v>
      </c>
      <c r="I312" s="68" t="str">
        <f t="shared" si="172"/>
        <v>P,PK</v>
      </c>
      <c r="J312" s="80" t="s">
        <v>22</v>
      </c>
      <c r="K312" s="68">
        <v>0</v>
      </c>
      <c r="L312" s="80">
        <v>0</v>
      </c>
      <c r="M312" s="68" t="str">
        <f t="shared" si="171"/>
        <v>sobirin</v>
      </c>
    </row>
    <row r="313" spans="1:13" x14ac:dyDescent="0.25">
      <c r="A313" s="68"/>
      <c r="B313" s="68"/>
      <c r="C313" s="78" t="str">
        <f t="shared" si="168"/>
        <v>-58838/1104412</v>
      </c>
      <c r="D313" s="80">
        <f t="shared" si="169"/>
        <v>2</v>
      </c>
      <c r="E313" s="80" t="str">
        <f t="shared" si="170"/>
        <v>DT</v>
      </c>
      <c r="F313" s="79" t="str">
        <f t="shared" si="170"/>
        <v>Pemanfaatan</v>
      </c>
      <c r="G313" s="80">
        <v>3</v>
      </c>
      <c r="H313" s="80">
        <v>9</v>
      </c>
      <c r="I313" s="68" t="str">
        <f t="shared" si="172"/>
        <v>P,PK</v>
      </c>
      <c r="J313" s="80" t="s">
        <v>23</v>
      </c>
      <c r="K313" s="68">
        <v>70</v>
      </c>
      <c r="L313" s="80">
        <v>0</v>
      </c>
      <c r="M313" s="68" t="str">
        <f t="shared" si="171"/>
        <v>sobirin</v>
      </c>
    </row>
    <row r="314" spans="1:13" x14ac:dyDescent="0.25">
      <c r="A314" s="68"/>
      <c r="B314" s="68"/>
      <c r="C314" s="78" t="str">
        <f t="shared" si="168"/>
        <v>-58838/1104412</v>
      </c>
      <c r="D314" s="80">
        <f t="shared" si="169"/>
        <v>2</v>
      </c>
      <c r="E314" s="80" t="str">
        <f t="shared" si="170"/>
        <v>DT</v>
      </c>
      <c r="F314" s="79" t="str">
        <f t="shared" si="170"/>
        <v>Pemanfaatan</v>
      </c>
      <c r="G314" s="80">
        <v>3</v>
      </c>
      <c r="H314" s="80">
        <v>9</v>
      </c>
      <c r="I314" s="68" t="str">
        <f t="shared" si="172"/>
        <v>P,PK</v>
      </c>
      <c r="J314" s="80" t="s">
        <v>24</v>
      </c>
      <c r="K314" s="68">
        <v>5</v>
      </c>
      <c r="L314" s="80">
        <v>0</v>
      </c>
      <c r="M314" s="68" t="str">
        <f t="shared" si="171"/>
        <v>sobirin</v>
      </c>
    </row>
    <row r="315" spans="1:13" x14ac:dyDescent="0.25">
      <c r="A315" s="68"/>
      <c r="B315" s="68"/>
      <c r="C315" s="78" t="str">
        <f t="shared" si="168"/>
        <v>-58838/1104412</v>
      </c>
      <c r="D315" s="80">
        <f t="shared" si="169"/>
        <v>2</v>
      </c>
      <c r="E315" s="80" t="str">
        <f t="shared" si="170"/>
        <v>DT</v>
      </c>
      <c r="F315" s="79" t="str">
        <f t="shared" si="170"/>
        <v>Pemanfaatan</v>
      </c>
      <c r="G315" s="80">
        <v>3</v>
      </c>
      <c r="H315" s="80">
        <v>9</v>
      </c>
      <c r="I315" s="68" t="str">
        <f t="shared" si="172"/>
        <v>P,PK</v>
      </c>
      <c r="J315" s="80" t="s">
        <v>37</v>
      </c>
      <c r="K315" s="68">
        <v>85</v>
      </c>
      <c r="L315" s="80">
        <v>5</v>
      </c>
      <c r="M315" s="68"/>
    </row>
    <row r="316" spans="1:13" x14ac:dyDescent="0.25">
      <c r="A316" s="68"/>
      <c r="B316" s="68"/>
      <c r="C316" s="78" t="str">
        <f>C314</f>
        <v>-58838/1104412</v>
      </c>
      <c r="D316" s="80">
        <f>D314</f>
        <v>2</v>
      </c>
      <c r="E316" s="80" t="str">
        <f>E314</f>
        <v>DT</v>
      </c>
      <c r="F316" s="79" t="str">
        <f t="shared" si="170"/>
        <v>Pemanfaatan</v>
      </c>
      <c r="G316" s="80">
        <v>3</v>
      </c>
      <c r="H316" s="80">
        <v>9</v>
      </c>
      <c r="I316" s="68" t="str">
        <f>I314</f>
        <v>P,PK</v>
      </c>
      <c r="J316" s="80" t="s">
        <v>18</v>
      </c>
      <c r="K316" s="68">
        <v>0</v>
      </c>
      <c r="L316" s="80">
        <v>0</v>
      </c>
      <c r="M316" s="68" t="str">
        <f>M314</f>
        <v>sobirin</v>
      </c>
    </row>
    <row r="317" spans="1:13" x14ac:dyDescent="0.25">
      <c r="A317" s="89"/>
      <c r="B317" s="89"/>
      <c r="C317" s="90" t="str">
        <f t="shared" ref="C317:C325" si="173">C316</f>
        <v>-58838/1104412</v>
      </c>
      <c r="D317" s="91">
        <f t="shared" ref="D317:D325" si="174">D316</f>
        <v>2</v>
      </c>
      <c r="E317" s="91" t="str">
        <f t="shared" ref="E317:F332" si="175">E316</f>
        <v>DT</v>
      </c>
      <c r="F317" s="79" t="str">
        <f t="shared" si="170"/>
        <v>Pemanfaatan</v>
      </c>
      <c r="G317" s="91">
        <v>3</v>
      </c>
      <c r="H317" s="91">
        <v>10</v>
      </c>
      <c r="I317" s="89" t="s">
        <v>27</v>
      </c>
      <c r="J317" s="91" t="s">
        <v>25</v>
      </c>
      <c r="K317" s="89">
        <v>0</v>
      </c>
      <c r="L317" s="91">
        <v>0</v>
      </c>
      <c r="M317" s="68" t="str">
        <f t="shared" ref="M317:M324" si="176">M316</f>
        <v>sobirin</v>
      </c>
    </row>
    <row r="318" spans="1:13" x14ac:dyDescent="0.25">
      <c r="A318" s="68"/>
      <c r="B318" s="68"/>
      <c r="C318" s="78" t="str">
        <f t="shared" si="173"/>
        <v>-58838/1104412</v>
      </c>
      <c r="D318" s="80">
        <f t="shared" si="174"/>
        <v>2</v>
      </c>
      <c r="E318" s="80" t="str">
        <f t="shared" si="175"/>
        <v>DT</v>
      </c>
      <c r="F318" s="79" t="str">
        <f t="shared" si="170"/>
        <v>Pemanfaatan</v>
      </c>
      <c r="G318" s="80">
        <v>3</v>
      </c>
      <c r="H318" s="80">
        <v>10</v>
      </c>
      <c r="I318" s="68" t="str">
        <f t="shared" ref="I318:I325" si="177">I317</f>
        <v>P,L</v>
      </c>
      <c r="J318" s="80" t="s">
        <v>26</v>
      </c>
      <c r="K318" s="68">
        <v>10</v>
      </c>
      <c r="L318" s="80">
        <v>0</v>
      </c>
      <c r="M318" s="68" t="str">
        <f t="shared" si="176"/>
        <v>sobirin</v>
      </c>
    </row>
    <row r="319" spans="1:13" x14ac:dyDescent="0.25">
      <c r="A319" s="68"/>
      <c r="B319" s="68"/>
      <c r="C319" s="78" t="str">
        <f t="shared" si="173"/>
        <v>-58838/1104412</v>
      </c>
      <c r="D319" s="80">
        <f t="shared" si="174"/>
        <v>2</v>
      </c>
      <c r="E319" s="80" t="str">
        <f t="shared" si="175"/>
        <v>DT</v>
      </c>
      <c r="F319" s="79" t="str">
        <f t="shared" si="170"/>
        <v>Pemanfaatan</v>
      </c>
      <c r="G319" s="80">
        <v>3</v>
      </c>
      <c r="H319" s="80">
        <v>10</v>
      </c>
      <c r="I319" s="68" t="str">
        <f t="shared" si="177"/>
        <v>P,L</v>
      </c>
      <c r="J319" s="80" t="s">
        <v>19</v>
      </c>
      <c r="K319" s="68">
        <v>0</v>
      </c>
      <c r="L319" s="80">
        <v>0</v>
      </c>
      <c r="M319" s="68" t="str">
        <f t="shared" si="176"/>
        <v>sobirin</v>
      </c>
    </row>
    <row r="320" spans="1:13" x14ac:dyDescent="0.25">
      <c r="A320" s="68"/>
      <c r="B320" s="68"/>
      <c r="C320" s="78" t="str">
        <f t="shared" si="173"/>
        <v>-58838/1104412</v>
      </c>
      <c r="D320" s="80">
        <f t="shared" si="174"/>
        <v>2</v>
      </c>
      <c r="E320" s="80" t="str">
        <f t="shared" si="175"/>
        <v>DT</v>
      </c>
      <c r="F320" s="79" t="str">
        <f t="shared" si="170"/>
        <v>Pemanfaatan</v>
      </c>
      <c r="G320" s="80">
        <v>3</v>
      </c>
      <c r="H320" s="80">
        <v>10</v>
      </c>
      <c r="I320" s="68" t="str">
        <f t="shared" si="177"/>
        <v>P,L</v>
      </c>
      <c r="J320" s="80" t="s">
        <v>20</v>
      </c>
      <c r="K320" s="68">
        <v>0</v>
      </c>
      <c r="L320" s="80">
        <v>0</v>
      </c>
      <c r="M320" s="68" t="str">
        <f t="shared" si="176"/>
        <v>sobirin</v>
      </c>
    </row>
    <row r="321" spans="1:13" x14ac:dyDescent="0.25">
      <c r="A321" s="68"/>
      <c r="B321" s="68"/>
      <c r="C321" s="78" t="str">
        <f t="shared" si="173"/>
        <v>-58838/1104412</v>
      </c>
      <c r="D321" s="80">
        <f t="shared" si="174"/>
        <v>2</v>
      </c>
      <c r="E321" s="80" t="str">
        <f t="shared" si="175"/>
        <v>DT</v>
      </c>
      <c r="F321" s="79" t="str">
        <f t="shared" si="170"/>
        <v>Pemanfaatan</v>
      </c>
      <c r="G321" s="80">
        <v>3</v>
      </c>
      <c r="H321" s="80">
        <v>10</v>
      </c>
      <c r="I321" s="68" t="str">
        <f t="shared" si="177"/>
        <v>P,L</v>
      </c>
      <c r="J321" s="80" t="s">
        <v>21</v>
      </c>
      <c r="K321" s="68">
        <v>0</v>
      </c>
      <c r="L321" s="80">
        <v>0</v>
      </c>
      <c r="M321" s="68" t="str">
        <f t="shared" si="176"/>
        <v>sobirin</v>
      </c>
    </row>
    <row r="322" spans="1:13" x14ac:dyDescent="0.25">
      <c r="A322" s="68"/>
      <c r="B322" s="68"/>
      <c r="C322" s="78" t="str">
        <f t="shared" si="173"/>
        <v>-58838/1104412</v>
      </c>
      <c r="D322" s="80">
        <f t="shared" si="174"/>
        <v>2</v>
      </c>
      <c r="E322" s="80" t="str">
        <f t="shared" si="175"/>
        <v>DT</v>
      </c>
      <c r="F322" s="79" t="str">
        <f t="shared" si="170"/>
        <v>Pemanfaatan</v>
      </c>
      <c r="G322" s="80">
        <v>3</v>
      </c>
      <c r="H322" s="80">
        <v>10</v>
      </c>
      <c r="I322" s="68" t="str">
        <f t="shared" si="177"/>
        <v>P,L</v>
      </c>
      <c r="J322" s="80" t="s">
        <v>22</v>
      </c>
      <c r="K322" s="68">
        <v>0</v>
      </c>
      <c r="L322" s="80">
        <v>0</v>
      </c>
      <c r="M322" s="68" t="str">
        <f t="shared" si="176"/>
        <v>sobirin</v>
      </c>
    </row>
    <row r="323" spans="1:13" x14ac:dyDescent="0.25">
      <c r="A323" s="68"/>
      <c r="B323" s="68"/>
      <c r="C323" s="78" t="str">
        <f t="shared" si="173"/>
        <v>-58838/1104412</v>
      </c>
      <c r="D323" s="80">
        <f t="shared" si="174"/>
        <v>2</v>
      </c>
      <c r="E323" s="80" t="str">
        <f t="shared" si="175"/>
        <v>DT</v>
      </c>
      <c r="F323" s="79" t="str">
        <f t="shared" si="175"/>
        <v>Pemanfaatan</v>
      </c>
      <c r="G323" s="80">
        <v>3</v>
      </c>
      <c r="H323" s="80">
        <v>10</v>
      </c>
      <c r="I323" s="68" t="str">
        <f t="shared" si="177"/>
        <v>P,L</v>
      </c>
      <c r="J323" s="80" t="s">
        <v>23</v>
      </c>
      <c r="K323" s="68">
        <v>85</v>
      </c>
      <c r="L323" s="80">
        <v>0</v>
      </c>
      <c r="M323" s="68" t="str">
        <f t="shared" si="176"/>
        <v>sobirin</v>
      </c>
    </row>
    <row r="324" spans="1:13" x14ac:dyDescent="0.25">
      <c r="A324" s="68"/>
      <c r="B324" s="68"/>
      <c r="C324" s="78" t="str">
        <f t="shared" si="173"/>
        <v>-58838/1104412</v>
      </c>
      <c r="D324" s="80">
        <f t="shared" si="174"/>
        <v>2</v>
      </c>
      <c r="E324" s="80" t="str">
        <f t="shared" si="175"/>
        <v>DT</v>
      </c>
      <c r="F324" s="79" t="str">
        <f t="shared" si="175"/>
        <v>Pemanfaatan</v>
      </c>
      <c r="G324" s="80">
        <v>3</v>
      </c>
      <c r="H324" s="80">
        <v>10</v>
      </c>
      <c r="I324" s="68" t="str">
        <f t="shared" si="177"/>
        <v>P,L</v>
      </c>
      <c r="J324" s="80" t="s">
        <v>24</v>
      </c>
      <c r="K324" s="68">
        <v>5</v>
      </c>
      <c r="L324" s="80">
        <v>0</v>
      </c>
      <c r="M324" s="68" t="str">
        <f t="shared" si="176"/>
        <v>sobirin</v>
      </c>
    </row>
    <row r="325" spans="1:13" x14ac:dyDescent="0.25">
      <c r="A325" s="68"/>
      <c r="B325" s="68"/>
      <c r="C325" s="78" t="str">
        <f t="shared" si="173"/>
        <v>-58838/1104412</v>
      </c>
      <c r="D325" s="80">
        <f t="shared" si="174"/>
        <v>2</v>
      </c>
      <c r="E325" s="80" t="str">
        <f t="shared" si="175"/>
        <v>DT</v>
      </c>
      <c r="F325" s="79" t="str">
        <f t="shared" si="175"/>
        <v>Pemanfaatan</v>
      </c>
      <c r="G325" s="80">
        <v>3</v>
      </c>
      <c r="H325" s="80">
        <v>10</v>
      </c>
      <c r="I325" s="68" t="str">
        <f t="shared" si="177"/>
        <v>P,L</v>
      </c>
      <c r="J325" s="80" t="s">
        <v>37</v>
      </c>
      <c r="K325" s="68">
        <v>75</v>
      </c>
      <c r="L325" s="80">
        <v>10</v>
      </c>
      <c r="M325" s="68"/>
    </row>
    <row r="326" spans="1:13" x14ac:dyDescent="0.25">
      <c r="A326" s="68"/>
      <c r="B326" s="68"/>
      <c r="C326" s="78" t="str">
        <f>C324</f>
        <v>-58838/1104412</v>
      </c>
      <c r="D326" s="80">
        <f>D324</f>
        <v>2</v>
      </c>
      <c r="E326" s="80" t="str">
        <f>E324</f>
        <v>DT</v>
      </c>
      <c r="F326" s="79" t="str">
        <f t="shared" si="175"/>
        <v>Pemanfaatan</v>
      </c>
      <c r="G326" s="80">
        <v>3</v>
      </c>
      <c r="H326" s="80">
        <v>10</v>
      </c>
      <c r="I326" s="68" t="str">
        <f>I324</f>
        <v>P,L</v>
      </c>
      <c r="J326" s="80" t="s">
        <v>18</v>
      </c>
      <c r="K326" s="68">
        <v>0</v>
      </c>
      <c r="L326" s="80">
        <v>0</v>
      </c>
      <c r="M326" s="68" t="str">
        <f>M324</f>
        <v>sobirin</v>
      </c>
    </row>
    <row r="327" spans="1:13" x14ac:dyDescent="0.25">
      <c r="A327" s="89"/>
      <c r="B327" s="89"/>
      <c r="C327" s="90" t="str">
        <f t="shared" ref="C327:C335" si="178">C326</f>
        <v>-58838/1104412</v>
      </c>
      <c r="D327" s="91">
        <f t="shared" ref="D327:D335" si="179">D326</f>
        <v>2</v>
      </c>
      <c r="E327" s="91" t="str">
        <f t="shared" ref="E327:F336" si="180">E326</f>
        <v>DT</v>
      </c>
      <c r="F327" s="79" t="str">
        <f t="shared" si="175"/>
        <v>Pemanfaatan</v>
      </c>
      <c r="G327" s="91">
        <v>3</v>
      </c>
      <c r="H327" s="91">
        <v>11</v>
      </c>
      <c r="I327" s="89" t="s">
        <v>28</v>
      </c>
      <c r="J327" s="91" t="s">
        <v>25</v>
      </c>
      <c r="K327" s="89">
        <v>0</v>
      </c>
      <c r="L327" s="91">
        <v>0</v>
      </c>
      <c r="M327" s="68" t="str">
        <f t="shared" ref="M327:M334" si="181">M326</f>
        <v>sobirin</v>
      </c>
    </row>
    <row r="328" spans="1:13" x14ac:dyDescent="0.25">
      <c r="A328" s="68"/>
      <c r="B328" s="68"/>
      <c r="C328" s="78" t="str">
        <f t="shared" si="178"/>
        <v>-58838/1104412</v>
      </c>
      <c r="D328" s="80">
        <f t="shared" si="179"/>
        <v>2</v>
      </c>
      <c r="E328" s="80" t="str">
        <f t="shared" si="180"/>
        <v>DT</v>
      </c>
      <c r="F328" s="79" t="str">
        <f t="shared" si="175"/>
        <v>Pemanfaatan</v>
      </c>
      <c r="G328" s="80">
        <v>3</v>
      </c>
      <c r="H328" s="80">
        <v>11</v>
      </c>
      <c r="I328" s="68" t="str">
        <f t="shared" ref="I328:I335" si="182">I327</f>
        <v>P</v>
      </c>
      <c r="J328" s="80" t="s">
        <v>26</v>
      </c>
      <c r="K328" s="68">
        <v>10</v>
      </c>
      <c r="L328" s="80">
        <v>0</v>
      </c>
      <c r="M328" s="68" t="str">
        <f t="shared" si="181"/>
        <v>sobirin</v>
      </c>
    </row>
    <row r="329" spans="1:13" x14ac:dyDescent="0.25">
      <c r="A329" s="68"/>
      <c r="B329" s="68"/>
      <c r="C329" s="78" t="str">
        <f t="shared" si="178"/>
        <v>-58838/1104412</v>
      </c>
      <c r="D329" s="80">
        <f t="shared" si="179"/>
        <v>2</v>
      </c>
      <c r="E329" s="80" t="str">
        <f t="shared" si="180"/>
        <v>DT</v>
      </c>
      <c r="F329" s="79" t="str">
        <f t="shared" si="175"/>
        <v>Pemanfaatan</v>
      </c>
      <c r="G329" s="80">
        <v>3</v>
      </c>
      <c r="H329" s="80">
        <v>11</v>
      </c>
      <c r="I329" s="68" t="str">
        <f t="shared" si="182"/>
        <v>P</v>
      </c>
      <c r="J329" s="80" t="s">
        <v>19</v>
      </c>
      <c r="K329" s="68">
        <v>0</v>
      </c>
      <c r="L329" s="80">
        <v>0</v>
      </c>
      <c r="M329" s="68" t="str">
        <f t="shared" si="181"/>
        <v>sobirin</v>
      </c>
    </row>
    <row r="330" spans="1:13" x14ac:dyDescent="0.25">
      <c r="A330" s="68"/>
      <c r="B330" s="68"/>
      <c r="C330" s="78" t="str">
        <f t="shared" si="178"/>
        <v>-58838/1104412</v>
      </c>
      <c r="D330" s="80">
        <f t="shared" si="179"/>
        <v>2</v>
      </c>
      <c r="E330" s="80" t="str">
        <f t="shared" si="180"/>
        <v>DT</v>
      </c>
      <c r="F330" s="79" t="str">
        <f t="shared" si="175"/>
        <v>Pemanfaatan</v>
      </c>
      <c r="G330" s="80">
        <v>3</v>
      </c>
      <c r="H330" s="80">
        <v>11</v>
      </c>
      <c r="I330" s="68" t="str">
        <f t="shared" si="182"/>
        <v>P</v>
      </c>
      <c r="J330" s="80" t="s">
        <v>20</v>
      </c>
      <c r="K330" s="68">
        <v>0</v>
      </c>
      <c r="L330" s="80">
        <v>0</v>
      </c>
      <c r="M330" s="68" t="str">
        <f t="shared" si="181"/>
        <v>sobirin</v>
      </c>
    </row>
    <row r="331" spans="1:13" x14ac:dyDescent="0.25">
      <c r="A331" s="68"/>
      <c r="B331" s="68"/>
      <c r="C331" s="78" t="str">
        <f t="shared" si="178"/>
        <v>-58838/1104412</v>
      </c>
      <c r="D331" s="80">
        <f t="shared" si="179"/>
        <v>2</v>
      </c>
      <c r="E331" s="80" t="str">
        <f t="shared" si="180"/>
        <v>DT</v>
      </c>
      <c r="F331" s="79" t="str">
        <f t="shared" si="175"/>
        <v>Pemanfaatan</v>
      </c>
      <c r="G331" s="80">
        <v>3</v>
      </c>
      <c r="H331" s="80">
        <v>11</v>
      </c>
      <c r="I331" s="68" t="str">
        <f t="shared" si="182"/>
        <v>P</v>
      </c>
      <c r="J331" s="80" t="s">
        <v>21</v>
      </c>
      <c r="K331" s="68">
        <v>0</v>
      </c>
      <c r="L331" s="80">
        <v>0</v>
      </c>
      <c r="M331" s="68" t="str">
        <f t="shared" si="181"/>
        <v>sobirin</v>
      </c>
    </row>
    <row r="332" spans="1:13" x14ac:dyDescent="0.25">
      <c r="A332" s="68"/>
      <c r="B332" s="68"/>
      <c r="C332" s="78" t="str">
        <f t="shared" si="178"/>
        <v>-58838/1104412</v>
      </c>
      <c r="D332" s="80">
        <f t="shared" si="179"/>
        <v>2</v>
      </c>
      <c r="E332" s="80" t="str">
        <f t="shared" si="180"/>
        <v>DT</v>
      </c>
      <c r="F332" s="79" t="str">
        <f t="shared" si="175"/>
        <v>Pemanfaatan</v>
      </c>
      <c r="G332" s="80">
        <v>3</v>
      </c>
      <c r="H332" s="80">
        <v>11</v>
      </c>
      <c r="I332" s="68" t="str">
        <f t="shared" si="182"/>
        <v>P</v>
      </c>
      <c r="J332" s="80" t="s">
        <v>22</v>
      </c>
      <c r="K332" s="68">
        <v>0</v>
      </c>
      <c r="L332" s="80">
        <v>0</v>
      </c>
      <c r="M332" s="68" t="str">
        <f t="shared" si="181"/>
        <v>sobirin</v>
      </c>
    </row>
    <row r="333" spans="1:13" x14ac:dyDescent="0.25">
      <c r="A333" s="68"/>
      <c r="B333" s="68"/>
      <c r="C333" s="78" t="str">
        <f t="shared" si="178"/>
        <v>-58838/1104412</v>
      </c>
      <c r="D333" s="80">
        <f t="shared" si="179"/>
        <v>2</v>
      </c>
      <c r="E333" s="80" t="str">
        <f t="shared" si="180"/>
        <v>DT</v>
      </c>
      <c r="F333" s="79" t="str">
        <f t="shared" si="180"/>
        <v>Pemanfaatan</v>
      </c>
      <c r="G333" s="80">
        <v>3</v>
      </c>
      <c r="H333" s="80">
        <v>11</v>
      </c>
      <c r="I333" s="68" t="str">
        <f t="shared" si="182"/>
        <v>P</v>
      </c>
      <c r="J333" s="80" t="s">
        <v>23</v>
      </c>
      <c r="K333" s="68">
        <v>85</v>
      </c>
      <c r="L333" s="80">
        <v>0</v>
      </c>
      <c r="M333" s="68" t="str">
        <f t="shared" si="181"/>
        <v>sobirin</v>
      </c>
    </row>
    <row r="334" spans="1:13" x14ac:dyDescent="0.25">
      <c r="A334" s="68"/>
      <c r="B334" s="68"/>
      <c r="C334" s="78" t="str">
        <f t="shared" si="178"/>
        <v>-58838/1104412</v>
      </c>
      <c r="D334" s="80">
        <f t="shared" si="179"/>
        <v>2</v>
      </c>
      <c r="E334" s="80" t="str">
        <f t="shared" si="180"/>
        <v>DT</v>
      </c>
      <c r="F334" s="79" t="str">
        <f t="shared" si="180"/>
        <v>Pemanfaatan</v>
      </c>
      <c r="G334" s="80">
        <v>3</v>
      </c>
      <c r="H334" s="80">
        <v>11</v>
      </c>
      <c r="I334" s="68" t="str">
        <f t="shared" si="182"/>
        <v>P</v>
      </c>
      <c r="J334" s="80" t="s">
        <v>24</v>
      </c>
      <c r="K334" s="68">
        <v>5</v>
      </c>
      <c r="L334" s="80">
        <v>0</v>
      </c>
      <c r="M334" s="68" t="str">
        <f t="shared" si="181"/>
        <v>sobirin</v>
      </c>
    </row>
    <row r="335" spans="1:13" x14ac:dyDescent="0.25">
      <c r="A335" s="68"/>
      <c r="B335" s="68"/>
      <c r="C335" s="78" t="str">
        <f t="shared" si="178"/>
        <v>-58838/1104412</v>
      </c>
      <c r="D335" s="80">
        <f t="shared" si="179"/>
        <v>2</v>
      </c>
      <c r="E335" s="80" t="str">
        <f t="shared" si="180"/>
        <v>DT</v>
      </c>
      <c r="F335" s="79" t="str">
        <f t="shared" si="180"/>
        <v>Pemanfaatan</v>
      </c>
      <c r="G335" s="80">
        <v>3</v>
      </c>
      <c r="H335" s="80">
        <v>11</v>
      </c>
      <c r="I335" s="68" t="str">
        <f t="shared" si="182"/>
        <v>P</v>
      </c>
      <c r="J335" s="80" t="s">
        <v>37</v>
      </c>
      <c r="K335" s="68">
        <v>40</v>
      </c>
      <c r="L335" s="80">
        <v>5</v>
      </c>
      <c r="M335" s="68"/>
    </row>
    <row r="336" spans="1:13" x14ac:dyDescent="0.25">
      <c r="A336" s="68"/>
      <c r="B336" s="68"/>
      <c r="C336" s="78" t="str">
        <f>C334</f>
        <v>-58838/1104412</v>
      </c>
      <c r="D336" s="80">
        <f>D334</f>
        <v>2</v>
      </c>
      <c r="E336" s="80" t="str">
        <f>E334</f>
        <v>DT</v>
      </c>
      <c r="F336" s="79" t="str">
        <f t="shared" si="180"/>
        <v>Pemanfaatan</v>
      </c>
      <c r="G336" s="80">
        <v>3</v>
      </c>
      <c r="H336" s="80">
        <v>11</v>
      </c>
      <c r="I336" s="68" t="str">
        <f>I334</f>
        <v>P</v>
      </c>
      <c r="J336" s="80" t="s">
        <v>18</v>
      </c>
      <c r="K336" s="68">
        <v>0</v>
      </c>
      <c r="L336" s="80">
        <v>0</v>
      </c>
      <c r="M336" s="68" t="str">
        <f>M334</f>
        <v>sobirin</v>
      </c>
    </row>
  </sheetData>
  <mergeCells count="2">
    <mergeCell ref="C4:F4"/>
    <mergeCell ref="I4:L4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4"/>
  <sheetViews>
    <sheetView zoomScale="80" zoomScaleNormal="80" workbookViewId="0">
      <pane ySplit="4" topLeftCell="A5" activePane="bottomLeft" state="frozen"/>
      <selection pane="bottomLeft" activeCell="G331" sqref="G331"/>
    </sheetView>
  </sheetViews>
  <sheetFormatPr defaultRowHeight="15" x14ac:dyDescent="0.25"/>
  <cols>
    <col min="1" max="1" width="7.7109375" customWidth="1"/>
    <col min="2" max="2" width="6.85546875" customWidth="1"/>
    <col min="3" max="3" width="17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023" width="8.5703125" customWidth="1"/>
    <col min="1024" max="1025" width="9.140625" customWidth="1"/>
  </cols>
  <sheetData>
    <row r="3" spans="1:14" ht="15.75" thickBot="1" x14ac:dyDescent="0.3"/>
    <row r="4" spans="1:14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5" t="s">
        <v>12</v>
      </c>
      <c r="N4" s="37" t="s">
        <v>13</v>
      </c>
    </row>
    <row r="5" spans="1:14" x14ac:dyDescent="0.25">
      <c r="A5" s="6"/>
      <c r="B5" s="7">
        <v>0.41666666666666702</v>
      </c>
      <c r="C5" s="64" t="s">
        <v>54</v>
      </c>
      <c r="D5" s="8">
        <v>1</v>
      </c>
      <c r="E5" s="8" t="s">
        <v>38</v>
      </c>
      <c r="F5" s="8" t="s">
        <v>15</v>
      </c>
      <c r="G5" s="9">
        <v>1</v>
      </c>
      <c r="H5" s="9">
        <v>1</v>
      </c>
      <c r="I5" s="10" t="s">
        <v>55</v>
      </c>
      <c r="J5" s="10" t="s">
        <v>25</v>
      </c>
      <c r="K5" s="9">
        <v>0</v>
      </c>
      <c r="L5" s="9">
        <v>0</v>
      </c>
      <c r="M5" s="6" t="s">
        <v>17</v>
      </c>
    </row>
    <row r="6" spans="1:14" x14ac:dyDescent="0.25">
      <c r="A6" s="11"/>
      <c r="B6" s="11"/>
      <c r="C6" s="12" t="str">
        <f t="shared" ref="C6:F13" si="0">C5</f>
        <v>-5.79694/110.3475</v>
      </c>
      <c r="D6" s="13">
        <f t="shared" si="0"/>
        <v>1</v>
      </c>
      <c r="E6" s="13" t="str">
        <f t="shared" si="0"/>
        <v>MNY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PK,P</v>
      </c>
      <c r="J6" s="15" t="s">
        <v>26</v>
      </c>
      <c r="K6" s="9">
        <v>0</v>
      </c>
      <c r="L6" s="9">
        <v>0</v>
      </c>
      <c r="M6" s="11" t="str">
        <f t="shared" ref="M6:M13" si="2">M5</f>
        <v>zaenul</v>
      </c>
    </row>
    <row r="7" spans="1:14" x14ac:dyDescent="0.25">
      <c r="A7" s="11"/>
      <c r="B7" s="11"/>
      <c r="C7" s="12" t="str">
        <f t="shared" si="0"/>
        <v>-5.79694/110.3475</v>
      </c>
      <c r="D7" s="13">
        <f t="shared" si="0"/>
        <v>1</v>
      </c>
      <c r="E7" s="13" t="str">
        <f t="shared" si="0"/>
        <v>MNY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PK,P</v>
      </c>
      <c r="J7" s="15" t="s">
        <v>19</v>
      </c>
      <c r="K7" s="9">
        <v>0</v>
      </c>
      <c r="L7" s="9">
        <v>0</v>
      </c>
      <c r="M7" s="11" t="str">
        <f t="shared" si="2"/>
        <v>zaenul</v>
      </c>
    </row>
    <row r="8" spans="1:14" x14ac:dyDescent="0.25">
      <c r="A8" s="11"/>
      <c r="B8" s="11"/>
      <c r="C8" s="12" t="str">
        <f t="shared" si="0"/>
        <v>-5.79694/110.3475</v>
      </c>
      <c r="D8" s="13">
        <f t="shared" si="0"/>
        <v>1</v>
      </c>
      <c r="E8" s="13" t="str">
        <f t="shared" si="0"/>
        <v>MNY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PK,P</v>
      </c>
      <c r="J8" s="15" t="s">
        <v>20</v>
      </c>
      <c r="K8" s="9">
        <v>0</v>
      </c>
      <c r="L8" s="9">
        <v>0</v>
      </c>
      <c r="M8" s="11" t="str">
        <f t="shared" si="2"/>
        <v>zaenul</v>
      </c>
    </row>
    <row r="9" spans="1:14" x14ac:dyDescent="0.25">
      <c r="A9" s="11"/>
      <c r="B9" s="11"/>
      <c r="C9" s="12" t="str">
        <f t="shared" si="0"/>
        <v>-5.79694/110.3475</v>
      </c>
      <c r="D9" s="13">
        <f t="shared" si="0"/>
        <v>1</v>
      </c>
      <c r="E9" s="13" t="str">
        <f t="shared" si="0"/>
        <v>MNY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PK,P</v>
      </c>
      <c r="J9" s="15" t="s">
        <v>21</v>
      </c>
      <c r="K9" s="9">
        <v>0</v>
      </c>
      <c r="L9" s="9">
        <v>0</v>
      </c>
      <c r="M9" s="11" t="str">
        <f t="shared" si="2"/>
        <v>zaenul</v>
      </c>
    </row>
    <row r="10" spans="1:14" x14ac:dyDescent="0.25">
      <c r="A10" s="11"/>
      <c r="B10" s="11"/>
      <c r="C10" s="16" t="str">
        <f t="shared" si="0"/>
        <v>-5.79694/110.3475</v>
      </c>
      <c r="D10" s="13">
        <f t="shared" si="0"/>
        <v>1</v>
      </c>
      <c r="E10" s="13" t="str">
        <f t="shared" si="0"/>
        <v>MNY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PK,P</v>
      </c>
      <c r="J10" s="18" t="s">
        <v>22</v>
      </c>
      <c r="K10" s="9">
        <v>0</v>
      </c>
      <c r="L10" s="9">
        <v>0</v>
      </c>
      <c r="M10" s="11" t="str">
        <f t="shared" si="2"/>
        <v>zaenul</v>
      </c>
    </row>
    <row r="11" spans="1:14" x14ac:dyDescent="0.25">
      <c r="A11" s="11"/>
      <c r="B11" s="11"/>
      <c r="C11" s="16" t="str">
        <f t="shared" si="0"/>
        <v>-5.79694/110.3475</v>
      </c>
      <c r="D11" s="13">
        <f t="shared" si="0"/>
        <v>1</v>
      </c>
      <c r="E11" s="13" t="str">
        <f t="shared" si="0"/>
        <v>MNY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PK,P</v>
      </c>
      <c r="J11" s="18" t="s">
        <v>23</v>
      </c>
      <c r="K11" s="9">
        <v>100</v>
      </c>
      <c r="L11" s="9">
        <v>0</v>
      </c>
      <c r="M11" s="11" t="str">
        <f t="shared" si="2"/>
        <v>zaenul</v>
      </c>
    </row>
    <row r="12" spans="1:14" x14ac:dyDescent="0.25">
      <c r="A12" s="11"/>
      <c r="B12" s="11"/>
      <c r="C12" s="16" t="str">
        <f t="shared" si="0"/>
        <v>-5.79694/110.3475</v>
      </c>
      <c r="D12" s="13">
        <f t="shared" si="0"/>
        <v>1</v>
      </c>
      <c r="E12" s="13" t="str">
        <f t="shared" si="0"/>
        <v>MNY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PK,P</v>
      </c>
      <c r="J12" s="18" t="s">
        <v>24</v>
      </c>
      <c r="K12" s="9">
        <v>0</v>
      </c>
      <c r="L12" s="9">
        <v>0</v>
      </c>
      <c r="M12" s="11" t="str">
        <f t="shared" si="2"/>
        <v>zaenul</v>
      </c>
    </row>
    <row r="13" spans="1:14" x14ac:dyDescent="0.25">
      <c r="A13" s="11"/>
      <c r="B13" s="11"/>
      <c r="C13" s="16" t="str">
        <f t="shared" si="0"/>
        <v>-5.79694/110.3475</v>
      </c>
      <c r="D13" s="13">
        <f t="shared" si="0"/>
        <v>1</v>
      </c>
      <c r="E13" s="13" t="str">
        <f t="shared" si="0"/>
        <v>MNY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PK,P</v>
      </c>
      <c r="J13" s="18" t="s">
        <v>16</v>
      </c>
      <c r="K13" s="9">
        <v>1</v>
      </c>
      <c r="L13" s="9">
        <v>7</v>
      </c>
      <c r="M13" s="11" t="str">
        <f t="shared" si="2"/>
        <v>zaenul</v>
      </c>
    </row>
    <row r="14" spans="1:14" x14ac:dyDescent="0.25">
      <c r="A14" s="11"/>
      <c r="B14" s="11"/>
      <c r="C14" s="16" t="str">
        <f>C12</f>
        <v>-5.79694/110.3475</v>
      </c>
      <c r="D14" s="13">
        <f>D12</f>
        <v>1</v>
      </c>
      <c r="E14" s="13" t="str">
        <f>E12</f>
        <v>MNY</v>
      </c>
      <c r="F14" s="13" t="str">
        <f>F12</f>
        <v>Pemanfaatan</v>
      </c>
      <c r="G14" s="17">
        <v>1</v>
      </c>
      <c r="H14" s="17">
        <v>1</v>
      </c>
      <c r="I14" s="15" t="str">
        <f>I12</f>
        <v>PK,P</v>
      </c>
      <c r="J14" s="18" t="s">
        <v>18</v>
      </c>
      <c r="K14" s="9">
        <v>0</v>
      </c>
      <c r="L14" s="9">
        <v>0</v>
      </c>
      <c r="M14" s="11" t="str">
        <f>M12</f>
        <v>zaenul</v>
      </c>
    </row>
    <row r="15" spans="1:14" x14ac:dyDescent="0.25">
      <c r="A15" s="19"/>
      <c r="B15" s="19"/>
      <c r="C15" s="20" t="str">
        <f t="shared" ref="C15:F22" si="3">C14</f>
        <v>-5.79694/110.3475</v>
      </c>
      <c r="D15" s="21">
        <f t="shared" si="3"/>
        <v>1</v>
      </c>
      <c r="E15" s="21" t="str">
        <f t="shared" si="3"/>
        <v>MNY</v>
      </c>
      <c r="F15" s="21" t="str">
        <f t="shared" si="3"/>
        <v>Pemanfaatan</v>
      </c>
      <c r="G15" s="22">
        <v>1</v>
      </c>
      <c r="H15" s="22">
        <v>2</v>
      </c>
      <c r="I15" s="23" t="s">
        <v>55</v>
      </c>
      <c r="J15" s="23" t="s">
        <v>25</v>
      </c>
      <c r="K15" s="24">
        <v>0</v>
      </c>
      <c r="L15" s="24">
        <v>0</v>
      </c>
      <c r="M15" s="11" t="str">
        <f>M14</f>
        <v>zaenul</v>
      </c>
    </row>
    <row r="16" spans="1:14" x14ac:dyDescent="0.25">
      <c r="A16" s="11"/>
      <c r="B16" s="11"/>
      <c r="C16" s="16" t="str">
        <f t="shared" si="3"/>
        <v>-5.79694/110.3475</v>
      </c>
      <c r="D16" s="13">
        <f t="shared" si="3"/>
        <v>1</v>
      </c>
      <c r="E16" s="13" t="str">
        <f t="shared" si="3"/>
        <v>MNY</v>
      </c>
      <c r="F16" s="13" t="str">
        <f t="shared" si="3"/>
        <v>Pemanfaatan</v>
      </c>
      <c r="G16" s="17">
        <v>1</v>
      </c>
      <c r="H16" s="17">
        <v>2</v>
      </c>
      <c r="I16" s="18" t="str">
        <f t="shared" ref="I16:I22" si="4">I15</f>
        <v>PK,P</v>
      </c>
      <c r="J16" s="18" t="s">
        <v>26</v>
      </c>
      <c r="K16" s="9">
        <v>0</v>
      </c>
      <c r="L16" s="9">
        <v>0</v>
      </c>
      <c r="M16" s="11" t="str">
        <f>M15</f>
        <v>zaenul</v>
      </c>
    </row>
    <row r="17" spans="1:13" x14ac:dyDescent="0.25">
      <c r="A17" s="11"/>
      <c r="B17" s="11"/>
      <c r="C17" s="16" t="str">
        <f t="shared" si="3"/>
        <v>-5.79694/110.3475</v>
      </c>
      <c r="D17" s="13">
        <f t="shared" si="3"/>
        <v>1</v>
      </c>
      <c r="E17" s="13" t="str">
        <f t="shared" si="3"/>
        <v>MNY</v>
      </c>
      <c r="F17" s="13" t="str">
        <f t="shared" si="3"/>
        <v>Pemanfaatan</v>
      </c>
      <c r="G17" s="17">
        <v>1</v>
      </c>
      <c r="H17" s="17">
        <v>2</v>
      </c>
      <c r="I17" s="18" t="str">
        <f t="shared" si="4"/>
        <v>PK,P</v>
      </c>
      <c r="J17" s="18" t="s">
        <v>19</v>
      </c>
      <c r="K17" s="9">
        <v>0</v>
      </c>
      <c r="L17" s="9">
        <v>0</v>
      </c>
      <c r="M17" s="11" t="str">
        <f>M16</f>
        <v>zaenul</v>
      </c>
    </row>
    <row r="18" spans="1:13" x14ac:dyDescent="0.25">
      <c r="A18" s="11"/>
      <c r="B18" s="11"/>
      <c r="C18" s="16" t="str">
        <f t="shared" si="3"/>
        <v>-5.79694/110.3475</v>
      </c>
      <c r="D18" s="13">
        <f t="shared" si="3"/>
        <v>1</v>
      </c>
      <c r="E18" s="13" t="str">
        <f t="shared" si="3"/>
        <v>MNY</v>
      </c>
      <c r="F18" s="13" t="str">
        <f t="shared" si="3"/>
        <v>Pemanfaatan</v>
      </c>
      <c r="G18" s="17">
        <v>1</v>
      </c>
      <c r="H18" s="17">
        <v>2</v>
      </c>
      <c r="I18" s="18" t="str">
        <f t="shared" si="4"/>
        <v>PK,P</v>
      </c>
      <c r="J18" s="18" t="s">
        <v>20</v>
      </c>
      <c r="K18" s="9">
        <v>0</v>
      </c>
      <c r="L18" s="9">
        <v>0</v>
      </c>
      <c r="M18" s="11" t="str">
        <f>M17</f>
        <v>zaenul</v>
      </c>
    </row>
    <row r="19" spans="1:13" x14ac:dyDescent="0.25">
      <c r="A19" s="11"/>
      <c r="B19" s="11"/>
      <c r="C19" s="16" t="str">
        <f t="shared" si="3"/>
        <v>-5.79694/110.3475</v>
      </c>
      <c r="D19" s="13">
        <f t="shared" si="3"/>
        <v>1</v>
      </c>
      <c r="E19" s="13" t="str">
        <f t="shared" si="3"/>
        <v>MNY</v>
      </c>
      <c r="F19" s="13" t="str">
        <f t="shared" si="3"/>
        <v>Pemanfaatan</v>
      </c>
      <c r="G19" s="17">
        <v>1</v>
      </c>
      <c r="H19" s="17">
        <v>2</v>
      </c>
      <c r="I19" s="18" t="str">
        <f t="shared" si="4"/>
        <v>PK,P</v>
      </c>
      <c r="J19" s="18" t="s">
        <v>21</v>
      </c>
      <c r="K19" s="9">
        <v>0</v>
      </c>
      <c r="L19" s="9">
        <v>0</v>
      </c>
      <c r="M19" s="11" t="str">
        <f>M18</f>
        <v>zaenul</v>
      </c>
    </row>
    <row r="20" spans="1:13" x14ac:dyDescent="0.25">
      <c r="A20" s="11"/>
      <c r="B20" s="11"/>
      <c r="C20" s="16" t="str">
        <f t="shared" si="3"/>
        <v>-5.79694/110.3475</v>
      </c>
      <c r="D20" s="13">
        <f t="shared" si="3"/>
        <v>1</v>
      </c>
      <c r="E20" s="13" t="str">
        <f t="shared" si="3"/>
        <v>MNY</v>
      </c>
      <c r="F20" s="13" t="str">
        <f t="shared" si="3"/>
        <v>Pemanfaatan</v>
      </c>
      <c r="G20" s="17">
        <v>1</v>
      </c>
      <c r="H20" s="17">
        <v>2</v>
      </c>
      <c r="I20" s="18" t="str">
        <f t="shared" si="4"/>
        <v>PK,P</v>
      </c>
      <c r="J20" s="18" t="s">
        <v>22</v>
      </c>
      <c r="K20" s="9">
        <v>0</v>
      </c>
      <c r="L20" s="9">
        <v>0</v>
      </c>
      <c r="M20" s="11" t="str">
        <f t="shared" ref="M20:M83" si="5">M19</f>
        <v>zaenul</v>
      </c>
    </row>
    <row r="21" spans="1:13" x14ac:dyDescent="0.25">
      <c r="A21" s="11"/>
      <c r="B21" s="11"/>
      <c r="C21" s="16" t="str">
        <f t="shared" si="3"/>
        <v>-5.79694/110.3475</v>
      </c>
      <c r="D21" s="13">
        <f t="shared" si="3"/>
        <v>1</v>
      </c>
      <c r="E21" s="13" t="str">
        <f t="shared" si="3"/>
        <v>MNY</v>
      </c>
      <c r="F21" s="13" t="str">
        <f t="shared" si="3"/>
        <v>Pemanfaatan</v>
      </c>
      <c r="G21" s="17">
        <v>1</v>
      </c>
      <c r="H21" s="17">
        <v>2</v>
      </c>
      <c r="I21" s="18" t="str">
        <f t="shared" si="4"/>
        <v>PK,P</v>
      </c>
      <c r="J21" s="18" t="s">
        <v>23</v>
      </c>
      <c r="K21" s="9">
        <v>100</v>
      </c>
      <c r="L21" s="9">
        <v>0</v>
      </c>
      <c r="M21" s="11" t="str">
        <f t="shared" si="5"/>
        <v>zaenul</v>
      </c>
    </row>
    <row r="22" spans="1:13" x14ac:dyDescent="0.25">
      <c r="A22" s="11"/>
      <c r="B22" s="11"/>
      <c r="C22" s="16" t="str">
        <f t="shared" si="3"/>
        <v>-5.79694/110.3475</v>
      </c>
      <c r="D22" s="13">
        <f t="shared" si="3"/>
        <v>1</v>
      </c>
      <c r="E22" s="13" t="str">
        <f t="shared" si="3"/>
        <v>MNY</v>
      </c>
      <c r="F22" s="13" t="str">
        <f t="shared" si="3"/>
        <v>Pemanfaatan</v>
      </c>
      <c r="G22" s="17">
        <v>1</v>
      </c>
      <c r="H22" s="17">
        <v>2</v>
      </c>
      <c r="I22" s="18" t="str">
        <f t="shared" si="4"/>
        <v>PK,P</v>
      </c>
      <c r="J22" s="18" t="s">
        <v>24</v>
      </c>
      <c r="K22" s="9">
        <v>0</v>
      </c>
      <c r="L22" s="9">
        <v>0</v>
      </c>
      <c r="M22" s="11" t="str">
        <f t="shared" si="5"/>
        <v>zaenul</v>
      </c>
    </row>
    <row r="23" spans="1:13" x14ac:dyDescent="0.25">
      <c r="A23" s="11"/>
      <c r="B23" s="11"/>
      <c r="C23" s="16"/>
      <c r="D23" s="13"/>
      <c r="E23" s="13"/>
      <c r="F23" s="13"/>
      <c r="G23" s="17"/>
      <c r="H23" s="17"/>
      <c r="I23" s="18"/>
      <c r="J23" s="18" t="s">
        <v>16</v>
      </c>
      <c r="K23" s="9">
        <v>20</v>
      </c>
      <c r="L23" s="9">
        <v>15</v>
      </c>
      <c r="M23" s="11" t="str">
        <f t="shared" si="5"/>
        <v>zaenul</v>
      </c>
    </row>
    <row r="24" spans="1:13" x14ac:dyDescent="0.25">
      <c r="A24" s="11"/>
      <c r="B24" s="11"/>
      <c r="C24" s="16" t="str">
        <f>C22</f>
        <v>-5.79694/110.3475</v>
      </c>
      <c r="D24" s="13">
        <f>D22</f>
        <v>1</v>
      </c>
      <c r="E24" s="13" t="str">
        <f>E22</f>
        <v>MNY</v>
      </c>
      <c r="F24" s="13" t="str">
        <f>F22</f>
        <v>Pemanfaatan</v>
      </c>
      <c r="G24" s="17">
        <v>1</v>
      </c>
      <c r="H24" s="17">
        <v>2</v>
      </c>
      <c r="I24" s="18" t="str">
        <f>I22</f>
        <v>PK,P</v>
      </c>
      <c r="J24" s="18" t="s">
        <v>18</v>
      </c>
      <c r="K24" s="9">
        <v>0</v>
      </c>
      <c r="L24" s="9">
        <v>0</v>
      </c>
      <c r="M24" s="11" t="str">
        <f t="shared" si="5"/>
        <v>zaenul</v>
      </c>
    </row>
    <row r="25" spans="1:13" x14ac:dyDescent="0.25">
      <c r="A25" s="19"/>
      <c r="B25" s="19"/>
      <c r="C25" s="20" t="str">
        <f t="shared" ref="C25:F33" si="6">C24</f>
        <v>-5.79694/110.3475</v>
      </c>
      <c r="D25" s="21">
        <f t="shared" si="6"/>
        <v>1</v>
      </c>
      <c r="E25" s="21" t="str">
        <f t="shared" si="6"/>
        <v>MNY</v>
      </c>
      <c r="F25" s="21" t="str">
        <f t="shared" si="6"/>
        <v>Pemanfaatan</v>
      </c>
      <c r="G25" s="22">
        <v>1</v>
      </c>
      <c r="H25" s="22">
        <v>3</v>
      </c>
      <c r="I25" s="23" t="s">
        <v>56</v>
      </c>
      <c r="J25" s="23" t="s">
        <v>25</v>
      </c>
      <c r="K25" s="24">
        <v>0</v>
      </c>
      <c r="L25" s="24">
        <v>0</v>
      </c>
      <c r="M25" s="11" t="str">
        <f t="shared" si="5"/>
        <v>zaenul</v>
      </c>
    </row>
    <row r="26" spans="1:13" x14ac:dyDescent="0.25">
      <c r="A26" s="11"/>
      <c r="B26" s="11"/>
      <c r="C26" s="16" t="str">
        <f t="shared" si="6"/>
        <v>-5.79694/110.3475</v>
      </c>
      <c r="D26" s="13">
        <f t="shared" si="6"/>
        <v>1</v>
      </c>
      <c r="E26" s="13" t="str">
        <f t="shared" si="6"/>
        <v>MNY</v>
      </c>
      <c r="F26" s="13" t="str">
        <f t="shared" si="6"/>
        <v>Pemanfaatan</v>
      </c>
      <c r="G26" s="17">
        <v>1</v>
      </c>
      <c r="H26" s="17">
        <v>3</v>
      </c>
      <c r="I26" s="18" t="str">
        <f t="shared" ref="I26:I33" si="7">I25</f>
        <v>PK,K</v>
      </c>
      <c r="J26" s="18" t="s">
        <v>26</v>
      </c>
      <c r="K26" s="9">
        <v>0</v>
      </c>
      <c r="L26" s="9">
        <v>0</v>
      </c>
      <c r="M26" s="11" t="str">
        <f t="shared" si="5"/>
        <v>zaenul</v>
      </c>
    </row>
    <row r="27" spans="1:13" x14ac:dyDescent="0.25">
      <c r="A27" s="11"/>
      <c r="B27" s="11"/>
      <c r="C27" s="16" t="str">
        <f t="shared" si="6"/>
        <v>-5.79694/110.3475</v>
      </c>
      <c r="D27" s="13">
        <f t="shared" si="6"/>
        <v>1</v>
      </c>
      <c r="E27" s="13" t="str">
        <f t="shared" si="6"/>
        <v>MNY</v>
      </c>
      <c r="F27" s="13" t="str">
        <f t="shared" si="6"/>
        <v>Pemanfaatan</v>
      </c>
      <c r="G27" s="17">
        <v>1</v>
      </c>
      <c r="H27" s="17">
        <v>3</v>
      </c>
      <c r="I27" s="18" t="str">
        <f t="shared" si="7"/>
        <v>PK,K</v>
      </c>
      <c r="J27" s="18" t="s">
        <v>19</v>
      </c>
      <c r="K27" s="9">
        <v>0</v>
      </c>
      <c r="L27" s="9">
        <v>0</v>
      </c>
      <c r="M27" s="11" t="str">
        <f t="shared" si="5"/>
        <v>zaenul</v>
      </c>
    </row>
    <row r="28" spans="1:13" x14ac:dyDescent="0.25">
      <c r="A28" s="11"/>
      <c r="B28" s="11"/>
      <c r="C28" s="16" t="str">
        <f t="shared" si="6"/>
        <v>-5.79694/110.3475</v>
      </c>
      <c r="D28" s="13">
        <f t="shared" si="6"/>
        <v>1</v>
      </c>
      <c r="E28" s="13" t="str">
        <f t="shared" si="6"/>
        <v>MNY</v>
      </c>
      <c r="F28" s="13" t="str">
        <f t="shared" si="6"/>
        <v>Pemanfaatan</v>
      </c>
      <c r="G28" s="17">
        <v>1</v>
      </c>
      <c r="H28" s="17">
        <v>3</v>
      </c>
      <c r="I28" s="18" t="str">
        <f t="shared" si="7"/>
        <v>PK,K</v>
      </c>
      <c r="J28" s="18" t="s">
        <v>20</v>
      </c>
      <c r="K28" s="9">
        <v>0</v>
      </c>
      <c r="L28" s="9">
        <v>0</v>
      </c>
      <c r="M28" s="11" t="str">
        <f t="shared" si="5"/>
        <v>zaenul</v>
      </c>
    </row>
    <row r="29" spans="1:13" x14ac:dyDescent="0.25">
      <c r="A29" s="11"/>
      <c r="B29" s="11"/>
      <c r="C29" s="16" t="str">
        <f t="shared" si="6"/>
        <v>-5.79694/110.3475</v>
      </c>
      <c r="D29" s="13">
        <f t="shared" si="6"/>
        <v>1</v>
      </c>
      <c r="E29" s="13" t="str">
        <f t="shared" si="6"/>
        <v>MNY</v>
      </c>
      <c r="F29" s="13" t="str">
        <f t="shared" si="6"/>
        <v>Pemanfaatan</v>
      </c>
      <c r="G29" s="17">
        <v>1</v>
      </c>
      <c r="H29" s="17">
        <v>3</v>
      </c>
      <c r="I29" s="18" t="str">
        <f t="shared" si="7"/>
        <v>PK,K</v>
      </c>
      <c r="J29" s="18" t="s">
        <v>21</v>
      </c>
      <c r="K29" s="9">
        <v>0</v>
      </c>
      <c r="L29" s="9">
        <v>0</v>
      </c>
      <c r="M29" s="11" t="str">
        <f t="shared" si="5"/>
        <v>zaenul</v>
      </c>
    </row>
    <row r="30" spans="1:13" x14ac:dyDescent="0.25">
      <c r="A30" s="11"/>
      <c r="B30" s="11"/>
      <c r="C30" s="16" t="str">
        <f t="shared" si="6"/>
        <v>-5.79694/110.3475</v>
      </c>
      <c r="D30" s="13">
        <f t="shared" si="6"/>
        <v>1</v>
      </c>
      <c r="E30" s="13" t="str">
        <f t="shared" si="6"/>
        <v>MNY</v>
      </c>
      <c r="F30" s="13" t="str">
        <f t="shared" si="6"/>
        <v>Pemanfaatan</v>
      </c>
      <c r="G30" s="17">
        <v>1</v>
      </c>
      <c r="H30" s="17">
        <v>3</v>
      </c>
      <c r="I30" s="18" t="str">
        <f t="shared" si="7"/>
        <v>PK,K</v>
      </c>
      <c r="J30" s="18" t="s">
        <v>22</v>
      </c>
      <c r="K30" s="9">
        <v>0</v>
      </c>
      <c r="L30" s="9">
        <v>0</v>
      </c>
      <c r="M30" s="11" t="str">
        <f t="shared" si="5"/>
        <v>zaenul</v>
      </c>
    </row>
    <row r="31" spans="1:13" x14ac:dyDescent="0.25">
      <c r="A31" s="11"/>
      <c r="B31" s="11"/>
      <c r="C31" s="16" t="str">
        <f t="shared" si="6"/>
        <v>-5.79694/110.3475</v>
      </c>
      <c r="D31" s="13">
        <f t="shared" si="6"/>
        <v>1</v>
      </c>
      <c r="E31" s="13" t="str">
        <f t="shared" si="6"/>
        <v>MNY</v>
      </c>
      <c r="F31" s="13" t="str">
        <f t="shared" si="6"/>
        <v>Pemanfaatan</v>
      </c>
      <c r="G31" s="17">
        <v>1</v>
      </c>
      <c r="H31" s="17">
        <v>3</v>
      </c>
      <c r="I31" s="18" t="str">
        <f t="shared" si="7"/>
        <v>PK,K</v>
      </c>
      <c r="J31" s="18" t="s">
        <v>23</v>
      </c>
      <c r="K31" s="9">
        <v>0</v>
      </c>
      <c r="L31" s="9">
        <v>0</v>
      </c>
      <c r="M31" s="11" t="str">
        <f t="shared" si="5"/>
        <v>zaenul</v>
      </c>
    </row>
    <row r="32" spans="1:13" x14ac:dyDescent="0.25">
      <c r="A32" s="11"/>
      <c r="B32" s="11"/>
      <c r="C32" s="16" t="str">
        <f t="shared" si="6"/>
        <v>-5.79694/110.3475</v>
      </c>
      <c r="D32" s="13">
        <f t="shared" si="6"/>
        <v>1</v>
      </c>
      <c r="E32" s="13" t="str">
        <f t="shared" si="6"/>
        <v>MNY</v>
      </c>
      <c r="F32" s="13" t="str">
        <f t="shared" si="6"/>
        <v>Pemanfaatan</v>
      </c>
      <c r="G32" s="17">
        <v>1</v>
      </c>
      <c r="H32" s="17">
        <v>3</v>
      </c>
      <c r="I32" s="18" t="str">
        <f t="shared" si="7"/>
        <v>PK,K</v>
      </c>
      <c r="J32" s="18" t="s">
        <v>24</v>
      </c>
      <c r="K32" s="9">
        <v>0</v>
      </c>
      <c r="L32" s="9">
        <v>0</v>
      </c>
      <c r="M32" s="11" t="str">
        <f t="shared" si="5"/>
        <v>zaenul</v>
      </c>
    </row>
    <row r="33" spans="1:13" x14ac:dyDescent="0.25">
      <c r="A33" s="11"/>
      <c r="B33" s="11"/>
      <c r="C33" s="16" t="str">
        <f t="shared" si="6"/>
        <v>-5.79694/110.3475</v>
      </c>
      <c r="D33" s="13">
        <f t="shared" si="6"/>
        <v>1</v>
      </c>
      <c r="E33" s="13" t="str">
        <f t="shared" si="6"/>
        <v>MNY</v>
      </c>
      <c r="F33" s="13" t="str">
        <f t="shared" si="6"/>
        <v>Pemanfaatan</v>
      </c>
      <c r="G33" s="17">
        <v>1</v>
      </c>
      <c r="H33" s="17">
        <v>3</v>
      </c>
      <c r="I33" s="18" t="str">
        <f t="shared" si="7"/>
        <v>PK,K</v>
      </c>
      <c r="J33" s="18" t="s">
        <v>16</v>
      </c>
      <c r="K33" s="9">
        <v>0</v>
      </c>
      <c r="L33" s="9">
        <v>0</v>
      </c>
      <c r="M33" s="11" t="str">
        <f t="shared" si="5"/>
        <v>zaenul</v>
      </c>
    </row>
    <row r="34" spans="1:13" x14ac:dyDescent="0.25">
      <c r="A34" s="11"/>
      <c r="B34" s="11"/>
      <c r="C34" s="16" t="str">
        <f>C32</f>
        <v>-5.79694/110.3475</v>
      </c>
      <c r="D34" s="13">
        <f>D32</f>
        <v>1</v>
      </c>
      <c r="E34" s="13" t="str">
        <f>E32</f>
        <v>MNY</v>
      </c>
      <c r="F34" s="13" t="str">
        <f>F32</f>
        <v>Pemanfaatan</v>
      </c>
      <c r="G34" s="17">
        <v>1</v>
      </c>
      <c r="H34" s="17">
        <v>3</v>
      </c>
      <c r="I34" s="18" t="str">
        <f>I32</f>
        <v>PK,K</v>
      </c>
      <c r="J34" s="18" t="s">
        <v>18</v>
      </c>
      <c r="K34" s="9">
        <v>0</v>
      </c>
      <c r="L34" s="9">
        <v>0</v>
      </c>
      <c r="M34" s="11" t="str">
        <f t="shared" si="5"/>
        <v>zaenul</v>
      </c>
    </row>
    <row r="35" spans="1:13" x14ac:dyDescent="0.25">
      <c r="A35" s="19"/>
      <c r="B35" s="19"/>
      <c r="C35" s="20" t="str">
        <f t="shared" ref="C35:F42" si="8">C34</f>
        <v>-5.79694/110.3475</v>
      </c>
      <c r="D35" s="21">
        <f t="shared" si="8"/>
        <v>1</v>
      </c>
      <c r="E35" s="21" t="str">
        <f t="shared" si="8"/>
        <v>MNY</v>
      </c>
      <c r="F35" s="21" t="str">
        <f t="shared" si="8"/>
        <v>Pemanfaatan</v>
      </c>
      <c r="G35" s="22">
        <v>1</v>
      </c>
      <c r="H35" s="22">
        <v>4</v>
      </c>
      <c r="I35" s="23" t="s">
        <v>49</v>
      </c>
      <c r="J35" s="23" t="s">
        <v>25</v>
      </c>
      <c r="K35" s="24">
        <v>0</v>
      </c>
      <c r="L35" s="24">
        <v>0</v>
      </c>
      <c r="M35" s="11" t="str">
        <f t="shared" si="5"/>
        <v>zaenul</v>
      </c>
    </row>
    <row r="36" spans="1:13" x14ac:dyDescent="0.25">
      <c r="A36" s="11"/>
      <c r="B36" s="11"/>
      <c r="C36" s="16" t="str">
        <f t="shared" si="8"/>
        <v>-5.79694/110.3475</v>
      </c>
      <c r="D36" s="13">
        <f t="shared" si="8"/>
        <v>1</v>
      </c>
      <c r="E36" s="13" t="str">
        <f t="shared" si="8"/>
        <v>MNY</v>
      </c>
      <c r="F36" s="13" t="str">
        <f t="shared" si="8"/>
        <v>Pemanfaatan</v>
      </c>
      <c r="G36" s="17">
        <v>1</v>
      </c>
      <c r="H36" s="17">
        <v>4</v>
      </c>
      <c r="I36" s="18" t="str">
        <f t="shared" ref="I36:I42" si="9">I35</f>
        <v>P,B</v>
      </c>
      <c r="J36" s="18" t="s">
        <v>26</v>
      </c>
      <c r="K36" s="9">
        <v>0</v>
      </c>
      <c r="L36" s="9">
        <v>0</v>
      </c>
      <c r="M36" s="11" t="str">
        <f t="shared" si="5"/>
        <v>zaenul</v>
      </c>
    </row>
    <row r="37" spans="1:13" x14ac:dyDescent="0.25">
      <c r="A37" s="11"/>
      <c r="B37" s="11"/>
      <c r="C37" s="16" t="str">
        <f t="shared" si="8"/>
        <v>-5.79694/110.3475</v>
      </c>
      <c r="D37" s="13">
        <f t="shared" si="8"/>
        <v>1</v>
      </c>
      <c r="E37" s="13" t="str">
        <f t="shared" si="8"/>
        <v>MNY</v>
      </c>
      <c r="F37" s="13" t="str">
        <f t="shared" si="8"/>
        <v>Pemanfaatan</v>
      </c>
      <c r="G37" s="17">
        <v>1</v>
      </c>
      <c r="H37" s="17">
        <v>4</v>
      </c>
      <c r="I37" s="18" t="str">
        <f t="shared" si="9"/>
        <v>P,B</v>
      </c>
      <c r="J37" s="18" t="s">
        <v>19</v>
      </c>
      <c r="K37" s="9">
        <v>0</v>
      </c>
      <c r="L37" s="9">
        <v>0</v>
      </c>
      <c r="M37" s="11" t="str">
        <f t="shared" si="5"/>
        <v>zaenul</v>
      </c>
    </row>
    <row r="38" spans="1:13" x14ac:dyDescent="0.25">
      <c r="A38" s="11"/>
      <c r="B38" s="11"/>
      <c r="C38" s="16" t="str">
        <f t="shared" si="8"/>
        <v>-5.79694/110.3475</v>
      </c>
      <c r="D38" s="13">
        <f t="shared" si="8"/>
        <v>1</v>
      </c>
      <c r="E38" s="13" t="str">
        <f t="shared" si="8"/>
        <v>MNY</v>
      </c>
      <c r="F38" s="13" t="str">
        <f t="shared" si="8"/>
        <v>Pemanfaatan</v>
      </c>
      <c r="G38" s="17">
        <v>1</v>
      </c>
      <c r="H38" s="17">
        <v>4</v>
      </c>
      <c r="I38" s="18" t="str">
        <f t="shared" si="9"/>
        <v>P,B</v>
      </c>
      <c r="J38" s="18" t="s">
        <v>20</v>
      </c>
      <c r="K38" s="9">
        <v>0</v>
      </c>
      <c r="L38" s="9">
        <v>0</v>
      </c>
      <c r="M38" s="11" t="str">
        <f t="shared" si="5"/>
        <v>zaenul</v>
      </c>
    </row>
    <row r="39" spans="1:13" x14ac:dyDescent="0.25">
      <c r="A39" s="11"/>
      <c r="B39" s="11"/>
      <c r="C39" s="16" t="str">
        <f t="shared" si="8"/>
        <v>-5.79694/110.3475</v>
      </c>
      <c r="D39" s="13">
        <f t="shared" si="8"/>
        <v>1</v>
      </c>
      <c r="E39" s="13" t="str">
        <f t="shared" si="8"/>
        <v>MNY</v>
      </c>
      <c r="F39" s="13" t="str">
        <f t="shared" si="8"/>
        <v>Pemanfaatan</v>
      </c>
      <c r="G39" s="17">
        <v>1</v>
      </c>
      <c r="H39" s="17">
        <v>4</v>
      </c>
      <c r="I39" s="18" t="str">
        <f t="shared" si="9"/>
        <v>P,B</v>
      </c>
      <c r="J39" s="18" t="s">
        <v>21</v>
      </c>
      <c r="K39" s="9">
        <v>0</v>
      </c>
      <c r="L39" s="9">
        <v>0</v>
      </c>
      <c r="M39" s="11" t="str">
        <f t="shared" si="5"/>
        <v>zaenul</v>
      </c>
    </row>
    <row r="40" spans="1:13" x14ac:dyDescent="0.25">
      <c r="A40" s="11"/>
      <c r="B40" s="11"/>
      <c r="C40" s="16" t="str">
        <f t="shared" si="8"/>
        <v>-5.79694/110.3475</v>
      </c>
      <c r="D40" s="13">
        <f t="shared" si="8"/>
        <v>1</v>
      </c>
      <c r="E40" s="13" t="str">
        <f t="shared" si="8"/>
        <v>MNY</v>
      </c>
      <c r="F40" s="13" t="str">
        <f t="shared" si="8"/>
        <v>Pemanfaatan</v>
      </c>
      <c r="G40" s="17">
        <v>1</v>
      </c>
      <c r="H40" s="17">
        <v>4</v>
      </c>
      <c r="I40" s="18" t="str">
        <f t="shared" si="9"/>
        <v>P,B</v>
      </c>
      <c r="J40" s="18" t="s">
        <v>22</v>
      </c>
      <c r="K40" s="9">
        <v>0</v>
      </c>
      <c r="L40" s="9">
        <v>0</v>
      </c>
      <c r="M40" s="11" t="str">
        <f t="shared" si="5"/>
        <v>zaenul</v>
      </c>
    </row>
    <row r="41" spans="1:13" x14ac:dyDescent="0.25">
      <c r="A41" s="11"/>
      <c r="B41" s="11"/>
      <c r="C41" s="16" t="str">
        <f t="shared" si="8"/>
        <v>-5.79694/110.3475</v>
      </c>
      <c r="D41" s="13">
        <f t="shared" si="8"/>
        <v>1</v>
      </c>
      <c r="E41" s="13" t="str">
        <f t="shared" si="8"/>
        <v>MNY</v>
      </c>
      <c r="F41" s="13" t="str">
        <f t="shared" si="8"/>
        <v>Pemanfaatan</v>
      </c>
      <c r="G41" s="17">
        <v>1</v>
      </c>
      <c r="H41" s="17">
        <v>4</v>
      </c>
      <c r="I41" s="18" t="str">
        <f t="shared" si="9"/>
        <v>P,B</v>
      </c>
      <c r="J41" s="18" t="s">
        <v>23</v>
      </c>
      <c r="K41" s="9">
        <v>100</v>
      </c>
      <c r="L41" s="9">
        <v>0</v>
      </c>
      <c r="M41" s="11" t="str">
        <f t="shared" si="5"/>
        <v>zaenul</v>
      </c>
    </row>
    <row r="42" spans="1:13" x14ac:dyDescent="0.25">
      <c r="A42" s="11"/>
      <c r="B42" s="11"/>
      <c r="C42" s="16" t="str">
        <f t="shared" si="8"/>
        <v>-5.79694/110.3475</v>
      </c>
      <c r="D42" s="13">
        <f t="shared" si="8"/>
        <v>1</v>
      </c>
      <c r="E42" s="13" t="str">
        <f t="shared" si="8"/>
        <v>MNY</v>
      </c>
      <c r="F42" s="13" t="str">
        <f t="shared" si="8"/>
        <v>Pemanfaatan</v>
      </c>
      <c r="G42" s="17">
        <v>1</v>
      </c>
      <c r="H42" s="17">
        <v>4</v>
      </c>
      <c r="I42" s="18" t="str">
        <f t="shared" si="9"/>
        <v>P,B</v>
      </c>
      <c r="J42" s="18" t="s">
        <v>24</v>
      </c>
      <c r="K42" s="9">
        <v>0</v>
      </c>
      <c r="L42" s="9">
        <v>0</v>
      </c>
      <c r="M42" s="11" t="str">
        <f t="shared" si="5"/>
        <v>zaenul</v>
      </c>
    </row>
    <row r="43" spans="1:13" x14ac:dyDescent="0.25">
      <c r="A43" s="11"/>
      <c r="B43" s="11"/>
      <c r="C43" s="16"/>
      <c r="D43" s="13"/>
      <c r="E43" s="13"/>
      <c r="F43" s="13"/>
      <c r="G43" s="17"/>
      <c r="H43" s="17"/>
      <c r="I43" s="18"/>
      <c r="J43" s="18" t="s">
        <v>16</v>
      </c>
      <c r="K43" s="9">
        <v>1</v>
      </c>
      <c r="L43" s="9">
        <v>15</v>
      </c>
      <c r="M43" s="11" t="str">
        <f t="shared" si="5"/>
        <v>zaenul</v>
      </c>
    </row>
    <row r="44" spans="1:13" x14ac:dyDescent="0.25">
      <c r="A44" s="11"/>
      <c r="B44" s="11"/>
      <c r="C44" s="16" t="str">
        <f>C42</f>
        <v>-5.79694/110.3475</v>
      </c>
      <c r="D44" s="13">
        <f>D42</f>
        <v>1</v>
      </c>
      <c r="E44" s="13" t="str">
        <f>E42</f>
        <v>MNY</v>
      </c>
      <c r="F44" s="13" t="str">
        <f>F42</f>
        <v>Pemanfaatan</v>
      </c>
      <c r="G44" s="17">
        <v>1</v>
      </c>
      <c r="H44" s="17">
        <v>4</v>
      </c>
      <c r="I44" s="18" t="str">
        <f>I42</f>
        <v>P,B</v>
      </c>
      <c r="J44" s="18" t="s">
        <v>18</v>
      </c>
      <c r="K44" s="9">
        <v>90</v>
      </c>
      <c r="L44" s="9">
        <v>0</v>
      </c>
      <c r="M44" s="11" t="str">
        <f t="shared" si="5"/>
        <v>zaenul</v>
      </c>
    </row>
    <row r="45" spans="1:13" x14ac:dyDescent="0.25">
      <c r="A45" s="19"/>
      <c r="B45" s="19"/>
      <c r="C45" s="20" t="str">
        <f t="shared" ref="C45:F52" si="10">C44</f>
        <v>-5.79694/110.3475</v>
      </c>
      <c r="D45" s="21">
        <f t="shared" si="10"/>
        <v>1</v>
      </c>
      <c r="E45" s="21" t="str">
        <f t="shared" si="10"/>
        <v>MNY</v>
      </c>
      <c r="F45" s="21" t="str">
        <f t="shared" si="10"/>
        <v>Pemanfaatan</v>
      </c>
      <c r="G45" s="22">
        <v>1</v>
      </c>
      <c r="H45" s="22">
        <v>5</v>
      </c>
      <c r="I45" s="21" t="s">
        <v>49</v>
      </c>
      <c r="J45" s="23" t="s">
        <v>25</v>
      </c>
      <c r="K45" s="24">
        <v>0</v>
      </c>
      <c r="L45" s="24">
        <v>0</v>
      </c>
      <c r="M45" s="11" t="str">
        <f t="shared" si="5"/>
        <v>zaenul</v>
      </c>
    </row>
    <row r="46" spans="1:13" x14ac:dyDescent="0.25">
      <c r="A46" s="11"/>
      <c r="B46" s="11"/>
      <c r="C46" s="16" t="str">
        <f t="shared" si="10"/>
        <v>-5.79694/110.3475</v>
      </c>
      <c r="D46" s="13">
        <f t="shared" si="10"/>
        <v>1</v>
      </c>
      <c r="E46" s="13" t="str">
        <f t="shared" si="10"/>
        <v>MNY</v>
      </c>
      <c r="F46" s="13" t="str">
        <f t="shared" si="10"/>
        <v>Pemanfaatan</v>
      </c>
      <c r="G46" s="17">
        <v>1</v>
      </c>
      <c r="H46" s="17">
        <v>5</v>
      </c>
      <c r="I46" s="13" t="str">
        <f t="shared" ref="I46:I54" si="11">I45</f>
        <v>P,B</v>
      </c>
      <c r="J46" s="18" t="s">
        <v>26</v>
      </c>
      <c r="K46" s="9">
        <v>0</v>
      </c>
      <c r="L46" s="9">
        <v>0</v>
      </c>
      <c r="M46" s="11" t="str">
        <f t="shared" si="5"/>
        <v>zaenul</v>
      </c>
    </row>
    <row r="47" spans="1:13" x14ac:dyDescent="0.25">
      <c r="A47" s="11"/>
      <c r="B47" s="11"/>
      <c r="C47" s="16" t="str">
        <f t="shared" si="10"/>
        <v>-5.79694/110.3475</v>
      </c>
      <c r="D47" s="13">
        <f t="shared" si="10"/>
        <v>1</v>
      </c>
      <c r="E47" s="13" t="str">
        <f t="shared" si="10"/>
        <v>MNY</v>
      </c>
      <c r="F47" s="13" t="str">
        <f t="shared" si="10"/>
        <v>Pemanfaatan</v>
      </c>
      <c r="G47" s="17">
        <v>1</v>
      </c>
      <c r="H47" s="17">
        <v>5</v>
      </c>
      <c r="I47" s="13" t="str">
        <f t="shared" si="11"/>
        <v>P,B</v>
      </c>
      <c r="J47" s="18" t="s">
        <v>19</v>
      </c>
      <c r="K47" s="9">
        <v>0</v>
      </c>
      <c r="L47" s="9">
        <v>0</v>
      </c>
      <c r="M47" s="11" t="str">
        <f t="shared" si="5"/>
        <v>zaenul</v>
      </c>
    </row>
    <row r="48" spans="1:13" x14ac:dyDescent="0.25">
      <c r="A48" s="11"/>
      <c r="B48" s="11"/>
      <c r="C48" s="16" t="str">
        <f t="shared" si="10"/>
        <v>-5.79694/110.3475</v>
      </c>
      <c r="D48" s="13">
        <f t="shared" si="10"/>
        <v>1</v>
      </c>
      <c r="E48" s="13" t="str">
        <f t="shared" si="10"/>
        <v>MNY</v>
      </c>
      <c r="F48" s="13" t="str">
        <f t="shared" si="10"/>
        <v>Pemanfaatan</v>
      </c>
      <c r="G48" s="17">
        <v>1</v>
      </c>
      <c r="H48" s="17">
        <v>5</v>
      </c>
      <c r="I48" s="13" t="str">
        <f t="shared" si="11"/>
        <v>P,B</v>
      </c>
      <c r="J48" s="18" t="s">
        <v>20</v>
      </c>
      <c r="K48" s="9">
        <v>0</v>
      </c>
      <c r="L48" s="9">
        <v>0</v>
      </c>
      <c r="M48" s="11" t="str">
        <f t="shared" si="5"/>
        <v>zaenul</v>
      </c>
    </row>
    <row r="49" spans="1:13" x14ac:dyDescent="0.25">
      <c r="A49" s="11"/>
      <c r="B49" s="11"/>
      <c r="C49" s="16" t="str">
        <f t="shared" si="10"/>
        <v>-5.79694/110.3475</v>
      </c>
      <c r="D49" s="13">
        <f t="shared" si="10"/>
        <v>1</v>
      </c>
      <c r="E49" s="13" t="str">
        <f t="shared" si="10"/>
        <v>MNY</v>
      </c>
      <c r="F49" s="13" t="str">
        <f t="shared" si="10"/>
        <v>Pemanfaatan</v>
      </c>
      <c r="G49" s="17">
        <v>1</v>
      </c>
      <c r="H49" s="17">
        <v>5</v>
      </c>
      <c r="I49" s="13" t="str">
        <f t="shared" si="11"/>
        <v>P,B</v>
      </c>
      <c r="J49" s="18" t="s">
        <v>21</v>
      </c>
      <c r="K49" s="9">
        <v>0</v>
      </c>
      <c r="L49" s="9">
        <v>0</v>
      </c>
      <c r="M49" s="11" t="str">
        <f t="shared" si="5"/>
        <v>zaenul</v>
      </c>
    </row>
    <row r="50" spans="1:13" x14ac:dyDescent="0.25">
      <c r="A50" s="11"/>
      <c r="B50" s="11"/>
      <c r="C50" s="16" t="str">
        <f t="shared" si="10"/>
        <v>-5.79694/110.3475</v>
      </c>
      <c r="D50" s="13">
        <f t="shared" si="10"/>
        <v>1</v>
      </c>
      <c r="E50" s="13" t="str">
        <f t="shared" si="10"/>
        <v>MNY</v>
      </c>
      <c r="F50" s="13" t="str">
        <f t="shared" si="10"/>
        <v>Pemanfaatan</v>
      </c>
      <c r="G50" s="17">
        <v>1</v>
      </c>
      <c r="H50" s="17">
        <v>5</v>
      </c>
      <c r="I50" s="13" t="str">
        <f t="shared" si="11"/>
        <v>P,B</v>
      </c>
      <c r="J50" s="18" t="s">
        <v>22</v>
      </c>
      <c r="K50" s="9">
        <v>0</v>
      </c>
      <c r="L50" s="9">
        <v>0</v>
      </c>
      <c r="M50" s="11" t="str">
        <f t="shared" si="5"/>
        <v>zaenul</v>
      </c>
    </row>
    <row r="51" spans="1:13" x14ac:dyDescent="0.25">
      <c r="A51" s="11"/>
      <c r="B51" s="11"/>
      <c r="C51" s="16" t="str">
        <f t="shared" si="10"/>
        <v>-5.79694/110.3475</v>
      </c>
      <c r="D51" s="13">
        <f t="shared" si="10"/>
        <v>1</v>
      </c>
      <c r="E51" s="13" t="str">
        <f t="shared" si="10"/>
        <v>MNY</v>
      </c>
      <c r="F51" s="13" t="str">
        <f t="shared" si="10"/>
        <v>Pemanfaatan</v>
      </c>
      <c r="G51" s="17">
        <v>1</v>
      </c>
      <c r="H51" s="17">
        <v>5</v>
      </c>
      <c r="I51" s="13" t="str">
        <f t="shared" si="11"/>
        <v>P,B</v>
      </c>
      <c r="J51" s="18" t="s">
        <v>23</v>
      </c>
      <c r="K51" s="9">
        <v>100</v>
      </c>
      <c r="L51" s="9">
        <v>0</v>
      </c>
      <c r="M51" s="11" t="str">
        <f t="shared" si="5"/>
        <v>zaenul</v>
      </c>
    </row>
    <row r="52" spans="1:13" x14ac:dyDescent="0.25">
      <c r="A52" s="11"/>
      <c r="B52" s="11"/>
      <c r="C52" s="16" t="str">
        <f t="shared" si="10"/>
        <v>-5.79694/110.3475</v>
      </c>
      <c r="D52" s="13">
        <f t="shared" si="10"/>
        <v>1</v>
      </c>
      <c r="E52" s="13" t="str">
        <f t="shared" si="10"/>
        <v>MNY</v>
      </c>
      <c r="F52" s="13" t="str">
        <f t="shared" si="10"/>
        <v>Pemanfaatan</v>
      </c>
      <c r="G52" s="17">
        <v>1</v>
      </c>
      <c r="H52" s="17">
        <v>5</v>
      </c>
      <c r="I52" s="13" t="str">
        <f t="shared" si="11"/>
        <v>P,B</v>
      </c>
      <c r="J52" s="18" t="s">
        <v>24</v>
      </c>
      <c r="K52" s="9">
        <v>0</v>
      </c>
      <c r="L52" s="9">
        <v>0</v>
      </c>
      <c r="M52" s="11" t="str">
        <f t="shared" si="5"/>
        <v>zaenul</v>
      </c>
    </row>
    <row r="53" spans="1:13" x14ac:dyDescent="0.25">
      <c r="A53" s="11"/>
      <c r="B53" s="11"/>
      <c r="C53" s="16"/>
      <c r="D53" s="13"/>
      <c r="E53" s="13"/>
      <c r="F53" s="13"/>
      <c r="G53" s="17"/>
      <c r="H53" s="17"/>
      <c r="I53" s="13" t="str">
        <f t="shared" si="11"/>
        <v>P,B</v>
      </c>
      <c r="J53" s="18" t="s">
        <v>16</v>
      </c>
      <c r="K53" s="9">
        <v>3</v>
      </c>
      <c r="L53" s="9">
        <v>17</v>
      </c>
      <c r="M53" s="11" t="str">
        <f t="shared" si="5"/>
        <v>zaenul</v>
      </c>
    </row>
    <row r="54" spans="1:13" x14ac:dyDescent="0.25">
      <c r="A54" s="11"/>
      <c r="B54" s="11"/>
      <c r="C54" s="16" t="str">
        <f>C52</f>
        <v>-5.79694/110.3475</v>
      </c>
      <c r="D54" s="13">
        <f>D52</f>
        <v>1</v>
      </c>
      <c r="E54" s="13" t="str">
        <f>E52</f>
        <v>MNY</v>
      </c>
      <c r="F54" s="13" t="str">
        <f>F52</f>
        <v>Pemanfaatan</v>
      </c>
      <c r="G54" s="17">
        <v>1</v>
      </c>
      <c r="H54" s="17">
        <v>5</v>
      </c>
      <c r="I54" s="13" t="str">
        <f t="shared" si="11"/>
        <v>P,B</v>
      </c>
      <c r="J54" s="18" t="s">
        <v>18</v>
      </c>
      <c r="K54" s="9">
        <v>40</v>
      </c>
      <c r="L54" s="9">
        <v>0</v>
      </c>
      <c r="M54" s="11" t="str">
        <f t="shared" si="5"/>
        <v>zaenul</v>
      </c>
    </row>
    <row r="55" spans="1:13" x14ac:dyDescent="0.25">
      <c r="A55" s="19"/>
      <c r="B55" s="19"/>
      <c r="C55" s="20" t="str">
        <f t="shared" ref="C55:F62" si="12">C54</f>
        <v>-5.79694/110.3475</v>
      </c>
      <c r="D55" s="21">
        <f t="shared" si="12"/>
        <v>1</v>
      </c>
      <c r="E55" s="21" t="str">
        <f t="shared" si="12"/>
        <v>MNY</v>
      </c>
      <c r="F55" s="21" t="str">
        <f t="shared" si="12"/>
        <v>Pemanfaatan</v>
      </c>
      <c r="G55" s="22">
        <v>1</v>
      </c>
      <c r="H55" s="22">
        <v>6</v>
      </c>
      <c r="I55" s="21" t="s">
        <v>49</v>
      </c>
      <c r="J55" s="23" t="s">
        <v>25</v>
      </c>
      <c r="K55" s="24">
        <v>0</v>
      </c>
      <c r="L55" s="24">
        <v>0</v>
      </c>
      <c r="M55" s="11" t="str">
        <f t="shared" si="5"/>
        <v>zaenul</v>
      </c>
    </row>
    <row r="56" spans="1:13" x14ac:dyDescent="0.25">
      <c r="A56" s="11"/>
      <c r="B56" s="11"/>
      <c r="C56" s="16" t="str">
        <f t="shared" si="12"/>
        <v>-5.79694/110.3475</v>
      </c>
      <c r="D56" s="13">
        <f t="shared" si="12"/>
        <v>1</v>
      </c>
      <c r="E56" s="13" t="str">
        <f t="shared" si="12"/>
        <v>MNY</v>
      </c>
      <c r="F56" s="13" t="str">
        <f t="shared" si="12"/>
        <v>Pemanfaatan</v>
      </c>
      <c r="G56" s="17">
        <v>1</v>
      </c>
      <c r="H56" s="17">
        <v>6</v>
      </c>
      <c r="I56" s="13" t="str">
        <f t="shared" ref="I56:I62" si="13">I55</f>
        <v>P,B</v>
      </c>
      <c r="J56" s="18" t="s">
        <v>26</v>
      </c>
      <c r="K56" s="9">
        <v>0</v>
      </c>
      <c r="L56" s="9">
        <v>0</v>
      </c>
      <c r="M56" s="11" t="str">
        <f t="shared" si="5"/>
        <v>zaenul</v>
      </c>
    </row>
    <row r="57" spans="1:13" x14ac:dyDescent="0.25">
      <c r="A57" s="11"/>
      <c r="B57" s="11"/>
      <c r="C57" s="16" t="str">
        <f t="shared" si="12"/>
        <v>-5.79694/110.3475</v>
      </c>
      <c r="D57" s="13">
        <f t="shared" si="12"/>
        <v>1</v>
      </c>
      <c r="E57" s="13" t="str">
        <f t="shared" si="12"/>
        <v>MNY</v>
      </c>
      <c r="F57" s="13" t="str">
        <f t="shared" si="12"/>
        <v>Pemanfaatan</v>
      </c>
      <c r="G57" s="17">
        <v>1</v>
      </c>
      <c r="H57" s="17">
        <v>6</v>
      </c>
      <c r="I57" s="13" t="str">
        <f t="shared" si="13"/>
        <v>P,B</v>
      </c>
      <c r="J57" s="18" t="s">
        <v>19</v>
      </c>
      <c r="K57" s="9">
        <v>0</v>
      </c>
      <c r="L57" s="9">
        <v>0</v>
      </c>
      <c r="M57" s="11" t="str">
        <f t="shared" si="5"/>
        <v>zaenul</v>
      </c>
    </row>
    <row r="58" spans="1:13" x14ac:dyDescent="0.25">
      <c r="A58" s="11"/>
      <c r="B58" s="11"/>
      <c r="C58" s="16" t="str">
        <f t="shared" si="12"/>
        <v>-5.79694/110.3475</v>
      </c>
      <c r="D58" s="13">
        <f t="shared" si="12"/>
        <v>1</v>
      </c>
      <c r="E58" s="13" t="str">
        <f t="shared" si="12"/>
        <v>MNY</v>
      </c>
      <c r="F58" s="13" t="str">
        <f t="shared" si="12"/>
        <v>Pemanfaatan</v>
      </c>
      <c r="G58" s="17">
        <v>1</v>
      </c>
      <c r="H58" s="17">
        <v>6</v>
      </c>
      <c r="I58" s="13" t="str">
        <f t="shared" si="13"/>
        <v>P,B</v>
      </c>
      <c r="J58" s="18" t="s">
        <v>20</v>
      </c>
      <c r="K58" s="9">
        <v>0</v>
      </c>
      <c r="L58" s="9">
        <v>0</v>
      </c>
      <c r="M58" s="11" t="str">
        <f t="shared" si="5"/>
        <v>zaenul</v>
      </c>
    </row>
    <row r="59" spans="1:13" x14ac:dyDescent="0.25">
      <c r="A59" s="11"/>
      <c r="B59" s="11"/>
      <c r="C59" s="16" t="str">
        <f t="shared" si="12"/>
        <v>-5.79694/110.3475</v>
      </c>
      <c r="D59" s="13">
        <f t="shared" si="12"/>
        <v>1</v>
      </c>
      <c r="E59" s="13" t="str">
        <f t="shared" si="12"/>
        <v>MNY</v>
      </c>
      <c r="F59" s="13" t="str">
        <f t="shared" si="12"/>
        <v>Pemanfaatan</v>
      </c>
      <c r="G59" s="17">
        <v>1</v>
      </c>
      <c r="H59" s="17">
        <v>6</v>
      </c>
      <c r="I59" s="13" t="str">
        <f t="shared" si="13"/>
        <v>P,B</v>
      </c>
      <c r="J59" s="18" t="s">
        <v>21</v>
      </c>
      <c r="K59" s="9">
        <v>0</v>
      </c>
      <c r="L59" s="9">
        <v>0</v>
      </c>
      <c r="M59" s="11" t="str">
        <f t="shared" si="5"/>
        <v>zaenul</v>
      </c>
    </row>
    <row r="60" spans="1:13" x14ac:dyDescent="0.25">
      <c r="A60" s="11"/>
      <c r="B60" s="11"/>
      <c r="C60" s="16" t="str">
        <f t="shared" si="12"/>
        <v>-5.79694/110.3475</v>
      </c>
      <c r="D60" s="13">
        <f t="shared" si="12"/>
        <v>1</v>
      </c>
      <c r="E60" s="13" t="str">
        <f t="shared" si="12"/>
        <v>MNY</v>
      </c>
      <c r="F60" s="13" t="str">
        <f t="shared" si="12"/>
        <v>Pemanfaatan</v>
      </c>
      <c r="G60" s="17">
        <v>1</v>
      </c>
      <c r="H60" s="17">
        <v>6</v>
      </c>
      <c r="I60" s="13" t="str">
        <f t="shared" si="13"/>
        <v>P,B</v>
      </c>
      <c r="J60" s="18" t="s">
        <v>22</v>
      </c>
      <c r="K60" s="9">
        <v>0</v>
      </c>
      <c r="L60" s="9">
        <v>0</v>
      </c>
      <c r="M60" s="11" t="str">
        <f t="shared" si="5"/>
        <v>zaenul</v>
      </c>
    </row>
    <row r="61" spans="1:13" x14ac:dyDescent="0.25">
      <c r="A61" s="11"/>
      <c r="B61" s="11"/>
      <c r="C61" s="16" t="str">
        <f t="shared" si="12"/>
        <v>-5.79694/110.3475</v>
      </c>
      <c r="D61" s="13">
        <f t="shared" si="12"/>
        <v>1</v>
      </c>
      <c r="E61" s="13" t="str">
        <f t="shared" si="12"/>
        <v>MNY</v>
      </c>
      <c r="F61" s="13" t="str">
        <f t="shared" si="12"/>
        <v>Pemanfaatan</v>
      </c>
      <c r="G61" s="17">
        <v>1</v>
      </c>
      <c r="H61" s="17">
        <v>6</v>
      </c>
      <c r="I61" s="13" t="str">
        <f t="shared" si="13"/>
        <v>P,B</v>
      </c>
      <c r="J61" s="18" t="s">
        <v>23</v>
      </c>
      <c r="K61" s="9">
        <v>0</v>
      </c>
      <c r="L61" s="9">
        <v>0</v>
      </c>
      <c r="M61" s="11" t="str">
        <f t="shared" si="5"/>
        <v>zaenul</v>
      </c>
    </row>
    <row r="62" spans="1:13" x14ac:dyDescent="0.25">
      <c r="A62" s="11"/>
      <c r="B62" s="11"/>
      <c r="C62" s="16" t="str">
        <f t="shared" si="12"/>
        <v>-5.79694/110.3475</v>
      </c>
      <c r="D62" s="13">
        <f t="shared" si="12"/>
        <v>1</v>
      </c>
      <c r="E62" s="13" t="str">
        <f t="shared" si="12"/>
        <v>MNY</v>
      </c>
      <c r="F62" s="13" t="str">
        <f t="shared" si="12"/>
        <v>Pemanfaatan</v>
      </c>
      <c r="G62" s="17">
        <v>1</v>
      </c>
      <c r="H62" s="17">
        <v>6</v>
      </c>
      <c r="I62" s="13" t="str">
        <f t="shared" si="13"/>
        <v>P,B</v>
      </c>
      <c r="J62" s="18" t="s">
        <v>24</v>
      </c>
      <c r="K62" s="9">
        <v>0</v>
      </c>
      <c r="L62" s="9">
        <v>0</v>
      </c>
      <c r="M62" s="11" t="str">
        <f t="shared" si="5"/>
        <v>zaenul</v>
      </c>
    </row>
    <row r="63" spans="1:13" x14ac:dyDescent="0.25">
      <c r="A63" s="11"/>
      <c r="B63" s="11"/>
      <c r="C63" s="16"/>
      <c r="D63" s="13"/>
      <c r="E63" s="13"/>
      <c r="F63" s="13"/>
      <c r="G63" s="17"/>
      <c r="H63" s="17"/>
      <c r="I63" s="13"/>
      <c r="J63" s="18" t="s">
        <v>16</v>
      </c>
      <c r="K63" s="9">
        <v>0</v>
      </c>
      <c r="L63" s="9">
        <v>0</v>
      </c>
      <c r="M63" s="11" t="str">
        <f t="shared" si="5"/>
        <v>zaenul</v>
      </c>
    </row>
    <row r="64" spans="1:13" x14ac:dyDescent="0.25">
      <c r="A64" s="11"/>
      <c r="B64" s="11"/>
      <c r="C64" s="16" t="str">
        <f>C62</f>
        <v>-5.79694/110.3475</v>
      </c>
      <c r="D64" s="13">
        <f>D62</f>
        <v>1</v>
      </c>
      <c r="E64" s="13" t="str">
        <f>E62</f>
        <v>MNY</v>
      </c>
      <c r="F64" s="13" t="str">
        <f>F62</f>
        <v>Pemanfaatan</v>
      </c>
      <c r="G64" s="17">
        <v>1</v>
      </c>
      <c r="H64" s="17">
        <v>6</v>
      </c>
      <c r="I64" s="13" t="str">
        <f>I62</f>
        <v>P,B</v>
      </c>
      <c r="J64" s="18" t="s">
        <v>18</v>
      </c>
      <c r="K64" s="9">
        <v>0</v>
      </c>
      <c r="L64" s="9">
        <v>0</v>
      </c>
      <c r="M64" s="11" t="str">
        <f t="shared" si="5"/>
        <v>zaenul</v>
      </c>
    </row>
    <row r="65" spans="1:13" x14ac:dyDescent="0.25">
      <c r="A65" s="19"/>
      <c r="B65" s="19"/>
      <c r="C65" s="20" t="str">
        <f t="shared" ref="C65:F72" si="14">C64</f>
        <v>-5.79694/110.3475</v>
      </c>
      <c r="D65" s="21">
        <f t="shared" si="14"/>
        <v>1</v>
      </c>
      <c r="E65" s="21" t="str">
        <f t="shared" si="14"/>
        <v>MNY</v>
      </c>
      <c r="F65" s="21" t="str">
        <f t="shared" si="14"/>
        <v>Pemanfaatan</v>
      </c>
      <c r="G65" s="22">
        <v>1</v>
      </c>
      <c r="H65" s="22">
        <v>7</v>
      </c>
      <c r="I65" s="21" t="s">
        <v>49</v>
      </c>
      <c r="J65" s="23" t="s">
        <v>25</v>
      </c>
      <c r="K65" s="24">
        <v>0</v>
      </c>
      <c r="L65" s="24">
        <v>0</v>
      </c>
      <c r="M65" s="11" t="str">
        <f t="shared" si="5"/>
        <v>zaenul</v>
      </c>
    </row>
    <row r="66" spans="1:13" x14ac:dyDescent="0.25">
      <c r="A66" s="11"/>
      <c r="B66" s="11"/>
      <c r="C66" s="16" t="str">
        <f t="shared" si="14"/>
        <v>-5.79694/110.3475</v>
      </c>
      <c r="D66" s="13">
        <f t="shared" si="14"/>
        <v>1</v>
      </c>
      <c r="E66" s="13" t="str">
        <f t="shared" si="14"/>
        <v>MNY</v>
      </c>
      <c r="F66" s="13" t="str">
        <f t="shared" si="14"/>
        <v>Pemanfaatan</v>
      </c>
      <c r="G66" s="17">
        <v>1</v>
      </c>
      <c r="H66" s="17">
        <v>7</v>
      </c>
      <c r="I66" s="13" t="str">
        <f t="shared" ref="I66:I72" si="15">I65</f>
        <v>P,B</v>
      </c>
      <c r="J66" s="18" t="s">
        <v>26</v>
      </c>
      <c r="K66" s="9">
        <v>0</v>
      </c>
      <c r="L66" s="9">
        <v>0</v>
      </c>
      <c r="M66" s="11" t="str">
        <f t="shared" si="5"/>
        <v>zaenul</v>
      </c>
    </row>
    <row r="67" spans="1:13" x14ac:dyDescent="0.25">
      <c r="A67" s="11"/>
      <c r="B67" s="11"/>
      <c r="C67" s="16" t="str">
        <f t="shared" si="14"/>
        <v>-5.79694/110.3475</v>
      </c>
      <c r="D67" s="13">
        <f t="shared" si="14"/>
        <v>1</v>
      </c>
      <c r="E67" s="13" t="str">
        <f t="shared" si="14"/>
        <v>MNY</v>
      </c>
      <c r="F67" s="13" t="str">
        <f t="shared" si="14"/>
        <v>Pemanfaatan</v>
      </c>
      <c r="G67" s="17">
        <v>1</v>
      </c>
      <c r="H67" s="17">
        <v>7</v>
      </c>
      <c r="I67" s="13" t="str">
        <f t="shared" si="15"/>
        <v>P,B</v>
      </c>
      <c r="J67" s="18" t="s">
        <v>19</v>
      </c>
      <c r="K67" s="9">
        <v>0</v>
      </c>
      <c r="L67" s="9">
        <v>0</v>
      </c>
      <c r="M67" s="11" t="str">
        <f t="shared" si="5"/>
        <v>zaenul</v>
      </c>
    </row>
    <row r="68" spans="1:13" x14ac:dyDescent="0.25">
      <c r="A68" s="11"/>
      <c r="B68" s="11"/>
      <c r="C68" s="16" t="str">
        <f t="shared" si="14"/>
        <v>-5.79694/110.3475</v>
      </c>
      <c r="D68" s="13">
        <f t="shared" si="14"/>
        <v>1</v>
      </c>
      <c r="E68" s="13" t="str">
        <f t="shared" si="14"/>
        <v>MNY</v>
      </c>
      <c r="F68" s="13" t="str">
        <f t="shared" si="14"/>
        <v>Pemanfaatan</v>
      </c>
      <c r="G68" s="17">
        <v>1</v>
      </c>
      <c r="H68" s="17">
        <v>7</v>
      </c>
      <c r="I68" s="13" t="str">
        <f t="shared" si="15"/>
        <v>P,B</v>
      </c>
      <c r="J68" s="18" t="s">
        <v>20</v>
      </c>
      <c r="K68" s="9">
        <v>0</v>
      </c>
      <c r="L68" s="9">
        <v>0</v>
      </c>
      <c r="M68" s="11" t="str">
        <f t="shared" si="5"/>
        <v>zaenul</v>
      </c>
    </row>
    <row r="69" spans="1:13" x14ac:dyDescent="0.25">
      <c r="A69" s="11"/>
      <c r="B69" s="11"/>
      <c r="C69" s="16" t="str">
        <f t="shared" si="14"/>
        <v>-5.79694/110.3475</v>
      </c>
      <c r="D69" s="13">
        <f t="shared" si="14"/>
        <v>1</v>
      </c>
      <c r="E69" s="13" t="str">
        <f t="shared" si="14"/>
        <v>MNY</v>
      </c>
      <c r="F69" s="13" t="str">
        <f t="shared" si="14"/>
        <v>Pemanfaatan</v>
      </c>
      <c r="G69" s="17">
        <v>1</v>
      </c>
      <c r="H69" s="17">
        <v>7</v>
      </c>
      <c r="I69" s="13" t="str">
        <f t="shared" si="15"/>
        <v>P,B</v>
      </c>
      <c r="J69" s="18" t="s">
        <v>21</v>
      </c>
      <c r="K69" s="9">
        <v>0</v>
      </c>
      <c r="L69" s="9">
        <v>0</v>
      </c>
      <c r="M69" s="11" t="str">
        <f t="shared" si="5"/>
        <v>zaenul</v>
      </c>
    </row>
    <row r="70" spans="1:13" x14ac:dyDescent="0.25">
      <c r="A70" s="11"/>
      <c r="B70" s="11"/>
      <c r="C70" s="16" t="str">
        <f t="shared" si="14"/>
        <v>-5.79694/110.3475</v>
      </c>
      <c r="D70" s="13">
        <f t="shared" si="14"/>
        <v>1</v>
      </c>
      <c r="E70" s="13" t="str">
        <f t="shared" si="14"/>
        <v>MNY</v>
      </c>
      <c r="F70" s="13" t="str">
        <f t="shared" si="14"/>
        <v>Pemanfaatan</v>
      </c>
      <c r="G70" s="17">
        <v>1</v>
      </c>
      <c r="H70" s="17">
        <v>7</v>
      </c>
      <c r="I70" s="13" t="str">
        <f t="shared" si="15"/>
        <v>P,B</v>
      </c>
      <c r="J70" s="18" t="s">
        <v>22</v>
      </c>
      <c r="K70" s="9">
        <v>0</v>
      </c>
      <c r="L70" s="9">
        <v>0</v>
      </c>
      <c r="M70" s="11" t="str">
        <f t="shared" si="5"/>
        <v>zaenul</v>
      </c>
    </row>
    <row r="71" spans="1:13" x14ac:dyDescent="0.25">
      <c r="A71" s="11"/>
      <c r="B71" s="11"/>
      <c r="C71" s="16" t="str">
        <f t="shared" si="14"/>
        <v>-5.79694/110.3475</v>
      </c>
      <c r="D71" s="13">
        <f t="shared" si="14"/>
        <v>1</v>
      </c>
      <c r="E71" s="13" t="str">
        <f t="shared" si="14"/>
        <v>MNY</v>
      </c>
      <c r="F71" s="13" t="str">
        <f t="shared" si="14"/>
        <v>Pemanfaatan</v>
      </c>
      <c r="G71" s="17">
        <v>1</v>
      </c>
      <c r="H71" s="17">
        <v>7</v>
      </c>
      <c r="I71" s="13" t="str">
        <f t="shared" si="15"/>
        <v>P,B</v>
      </c>
      <c r="J71" s="18" t="s">
        <v>23</v>
      </c>
      <c r="K71" s="9">
        <v>0</v>
      </c>
      <c r="L71" s="9">
        <v>0</v>
      </c>
      <c r="M71" s="11" t="str">
        <f t="shared" si="5"/>
        <v>zaenul</v>
      </c>
    </row>
    <row r="72" spans="1:13" x14ac:dyDescent="0.25">
      <c r="A72" s="11"/>
      <c r="B72" s="11"/>
      <c r="C72" s="16" t="str">
        <f t="shared" si="14"/>
        <v>-5.79694/110.3475</v>
      </c>
      <c r="D72" s="13">
        <f t="shared" si="14"/>
        <v>1</v>
      </c>
      <c r="E72" s="13" t="str">
        <f t="shared" si="14"/>
        <v>MNY</v>
      </c>
      <c r="F72" s="13" t="str">
        <f t="shared" si="14"/>
        <v>Pemanfaatan</v>
      </c>
      <c r="G72" s="17">
        <v>1</v>
      </c>
      <c r="H72" s="17">
        <v>7</v>
      </c>
      <c r="I72" s="13" t="str">
        <f t="shared" si="15"/>
        <v>P,B</v>
      </c>
      <c r="J72" s="18" t="s">
        <v>24</v>
      </c>
      <c r="K72" s="9">
        <v>0</v>
      </c>
      <c r="L72" s="9">
        <v>0</v>
      </c>
      <c r="M72" s="11" t="str">
        <f t="shared" si="5"/>
        <v>zaenul</v>
      </c>
    </row>
    <row r="73" spans="1:13" x14ac:dyDescent="0.25">
      <c r="A73" s="11"/>
      <c r="B73" s="11"/>
      <c r="C73" s="16"/>
      <c r="D73" s="13"/>
      <c r="E73" s="13"/>
      <c r="F73" s="13"/>
      <c r="G73" s="17"/>
      <c r="H73" s="17"/>
      <c r="I73" s="13"/>
      <c r="J73" s="18" t="s">
        <v>16</v>
      </c>
      <c r="K73" s="9">
        <v>0</v>
      </c>
      <c r="L73" s="9">
        <v>0</v>
      </c>
      <c r="M73" s="11" t="str">
        <f t="shared" si="5"/>
        <v>zaenul</v>
      </c>
    </row>
    <row r="74" spans="1:13" x14ac:dyDescent="0.25">
      <c r="A74" s="11"/>
      <c r="B74" s="11"/>
      <c r="C74" s="16" t="str">
        <f>C72</f>
        <v>-5.79694/110.3475</v>
      </c>
      <c r="D74" s="13">
        <f>D72</f>
        <v>1</v>
      </c>
      <c r="E74" s="13" t="str">
        <f>E72</f>
        <v>MNY</v>
      </c>
      <c r="F74" s="13" t="str">
        <f>F72</f>
        <v>Pemanfaatan</v>
      </c>
      <c r="G74" s="17">
        <v>1</v>
      </c>
      <c r="H74" s="17">
        <v>7</v>
      </c>
      <c r="I74" s="13" t="str">
        <f>I72</f>
        <v>P,B</v>
      </c>
      <c r="J74" s="18" t="s">
        <v>18</v>
      </c>
      <c r="K74" s="9">
        <v>30</v>
      </c>
      <c r="L74" s="9">
        <v>0</v>
      </c>
      <c r="M74" s="11" t="str">
        <f t="shared" si="5"/>
        <v>zaenul</v>
      </c>
    </row>
    <row r="75" spans="1:13" x14ac:dyDescent="0.25">
      <c r="A75" s="19"/>
      <c r="B75" s="19"/>
      <c r="C75" s="20" t="str">
        <f t="shared" ref="C75:F82" si="16">C74</f>
        <v>-5.79694/110.3475</v>
      </c>
      <c r="D75" s="21">
        <f t="shared" si="16"/>
        <v>1</v>
      </c>
      <c r="E75" s="21" t="str">
        <f t="shared" si="16"/>
        <v>MNY</v>
      </c>
      <c r="F75" s="21" t="str">
        <f t="shared" si="16"/>
        <v>Pemanfaatan</v>
      </c>
      <c r="G75" s="22">
        <v>1</v>
      </c>
      <c r="H75" s="22">
        <v>8</v>
      </c>
      <c r="I75" s="21" t="s">
        <v>57</v>
      </c>
      <c r="J75" s="23" t="s">
        <v>25</v>
      </c>
      <c r="K75" s="24">
        <v>30</v>
      </c>
      <c r="L75" s="24">
        <v>0</v>
      </c>
      <c r="M75" s="11" t="str">
        <f t="shared" si="5"/>
        <v>zaenul</v>
      </c>
    </row>
    <row r="76" spans="1:13" x14ac:dyDescent="0.25">
      <c r="A76" s="11"/>
      <c r="B76" s="11"/>
      <c r="C76" s="16" t="str">
        <f t="shared" si="16"/>
        <v>-5.79694/110.3475</v>
      </c>
      <c r="D76" s="13">
        <f t="shared" si="16"/>
        <v>1</v>
      </c>
      <c r="E76" s="13" t="str">
        <f t="shared" si="16"/>
        <v>MNY</v>
      </c>
      <c r="F76" s="13" t="str">
        <f t="shared" si="16"/>
        <v>Pemanfaatan</v>
      </c>
      <c r="G76" s="17">
        <v>1</v>
      </c>
      <c r="H76" s="17">
        <v>8</v>
      </c>
      <c r="I76" s="13" t="str">
        <f t="shared" ref="I76:I82" si="17">I75</f>
        <v>P,B,PK</v>
      </c>
      <c r="J76" s="18" t="s">
        <v>26</v>
      </c>
      <c r="K76" s="9">
        <v>0</v>
      </c>
      <c r="L76" s="9">
        <v>0</v>
      </c>
      <c r="M76" s="11" t="str">
        <f t="shared" si="5"/>
        <v>zaenul</v>
      </c>
    </row>
    <row r="77" spans="1:13" x14ac:dyDescent="0.25">
      <c r="A77" s="11"/>
      <c r="B77" s="11"/>
      <c r="C77" s="16" t="str">
        <f t="shared" si="16"/>
        <v>-5.79694/110.3475</v>
      </c>
      <c r="D77" s="13">
        <f t="shared" si="16"/>
        <v>1</v>
      </c>
      <c r="E77" s="13" t="str">
        <f t="shared" si="16"/>
        <v>MNY</v>
      </c>
      <c r="F77" s="13" t="str">
        <f t="shared" si="16"/>
        <v>Pemanfaatan</v>
      </c>
      <c r="G77" s="17">
        <v>1</v>
      </c>
      <c r="H77" s="17">
        <v>8</v>
      </c>
      <c r="I77" s="13" t="str">
        <f t="shared" si="17"/>
        <v>P,B,PK</v>
      </c>
      <c r="J77" s="18" t="s">
        <v>19</v>
      </c>
      <c r="K77" s="9">
        <v>0</v>
      </c>
      <c r="L77" s="9">
        <v>0</v>
      </c>
      <c r="M77" s="11" t="str">
        <f t="shared" si="5"/>
        <v>zaenul</v>
      </c>
    </row>
    <row r="78" spans="1:13" x14ac:dyDescent="0.25">
      <c r="A78" s="11"/>
      <c r="B78" s="11"/>
      <c r="C78" s="16" t="str">
        <f t="shared" si="16"/>
        <v>-5.79694/110.3475</v>
      </c>
      <c r="D78" s="13">
        <f t="shared" si="16"/>
        <v>1</v>
      </c>
      <c r="E78" s="13" t="str">
        <f t="shared" si="16"/>
        <v>MNY</v>
      </c>
      <c r="F78" s="13" t="str">
        <f t="shared" si="16"/>
        <v>Pemanfaatan</v>
      </c>
      <c r="G78" s="17">
        <v>1</v>
      </c>
      <c r="H78" s="17">
        <v>8</v>
      </c>
      <c r="I78" s="13" t="str">
        <f t="shared" si="17"/>
        <v>P,B,PK</v>
      </c>
      <c r="J78" s="18" t="s">
        <v>20</v>
      </c>
      <c r="K78" s="9">
        <v>0</v>
      </c>
      <c r="L78" s="9">
        <v>0</v>
      </c>
      <c r="M78" s="11" t="str">
        <f t="shared" si="5"/>
        <v>zaenul</v>
      </c>
    </row>
    <row r="79" spans="1:13" x14ac:dyDescent="0.25">
      <c r="A79" s="11"/>
      <c r="B79" s="11"/>
      <c r="C79" s="16" t="str">
        <f t="shared" si="16"/>
        <v>-5.79694/110.3475</v>
      </c>
      <c r="D79" s="13">
        <f t="shared" si="16"/>
        <v>1</v>
      </c>
      <c r="E79" s="13" t="str">
        <f t="shared" si="16"/>
        <v>MNY</v>
      </c>
      <c r="F79" s="13" t="str">
        <f t="shared" si="16"/>
        <v>Pemanfaatan</v>
      </c>
      <c r="G79" s="17">
        <v>1</v>
      </c>
      <c r="H79" s="17">
        <v>8</v>
      </c>
      <c r="I79" s="13" t="str">
        <f t="shared" si="17"/>
        <v>P,B,PK</v>
      </c>
      <c r="J79" s="18" t="s">
        <v>21</v>
      </c>
      <c r="K79" s="9">
        <v>0</v>
      </c>
      <c r="L79" s="9">
        <v>0</v>
      </c>
      <c r="M79" s="11" t="str">
        <f t="shared" si="5"/>
        <v>zaenul</v>
      </c>
    </row>
    <row r="80" spans="1:13" x14ac:dyDescent="0.25">
      <c r="A80" s="11"/>
      <c r="B80" s="11"/>
      <c r="C80" s="16" t="str">
        <f t="shared" si="16"/>
        <v>-5.79694/110.3475</v>
      </c>
      <c r="D80" s="13">
        <f t="shared" si="16"/>
        <v>1</v>
      </c>
      <c r="E80" s="13" t="str">
        <f t="shared" si="16"/>
        <v>MNY</v>
      </c>
      <c r="F80" s="13" t="str">
        <f t="shared" si="16"/>
        <v>Pemanfaatan</v>
      </c>
      <c r="G80" s="17">
        <v>1</v>
      </c>
      <c r="H80" s="17">
        <v>8</v>
      </c>
      <c r="I80" s="13" t="str">
        <f t="shared" si="17"/>
        <v>P,B,PK</v>
      </c>
      <c r="J80" s="18" t="s">
        <v>22</v>
      </c>
      <c r="K80" s="9">
        <v>0</v>
      </c>
      <c r="L80" s="9">
        <v>0</v>
      </c>
      <c r="M80" s="11" t="str">
        <f t="shared" si="5"/>
        <v>zaenul</v>
      </c>
    </row>
    <row r="81" spans="1:13" x14ac:dyDescent="0.25">
      <c r="A81" s="11"/>
      <c r="B81" s="11"/>
      <c r="C81" s="16" t="str">
        <f t="shared" si="16"/>
        <v>-5.79694/110.3475</v>
      </c>
      <c r="D81" s="13">
        <f t="shared" si="16"/>
        <v>1</v>
      </c>
      <c r="E81" s="13" t="str">
        <f t="shared" si="16"/>
        <v>MNY</v>
      </c>
      <c r="F81" s="13" t="str">
        <f t="shared" si="16"/>
        <v>Pemanfaatan</v>
      </c>
      <c r="G81" s="17">
        <v>1</v>
      </c>
      <c r="H81" s="17">
        <v>8</v>
      </c>
      <c r="I81" s="13" t="str">
        <f t="shared" si="17"/>
        <v>P,B,PK</v>
      </c>
      <c r="J81" s="18" t="s">
        <v>23</v>
      </c>
      <c r="K81" s="9">
        <v>0</v>
      </c>
      <c r="L81" s="9">
        <v>0</v>
      </c>
      <c r="M81" s="11" t="str">
        <f t="shared" si="5"/>
        <v>zaenul</v>
      </c>
    </row>
    <row r="82" spans="1:13" x14ac:dyDescent="0.25">
      <c r="A82" s="11"/>
      <c r="B82" s="11"/>
      <c r="C82" s="16" t="str">
        <f t="shared" si="16"/>
        <v>-5.79694/110.3475</v>
      </c>
      <c r="D82" s="13">
        <f t="shared" si="16"/>
        <v>1</v>
      </c>
      <c r="E82" s="13" t="str">
        <f t="shared" si="16"/>
        <v>MNY</v>
      </c>
      <c r="F82" s="13" t="str">
        <f t="shared" si="16"/>
        <v>Pemanfaatan</v>
      </c>
      <c r="G82" s="17">
        <v>1</v>
      </c>
      <c r="H82" s="17">
        <v>8</v>
      </c>
      <c r="I82" s="13" t="str">
        <f t="shared" si="17"/>
        <v>P,B,PK</v>
      </c>
      <c r="J82" s="18" t="s">
        <v>24</v>
      </c>
      <c r="K82" s="9">
        <v>0</v>
      </c>
      <c r="L82" s="9">
        <v>0</v>
      </c>
      <c r="M82" s="11" t="str">
        <f t="shared" si="5"/>
        <v>zaenul</v>
      </c>
    </row>
    <row r="83" spans="1:13" x14ac:dyDescent="0.25">
      <c r="A83" s="11"/>
      <c r="B83" s="11"/>
      <c r="C83" s="16"/>
      <c r="D83" s="13"/>
      <c r="E83" s="13"/>
      <c r="F83" s="13"/>
      <c r="G83" s="17"/>
      <c r="H83" s="17"/>
      <c r="I83" s="13"/>
      <c r="J83" s="18" t="s">
        <v>16</v>
      </c>
      <c r="K83" s="9">
        <v>0</v>
      </c>
      <c r="L83" s="9">
        <v>0</v>
      </c>
      <c r="M83" s="11" t="str">
        <f t="shared" si="5"/>
        <v>zaenul</v>
      </c>
    </row>
    <row r="84" spans="1:13" x14ac:dyDescent="0.25">
      <c r="A84" s="11"/>
      <c r="B84" s="11"/>
      <c r="C84" s="16" t="str">
        <f>C82</f>
        <v>-5.79694/110.3475</v>
      </c>
      <c r="D84" s="13">
        <f>D82</f>
        <v>1</v>
      </c>
      <c r="E84" s="13" t="str">
        <f>E82</f>
        <v>MNY</v>
      </c>
      <c r="F84" s="13" t="str">
        <f>F82</f>
        <v>Pemanfaatan</v>
      </c>
      <c r="G84" s="17">
        <v>1</v>
      </c>
      <c r="H84" s="17">
        <v>8</v>
      </c>
      <c r="I84" s="13" t="str">
        <f>I82</f>
        <v>P,B,PK</v>
      </c>
      <c r="J84" s="18" t="s">
        <v>18</v>
      </c>
      <c r="K84" s="9">
        <v>30</v>
      </c>
      <c r="L84" s="9">
        <v>0</v>
      </c>
      <c r="M84" s="11" t="str">
        <f t="shared" ref="M84:M114" si="18">M83</f>
        <v>zaenul</v>
      </c>
    </row>
    <row r="85" spans="1:13" x14ac:dyDescent="0.25">
      <c r="A85" s="19"/>
      <c r="B85" s="19"/>
      <c r="C85" s="20" t="str">
        <f t="shared" ref="C85:F92" si="19">C84</f>
        <v>-5.79694/110.3475</v>
      </c>
      <c r="D85" s="21">
        <f t="shared" si="19"/>
        <v>1</v>
      </c>
      <c r="E85" s="21" t="str">
        <f t="shared" si="19"/>
        <v>MNY</v>
      </c>
      <c r="F85" s="21" t="str">
        <f t="shared" si="19"/>
        <v>Pemanfaatan</v>
      </c>
      <c r="G85" s="22">
        <v>1</v>
      </c>
      <c r="H85" s="22">
        <v>9</v>
      </c>
      <c r="I85" s="21" t="s">
        <v>49</v>
      </c>
      <c r="J85" s="23" t="s">
        <v>25</v>
      </c>
      <c r="K85" s="24">
        <v>0</v>
      </c>
      <c r="L85" s="24">
        <v>0</v>
      </c>
      <c r="M85" s="11" t="str">
        <f t="shared" si="18"/>
        <v>zaenul</v>
      </c>
    </row>
    <row r="86" spans="1:13" x14ac:dyDescent="0.25">
      <c r="A86" s="11"/>
      <c r="B86" s="11"/>
      <c r="C86" s="16" t="str">
        <f t="shared" si="19"/>
        <v>-5.79694/110.3475</v>
      </c>
      <c r="D86" s="13">
        <f t="shared" si="19"/>
        <v>1</v>
      </c>
      <c r="E86" s="13" t="str">
        <f t="shared" si="19"/>
        <v>MNY</v>
      </c>
      <c r="F86" s="13" t="str">
        <f t="shared" si="19"/>
        <v>Pemanfaatan</v>
      </c>
      <c r="G86" s="17">
        <v>1</v>
      </c>
      <c r="H86" s="17">
        <v>9</v>
      </c>
      <c r="I86" s="13" t="str">
        <f t="shared" ref="I86:I92" si="20">I85</f>
        <v>P,B</v>
      </c>
      <c r="J86" s="18" t="s">
        <v>26</v>
      </c>
      <c r="K86" s="9">
        <v>0</v>
      </c>
      <c r="L86" s="9">
        <v>0</v>
      </c>
      <c r="M86" s="11" t="str">
        <f t="shared" si="18"/>
        <v>zaenul</v>
      </c>
    </row>
    <row r="87" spans="1:13" x14ac:dyDescent="0.25">
      <c r="A87" s="11"/>
      <c r="B87" s="11"/>
      <c r="C87" s="16" t="str">
        <f t="shared" si="19"/>
        <v>-5.79694/110.3475</v>
      </c>
      <c r="D87" s="13">
        <f t="shared" si="19"/>
        <v>1</v>
      </c>
      <c r="E87" s="13" t="str">
        <f t="shared" si="19"/>
        <v>MNY</v>
      </c>
      <c r="F87" s="13" t="str">
        <f t="shared" si="19"/>
        <v>Pemanfaatan</v>
      </c>
      <c r="G87" s="17">
        <v>1</v>
      </c>
      <c r="H87" s="17">
        <v>9</v>
      </c>
      <c r="I87" s="13" t="str">
        <f t="shared" si="20"/>
        <v>P,B</v>
      </c>
      <c r="J87" s="18" t="s">
        <v>19</v>
      </c>
      <c r="K87" s="9">
        <v>0</v>
      </c>
      <c r="L87" s="9">
        <v>0</v>
      </c>
      <c r="M87" s="11" t="str">
        <f t="shared" si="18"/>
        <v>zaenul</v>
      </c>
    </row>
    <row r="88" spans="1:13" x14ac:dyDescent="0.25">
      <c r="A88" s="11"/>
      <c r="B88" s="11"/>
      <c r="C88" s="16" t="str">
        <f t="shared" si="19"/>
        <v>-5.79694/110.3475</v>
      </c>
      <c r="D88" s="13">
        <f t="shared" si="19"/>
        <v>1</v>
      </c>
      <c r="E88" s="13" t="str">
        <f t="shared" si="19"/>
        <v>MNY</v>
      </c>
      <c r="F88" s="13" t="str">
        <f t="shared" si="19"/>
        <v>Pemanfaatan</v>
      </c>
      <c r="G88" s="17">
        <v>1</v>
      </c>
      <c r="H88" s="17">
        <v>9</v>
      </c>
      <c r="I88" s="13" t="str">
        <f t="shared" si="20"/>
        <v>P,B</v>
      </c>
      <c r="J88" s="18" t="s">
        <v>20</v>
      </c>
      <c r="K88" s="9">
        <v>0</v>
      </c>
      <c r="L88" s="9">
        <v>0</v>
      </c>
      <c r="M88" s="11" t="str">
        <f t="shared" si="18"/>
        <v>zaenul</v>
      </c>
    </row>
    <row r="89" spans="1:13" x14ac:dyDescent="0.25">
      <c r="A89" s="11"/>
      <c r="B89" s="11"/>
      <c r="C89" s="16" t="str">
        <f t="shared" si="19"/>
        <v>-5.79694/110.3475</v>
      </c>
      <c r="D89" s="13">
        <f t="shared" si="19"/>
        <v>1</v>
      </c>
      <c r="E89" s="13" t="str">
        <f t="shared" si="19"/>
        <v>MNY</v>
      </c>
      <c r="F89" s="13" t="str">
        <f t="shared" si="19"/>
        <v>Pemanfaatan</v>
      </c>
      <c r="G89" s="17">
        <v>1</v>
      </c>
      <c r="H89" s="17">
        <v>9</v>
      </c>
      <c r="I89" s="13" t="str">
        <f t="shared" si="20"/>
        <v>P,B</v>
      </c>
      <c r="J89" s="18" t="s">
        <v>21</v>
      </c>
      <c r="K89" s="9">
        <v>0</v>
      </c>
      <c r="L89" s="9">
        <v>0</v>
      </c>
      <c r="M89" s="11" t="str">
        <f t="shared" si="18"/>
        <v>zaenul</v>
      </c>
    </row>
    <row r="90" spans="1:13" x14ac:dyDescent="0.25">
      <c r="A90" s="11"/>
      <c r="B90" s="11"/>
      <c r="C90" s="16" t="str">
        <f t="shared" si="19"/>
        <v>-5.79694/110.3475</v>
      </c>
      <c r="D90" s="13">
        <f t="shared" si="19"/>
        <v>1</v>
      </c>
      <c r="E90" s="13" t="str">
        <f t="shared" si="19"/>
        <v>MNY</v>
      </c>
      <c r="F90" s="13" t="str">
        <f t="shared" si="19"/>
        <v>Pemanfaatan</v>
      </c>
      <c r="G90" s="17">
        <v>1</v>
      </c>
      <c r="H90" s="17">
        <v>9</v>
      </c>
      <c r="I90" s="13" t="str">
        <f t="shared" si="20"/>
        <v>P,B</v>
      </c>
      <c r="J90" s="18" t="s">
        <v>22</v>
      </c>
      <c r="K90" s="9">
        <v>0</v>
      </c>
      <c r="L90" s="9">
        <v>0</v>
      </c>
      <c r="M90" s="11" t="str">
        <f t="shared" si="18"/>
        <v>zaenul</v>
      </c>
    </row>
    <row r="91" spans="1:13" x14ac:dyDescent="0.25">
      <c r="A91" s="11"/>
      <c r="B91" s="11"/>
      <c r="C91" s="16" t="str">
        <f t="shared" si="19"/>
        <v>-5.79694/110.3475</v>
      </c>
      <c r="D91" s="13">
        <f t="shared" si="19"/>
        <v>1</v>
      </c>
      <c r="E91" s="13" t="str">
        <f t="shared" si="19"/>
        <v>MNY</v>
      </c>
      <c r="F91" s="13" t="str">
        <f t="shared" si="19"/>
        <v>Pemanfaatan</v>
      </c>
      <c r="G91" s="17">
        <v>1</v>
      </c>
      <c r="H91" s="17">
        <v>9</v>
      </c>
      <c r="I91" s="13" t="str">
        <f t="shared" si="20"/>
        <v>P,B</v>
      </c>
      <c r="J91" s="18" t="s">
        <v>23</v>
      </c>
      <c r="K91" s="9">
        <v>0</v>
      </c>
      <c r="L91" s="9">
        <v>0</v>
      </c>
      <c r="M91" s="11" t="str">
        <f t="shared" si="18"/>
        <v>zaenul</v>
      </c>
    </row>
    <row r="92" spans="1:13" x14ac:dyDescent="0.25">
      <c r="A92" s="11"/>
      <c r="B92" s="11"/>
      <c r="C92" s="16" t="str">
        <f t="shared" si="19"/>
        <v>-5.79694/110.3475</v>
      </c>
      <c r="D92" s="13">
        <f t="shared" si="19"/>
        <v>1</v>
      </c>
      <c r="E92" s="13" t="str">
        <f t="shared" si="19"/>
        <v>MNY</v>
      </c>
      <c r="F92" s="13" t="str">
        <f t="shared" si="19"/>
        <v>Pemanfaatan</v>
      </c>
      <c r="G92" s="17">
        <v>1</v>
      </c>
      <c r="H92" s="17">
        <v>9</v>
      </c>
      <c r="I92" s="13" t="str">
        <f t="shared" si="20"/>
        <v>P,B</v>
      </c>
      <c r="J92" s="18" t="s">
        <v>24</v>
      </c>
      <c r="K92" s="9">
        <v>0</v>
      </c>
      <c r="L92" s="9">
        <v>0</v>
      </c>
      <c r="M92" s="11" t="str">
        <f t="shared" si="18"/>
        <v>zaenul</v>
      </c>
    </row>
    <row r="93" spans="1:13" x14ac:dyDescent="0.25">
      <c r="A93" s="11"/>
      <c r="B93" s="11"/>
      <c r="C93" s="16"/>
      <c r="D93" s="13"/>
      <c r="E93" s="13"/>
      <c r="F93" s="13"/>
      <c r="G93" s="17"/>
      <c r="H93" s="17"/>
      <c r="I93" s="13"/>
      <c r="J93" s="18" t="s">
        <v>16</v>
      </c>
      <c r="K93" s="9">
        <v>0</v>
      </c>
      <c r="L93" s="9">
        <v>0</v>
      </c>
      <c r="M93" s="11" t="str">
        <f t="shared" si="18"/>
        <v>zaenul</v>
      </c>
    </row>
    <row r="94" spans="1:13" x14ac:dyDescent="0.25">
      <c r="A94" s="11"/>
      <c r="B94" s="11"/>
      <c r="C94" s="16" t="str">
        <f>C92</f>
        <v>-5.79694/110.3475</v>
      </c>
      <c r="D94" s="13">
        <f>D92</f>
        <v>1</v>
      </c>
      <c r="E94" s="13" t="str">
        <f>E92</f>
        <v>MNY</v>
      </c>
      <c r="F94" s="13" t="str">
        <f>F92</f>
        <v>Pemanfaatan</v>
      </c>
      <c r="G94" s="17">
        <v>1</v>
      </c>
      <c r="H94" s="17">
        <v>9</v>
      </c>
      <c r="I94" s="13" t="str">
        <f>I92</f>
        <v>P,B</v>
      </c>
      <c r="J94" s="18" t="s">
        <v>18</v>
      </c>
      <c r="K94" s="9">
        <v>0</v>
      </c>
      <c r="L94" s="9">
        <v>0</v>
      </c>
      <c r="M94" s="11" t="str">
        <f t="shared" si="18"/>
        <v>zaenul</v>
      </c>
    </row>
    <row r="95" spans="1:13" x14ac:dyDescent="0.25">
      <c r="A95" s="19"/>
      <c r="B95" s="19"/>
      <c r="C95" s="20" t="str">
        <f t="shared" ref="C95:F102" si="21">C94</f>
        <v>-5.79694/110.3475</v>
      </c>
      <c r="D95" s="21">
        <f t="shared" si="21"/>
        <v>1</v>
      </c>
      <c r="E95" s="21" t="str">
        <f t="shared" si="21"/>
        <v>MNY</v>
      </c>
      <c r="F95" s="21" t="str">
        <f t="shared" si="21"/>
        <v>Pemanfaatan</v>
      </c>
      <c r="G95" s="22">
        <v>1</v>
      </c>
      <c r="H95" s="22">
        <v>10</v>
      </c>
      <c r="I95" s="21" t="s">
        <v>58</v>
      </c>
      <c r="J95" s="23" t="s">
        <v>25</v>
      </c>
      <c r="K95" s="24">
        <v>0</v>
      </c>
      <c r="L95" s="24">
        <v>0</v>
      </c>
      <c r="M95" s="11" t="str">
        <f t="shared" si="18"/>
        <v>zaenul</v>
      </c>
    </row>
    <row r="96" spans="1:13" x14ac:dyDescent="0.25">
      <c r="A96" s="11"/>
      <c r="B96" s="11"/>
      <c r="C96" s="16" t="str">
        <f t="shared" si="21"/>
        <v>-5.79694/110.3475</v>
      </c>
      <c r="D96" s="13">
        <f t="shared" si="21"/>
        <v>1</v>
      </c>
      <c r="E96" s="13" t="str">
        <f t="shared" si="21"/>
        <v>MNY</v>
      </c>
      <c r="F96" s="13" t="str">
        <f t="shared" si="21"/>
        <v>Pemanfaatan</v>
      </c>
      <c r="G96" s="17">
        <v>1</v>
      </c>
      <c r="H96" s="17">
        <v>10</v>
      </c>
      <c r="I96" s="13" t="str">
        <f t="shared" ref="I96:I102" si="22">I95</f>
        <v>PK,B</v>
      </c>
      <c r="J96" s="18" t="s">
        <v>26</v>
      </c>
      <c r="K96" s="9">
        <v>0</v>
      </c>
      <c r="L96" s="9">
        <v>0</v>
      </c>
      <c r="M96" s="11" t="str">
        <f t="shared" si="18"/>
        <v>zaenul</v>
      </c>
    </row>
    <row r="97" spans="1:13" x14ac:dyDescent="0.25">
      <c r="A97" s="11"/>
      <c r="B97" s="11"/>
      <c r="C97" s="16" t="str">
        <f t="shared" si="21"/>
        <v>-5.79694/110.3475</v>
      </c>
      <c r="D97" s="13">
        <f t="shared" si="21"/>
        <v>1</v>
      </c>
      <c r="E97" s="13" t="str">
        <f t="shared" si="21"/>
        <v>MNY</v>
      </c>
      <c r="F97" s="13" t="str">
        <f t="shared" si="21"/>
        <v>Pemanfaatan</v>
      </c>
      <c r="G97" s="17">
        <v>1</v>
      </c>
      <c r="H97" s="17">
        <v>10</v>
      </c>
      <c r="I97" s="13" t="str">
        <f t="shared" si="22"/>
        <v>PK,B</v>
      </c>
      <c r="J97" s="18" t="s">
        <v>19</v>
      </c>
      <c r="K97" s="9">
        <v>0</v>
      </c>
      <c r="L97" s="9">
        <v>0</v>
      </c>
      <c r="M97" s="11" t="str">
        <f t="shared" si="18"/>
        <v>zaenul</v>
      </c>
    </row>
    <row r="98" spans="1:13" x14ac:dyDescent="0.25">
      <c r="A98" s="11"/>
      <c r="B98" s="11"/>
      <c r="C98" s="16" t="str">
        <f t="shared" si="21"/>
        <v>-5.79694/110.3475</v>
      </c>
      <c r="D98" s="13">
        <f t="shared" si="21"/>
        <v>1</v>
      </c>
      <c r="E98" s="13" t="str">
        <f t="shared" si="21"/>
        <v>MNY</v>
      </c>
      <c r="F98" s="13" t="str">
        <f t="shared" si="21"/>
        <v>Pemanfaatan</v>
      </c>
      <c r="G98" s="17">
        <v>1</v>
      </c>
      <c r="H98" s="17">
        <v>10</v>
      </c>
      <c r="I98" s="13" t="str">
        <f t="shared" si="22"/>
        <v>PK,B</v>
      </c>
      <c r="J98" s="18" t="s">
        <v>20</v>
      </c>
      <c r="K98" s="9">
        <v>0</v>
      </c>
      <c r="L98" s="9">
        <v>0</v>
      </c>
      <c r="M98" s="11" t="str">
        <f t="shared" si="18"/>
        <v>zaenul</v>
      </c>
    </row>
    <row r="99" spans="1:13" x14ac:dyDescent="0.25">
      <c r="A99" s="11"/>
      <c r="B99" s="11"/>
      <c r="C99" s="16" t="str">
        <f t="shared" si="21"/>
        <v>-5.79694/110.3475</v>
      </c>
      <c r="D99" s="13">
        <f t="shared" si="21"/>
        <v>1</v>
      </c>
      <c r="E99" s="13" t="str">
        <f t="shared" si="21"/>
        <v>MNY</v>
      </c>
      <c r="F99" s="13" t="str">
        <f t="shared" si="21"/>
        <v>Pemanfaatan</v>
      </c>
      <c r="G99" s="17">
        <v>1</v>
      </c>
      <c r="H99" s="17">
        <v>10</v>
      </c>
      <c r="I99" s="13" t="str">
        <f t="shared" si="22"/>
        <v>PK,B</v>
      </c>
      <c r="J99" s="18" t="s">
        <v>21</v>
      </c>
      <c r="K99" s="9">
        <v>0</v>
      </c>
      <c r="L99" s="9">
        <v>0</v>
      </c>
      <c r="M99" s="11" t="str">
        <f t="shared" si="18"/>
        <v>zaenul</v>
      </c>
    </row>
    <row r="100" spans="1:13" x14ac:dyDescent="0.25">
      <c r="A100" s="11"/>
      <c r="B100" s="11"/>
      <c r="C100" s="16" t="str">
        <f t="shared" si="21"/>
        <v>-5.79694/110.3475</v>
      </c>
      <c r="D100" s="13">
        <f t="shared" si="21"/>
        <v>1</v>
      </c>
      <c r="E100" s="13" t="str">
        <f t="shared" si="21"/>
        <v>MNY</v>
      </c>
      <c r="F100" s="13" t="str">
        <f t="shared" si="21"/>
        <v>Pemanfaatan</v>
      </c>
      <c r="G100" s="17">
        <v>1</v>
      </c>
      <c r="H100" s="17">
        <v>10</v>
      </c>
      <c r="I100" s="13" t="str">
        <f t="shared" si="22"/>
        <v>PK,B</v>
      </c>
      <c r="J100" s="18" t="s">
        <v>22</v>
      </c>
      <c r="K100" s="9">
        <v>0</v>
      </c>
      <c r="L100" s="9">
        <v>0</v>
      </c>
      <c r="M100" s="11" t="str">
        <f t="shared" si="18"/>
        <v>zaenul</v>
      </c>
    </row>
    <row r="101" spans="1:13" x14ac:dyDescent="0.25">
      <c r="A101" s="11"/>
      <c r="B101" s="11"/>
      <c r="C101" s="16" t="str">
        <f t="shared" si="21"/>
        <v>-5.79694/110.3475</v>
      </c>
      <c r="D101" s="13">
        <f t="shared" si="21"/>
        <v>1</v>
      </c>
      <c r="E101" s="13" t="str">
        <f t="shared" si="21"/>
        <v>MNY</v>
      </c>
      <c r="F101" s="13" t="str">
        <f t="shared" si="21"/>
        <v>Pemanfaatan</v>
      </c>
      <c r="G101" s="17">
        <v>1</v>
      </c>
      <c r="H101" s="17">
        <v>10</v>
      </c>
      <c r="I101" s="13" t="str">
        <f t="shared" si="22"/>
        <v>PK,B</v>
      </c>
      <c r="J101" s="18" t="s">
        <v>23</v>
      </c>
      <c r="K101" s="9">
        <v>0</v>
      </c>
      <c r="L101" s="9">
        <v>0</v>
      </c>
      <c r="M101" s="11" t="str">
        <f t="shared" si="18"/>
        <v>zaenul</v>
      </c>
    </row>
    <row r="102" spans="1:13" x14ac:dyDescent="0.25">
      <c r="A102" s="11"/>
      <c r="B102" s="11"/>
      <c r="C102" s="16" t="str">
        <f t="shared" si="21"/>
        <v>-5.79694/110.3475</v>
      </c>
      <c r="D102" s="13">
        <f t="shared" si="21"/>
        <v>1</v>
      </c>
      <c r="E102" s="13" t="str">
        <f t="shared" si="21"/>
        <v>MNY</v>
      </c>
      <c r="F102" s="13" t="str">
        <f t="shared" si="21"/>
        <v>Pemanfaatan</v>
      </c>
      <c r="G102" s="17">
        <v>1</v>
      </c>
      <c r="H102" s="17">
        <v>10</v>
      </c>
      <c r="I102" s="13" t="str">
        <f t="shared" si="22"/>
        <v>PK,B</v>
      </c>
      <c r="J102" s="18" t="s">
        <v>24</v>
      </c>
      <c r="K102" s="9">
        <v>0</v>
      </c>
      <c r="L102" s="9">
        <v>0</v>
      </c>
      <c r="M102" s="11" t="str">
        <f t="shared" si="18"/>
        <v>zaenul</v>
      </c>
    </row>
    <row r="103" spans="1:13" x14ac:dyDescent="0.25">
      <c r="A103" s="11"/>
      <c r="B103" s="11"/>
      <c r="C103" s="16"/>
      <c r="D103" s="13"/>
      <c r="E103" s="13"/>
      <c r="F103" s="13"/>
      <c r="G103" s="17"/>
      <c r="H103" s="17"/>
      <c r="I103" s="13"/>
      <c r="J103" s="18" t="s">
        <v>16</v>
      </c>
      <c r="K103" s="9">
        <v>0</v>
      </c>
      <c r="L103" s="9">
        <v>0</v>
      </c>
      <c r="M103" s="11" t="str">
        <f t="shared" si="18"/>
        <v>zaenul</v>
      </c>
    </row>
    <row r="104" spans="1:13" x14ac:dyDescent="0.25">
      <c r="A104" s="11"/>
      <c r="B104" s="11"/>
      <c r="C104" s="16" t="str">
        <f>C102</f>
        <v>-5.79694/110.3475</v>
      </c>
      <c r="D104" s="13">
        <f>D102</f>
        <v>1</v>
      </c>
      <c r="E104" s="13" t="str">
        <f>E102</f>
        <v>MNY</v>
      </c>
      <c r="F104" s="13" t="str">
        <f>F102</f>
        <v>Pemanfaatan</v>
      </c>
      <c r="G104" s="17">
        <v>1</v>
      </c>
      <c r="H104" s="17">
        <v>10</v>
      </c>
      <c r="I104" s="13" t="str">
        <f>I102</f>
        <v>PK,B</v>
      </c>
      <c r="J104" s="18" t="s">
        <v>18</v>
      </c>
      <c r="K104" s="9">
        <v>30</v>
      </c>
      <c r="L104" s="9">
        <v>0</v>
      </c>
      <c r="M104" s="11" t="str">
        <f t="shared" si="18"/>
        <v>zaenul</v>
      </c>
    </row>
    <row r="105" spans="1:13" x14ac:dyDescent="0.25">
      <c r="A105" s="19"/>
      <c r="B105" s="19"/>
      <c r="C105" s="20" t="str">
        <f t="shared" ref="C105:F112" si="23">C104</f>
        <v>-5.79694/110.3475</v>
      </c>
      <c r="D105" s="21">
        <f t="shared" si="23"/>
        <v>1</v>
      </c>
      <c r="E105" s="21" t="str">
        <f t="shared" si="23"/>
        <v>MNY</v>
      </c>
      <c r="F105" s="21" t="str">
        <f t="shared" si="23"/>
        <v>Pemanfaatan</v>
      </c>
      <c r="G105" s="22">
        <v>1</v>
      </c>
      <c r="H105" s="22">
        <v>11</v>
      </c>
      <c r="I105" s="21" t="s">
        <v>58</v>
      </c>
      <c r="J105" s="23" t="s">
        <v>25</v>
      </c>
      <c r="K105" s="24">
        <v>0</v>
      </c>
      <c r="L105" s="24">
        <v>0</v>
      </c>
      <c r="M105" s="11" t="str">
        <f t="shared" si="18"/>
        <v>zaenul</v>
      </c>
    </row>
    <row r="106" spans="1:13" x14ac:dyDescent="0.25">
      <c r="A106" s="11"/>
      <c r="B106" s="11"/>
      <c r="C106" s="16" t="str">
        <f t="shared" si="23"/>
        <v>-5.79694/110.3475</v>
      </c>
      <c r="D106" s="13">
        <f t="shared" si="23"/>
        <v>1</v>
      </c>
      <c r="E106" s="13" t="str">
        <f t="shared" si="23"/>
        <v>MNY</v>
      </c>
      <c r="F106" s="13" t="str">
        <f t="shared" si="23"/>
        <v>Pemanfaatan</v>
      </c>
      <c r="G106" s="17">
        <v>1</v>
      </c>
      <c r="H106" s="17">
        <v>11</v>
      </c>
      <c r="I106" s="13" t="str">
        <f t="shared" ref="I106:I112" si="24">I105</f>
        <v>PK,B</v>
      </c>
      <c r="J106" s="18" t="s">
        <v>26</v>
      </c>
      <c r="K106" s="9">
        <v>0</v>
      </c>
      <c r="L106" s="9">
        <v>0</v>
      </c>
      <c r="M106" s="11" t="str">
        <f t="shared" si="18"/>
        <v>zaenul</v>
      </c>
    </row>
    <row r="107" spans="1:13" x14ac:dyDescent="0.25">
      <c r="A107" s="11"/>
      <c r="B107" s="11"/>
      <c r="C107" s="16" t="str">
        <f t="shared" si="23"/>
        <v>-5.79694/110.3475</v>
      </c>
      <c r="D107" s="13">
        <f t="shared" si="23"/>
        <v>1</v>
      </c>
      <c r="E107" s="13" t="str">
        <f t="shared" si="23"/>
        <v>MNY</v>
      </c>
      <c r="F107" s="13" t="str">
        <f t="shared" si="23"/>
        <v>Pemanfaatan</v>
      </c>
      <c r="G107" s="17">
        <v>1</v>
      </c>
      <c r="H107" s="17">
        <v>11</v>
      </c>
      <c r="I107" s="13" t="str">
        <f t="shared" si="24"/>
        <v>PK,B</v>
      </c>
      <c r="J107" s="18" t="s">
        <v>19</v>
      </c>
      <c r="K107" s="9">
        <v>0</v>
      </c>
      <c r="L107" s="9">
        <v>0</v>
      </c>
      <c r="M107" s="11" t="str">
        <f t="shared" si="18"/>
        <v>zaenul</v>
      </c>
    </row>
    <row r="108" spans="1:13" x14ac:dyDescent="0.25">
      <c r="A108" s="11"/>
      <c r="B108" s="11"/>
      <c r="C108" s="16" t="str">
        <f t="shared" si="23"/>
        <v>-5.79694/110.3475</v>
      </c>
      <c r="D108" s="13">
        <f t="shared" si="23"/>
        <v>1</v>
      </c>
      <c r="E108" s="13" t="str">
        <f t="shared" si="23"/>
        <v>MNY</v>
      </c>
      <c r="F108" s="13" t="str">
        <f t="shared" si="23"/>
        <v>Pemanfaatan</v>
      </c>
      <c r="G108" s="17">
        <v>1</v>
      </c>
      <c r="H108" s="17">
        <v>11</v>
      </c>
      <c r="I108" s="13" t="str">
        <f t="shared" si="24"/>
        <v>PK,B</v>
      </c>
      <c r="J108" s="18" t="s">
        <v>20</v>
      </c>
      <c r="K108" s="9">
        <v>0</v>
      </c>
      <c r="L108" s="9">
        <v>0</v>
      </c>
      <c r="M108" s="11" t="str">
        <f t="shared" si="18"/>
        <v>zaenul</v>
      </c>
    </row>
    <row r="109" spans="1:13" x14ac:dyDescent="0.25">
      <c r="A109" s="11"/>
      <c r="B109" s="11"/>
      <c r="C109" s="16" t="str">
        <f t="shared" si="23"/>
        <v>-5.79694/110.3475</v>
      </c>
      <c r="D109" s="13">
        <f t="shared" si="23"/>
        <v>1</v>
      </c>
      <c r="E109" s="13" t="str">
        <f t="shared" si="23"/>
        <v>MNY</v>
      </c>
      <c r="F109" s="13" t="str">
        <f t="shared" si="23"/>
        <v>Pemanfaatan</v>
      </c>
      <c r="G109" s="17">
        <v>1</v>
      </c>
      <c r="H109" s="17">
        <v>11</v>
      </c>
      <c r="I109" s="13" t="str">
        <f t="shared" si="24"/>
        <v>PK,B</v>
      </c>
      <c r="J109" s="18" t="s">
        <v>21</v>
      </c>
      <c r="K109" s="9">
        <v>0</v>
      </c>
      <c r="L109" s="9">
        <v>0</v>
      </c>
      <c r="M109" s="11" t="str">
        <f t="shared" si="18"/>
        <v>zaenul</v>
      </c>
    </row>
    <row r="110" spans="1:13" x14ac:dyDescent="0.25">
      <c r="A110" s="11"/>
      <c r="B110" s="11"/>
      <c r="C110" s="16" t="str">
        <f t="shared" si="23"/>
        <v>-5.79694/110.3475</v>
      </c>
      <c r="D110" s="13">
        <f t="shared" si="23"/>
        <v>1</v>
      </c>
      <c r="E110" s="13" t="str">
        <f t="shared" si="23"/>
        <v>MNY</v>
      </c>
      <c r="F110" s="13" t="str">
        <f t="shared" si="23"/>
        <v>Pemanfaatan</v>
      </c>
      <c r="G110" s="17">
        <v>1</v>
      </c>
      <c r="H110" s="17">
        <v>11</v>
      </c>
      <c r="I110" s="13" t="str">
        <f t="shared" si="24"/>
        <v>PK,B</v>
      </c>
      <c r="J110" s="18" t="s">
        <v>22</v>
      </c>
      <c r="K110" s="9">
        <v>0</v>
      </c>
      <c r="L110" s="9">
        <v>0</v>
      </c>
      <c r="M110" s="11" t="str">
        <f t="shared" si="18"/>
        <v>zaenul</v>
      </c>
    </row>
    <row r="111" spans="1:13" x14ac:dyDescent="0.25">
      <c r="A111" s="11"/>
      <c r="B111" s="11"/>
      <c r="C111" s="16" t="str">
        <f t="shared" si="23"/>
        <v>-5.79694/110.3475</v>
      </c>
      <c r="D111" s="13">
        <f t="shared" si="23"/>
        <v>1</v>
      </c>
      <c r="E111" s="13" t="str">
        <f t="shared" si="23"/>
        <v>MNY</v>
      </c>
      <c r="F111" s="13" t="str">
        <f t="shared" si="23"/>
        <v>Pemanfaatan</v>
      </c>
      <c r="G111" s="17">
        <v>1</v>
      </c>
      <c r="H111" s="17">
        <v>11</v>
      </c>
      <c r="I111" s="13" t="str">
        <f t="shared" si="24"/>
        <v>PK,B</v>
      </c>
      <c r="J111" s="18" t="s">
        <v>23</v>
      </c>
      <c r="K111" s="9">
        <v>0</v>
      </c>
      <c r="L111" s="9">
        <v>0</v>
      </c>
      <c r="M111" s="11" t="str">
        <f t="shared" si="18"/>
        <v>zaenul</v>
      </c>
    </row>
    <row r="112" spans="1:13" x14ac:dyDescent="0.25">
      <c r="A112" s="11"/>
      <c r="B112" s="11"/>
      <c r="C112" s="16" t="str">
        <f t="shared" si="23"/>
        <v>-5.79694/110.3475</v>
      </c>
      <c r="D112" s="13">
        <f t="shared" si="23"/>
        <v>1</v>
      </c>
      <c r="E112" s="13" t="str">
        <f t="shared" si="23"/>
        <v>MNY</v>
      </c>
      <c r="F112" s="13" t="str">
        <f t="shared" si="23"/>
        <v>Pemanfaatan</v>
      </c>
      <c r="G112" s="17">
        <v>1</v>
      </c>
      <c r="H112" s="17">
        <v>11</v>
      </c>
      <c r="I112" s="13" t="str">
        <f t="shared" si="24"/>
        <v>PK,B</v>
      </c>
      <c r="J112" s="18" t="s">
        <v>24</v>
      </c>
      <c r="K112" s="9">
        <v>0</v>
      </c>
      <c r="L112" s="9">
        <v>0</v>
      </c>
      <c r="M112" s="11" t="str">
        <f t="shared" si="18"/>
        <v>zaenul</v>
      </c>
    </row>
    <row r="113" spans="1:13" x14ac:dyDescent="0.25">
      <c r="A113" s="11"/>
      <c r="B113" s="11"/>
      <c r="C113" s="16"/>
      <c r="D113" s="13"/>
      <c r="E113" s="13"/>
      <c r="F113" s="13"/>
      <c r="G113" s="17"/>
      <c r="H113" s="17"/>
      <c r="I113" s="13"/>
      <c r="J113" s="18" t="s">
        <v>16</v>
      </c>
      <c r="K113" s="9">
        <v>0</v>
      </c>
      <c r="L113" s="9">
        <v>0</v>
      </c>
      <c r="M113" s="11" t="str">
        <f t="shared" si="18"/>
        <v>zaenul</v>
      </c>
    </row>
    <row r="114" spans="1:13" x14ac:dyDescent="0.25">
      <c r="A114" s="11"/>
      <c r="B114" s="11"/>
      <c r="C114" s="16" t="str">
        <f>C112</f>
        <v>-5.79694/110.3475</v>
      </c>
      <c r="D114" s="13">
        <f>D112</f>
        <v>1</v>
      </c>
      <c r="E114" s="13" t="str">
        <f>E112</f>
        <v>MNY</v>
      </c>
      <c r="F114" s="13" t="str">
        <f>F112</f>
        <v>Pemanfaatan</v>
      </c>
      <c r="G114" s="17">
        <v>1</v>
      </c>
      <c r="H114" s="17">
        <v>11</v>
      </c>
      <c r="I114" s="13" t="str">
        <f>I112</f>
        <v>PK,B</v>
      </c>
      <c r="J114" s="18" t="s">
        <v>18</v>
      </c>
      <c r="K114" s="9">
        <v>0</v>
      </c>
      <c r="L114" s="9">
        <v>0</v>
      </c>
      <c r="M114" s="11" t="str">
        <f t="shared" si="18"/>
        <v>zaenul</v>
      </c>
    </row>
    <row r="115" spans="1:13" x14ac:dyDescent="0.25">
      <c r="A115" s="25"/>
      <c r="B115" s="25"/>
      <c r="C115" s="26" t="str">
        <f t="shared" ref="C115:F122" si="25">C114</f>
        <v>-5.79694/110.3475</v>
      </c>
      <c r="D115" s="27">
        <f t="shared" si="25"/>
        <v>1</v>
      </c>
      <c r="E115" s="27" t="str">
        <f t="shared" si="25"/>
        <v>MNY</v>
      </c>
      <c r="F115" s="27" t="str">
        <f t="shared" si="25"/>
        <v>Pemanfaatan</v>
      </c>
      <c r="G115" s="28">
        <v>2</v>
      </c>
      <c r="H115" s="28">
        <v>1</v>
      </c>
      <c r="I115" s="27" t="s">
        <v>29</v>
      </c>
      <c r="J115" s="29" t="s">
        <v>25</v>
      </c>
      <c r="K115" s="30">
        <v>0</v>
      </c>
      <c r="L115" s="30">
        <v>0</v>
      </c>
      <c r="M115" s="27" t="s">
        <v>44</v>
      </c>
    </row>
    <row r="116" spans="1:13" x14ac:dyDescent="0.25">
      <c r="A116" s="11"/>
      <c r="B116" s="11"/>
      <c r="C116" s="16" t="str">
        <f t="shared" si="25"/>
        <v>-5.79694/110.3475</v>
      </c>
      <c r="D116" s="13">
        <f t="shared" si="25"/>
        <v>1</v>
      </c>
      <c r="E116" s="13" t="str">
        <f t="shared" si="25"/>
        <v>MNY</v>
      </c>
      <c r="F116" s="13" t="str">
        <f t="shared" si="25"/>
        <v>Pemanfaatan</v>
      </c>
      <c r="G116" s="17">
        <v>2</v>
      </c>
      <c r="H116" s="17">
        <v>1</v>
      </c>
      <c r="I116" s="13" t="str">
        <f t="shared" ref="I116:I122" si="26">I115</f>
        <v>P,PK</v>
      </c>
      <c r="J116" s="18" t="s">
        <v>26</v>
      </c>
      <c r="K116" s="9">
        <v>0</v>
      </c>
      <c r="L116" s="9">
        <v>0</v>
      </c>
      <c r="M116" s="13" t="str">
        <f t="shared" ref="M116:M179" si="27">M115</f>
        <v>sob</v>
      </c>
    </row>
    <row r="117" spans="1:13" x14ac:dyDescent="0.25">
      <c r="A117" s="11"/>
      <c r="B117" s="11"/>
      <c r="C117" s="16" t="str">
        <f t="shared" si="25"/>
        <v>-5.79694/110.3475</v>
      </c>
      <c r="D117" s="13">
        <f t="shared" si="25"/>
        <v>1</v>
      </c>
      <c r="E117" s="13" t="str">
        <f t="shared" si="25"/>
        <v>MNY</v>
      </c>
      <c r="F117" s="13" t="str">
        <f t="shared" si="25"/>
        <v>Pemanfaatan</v>
      </c>
      <c r="G117" s="17">
        <v>2</v>
      </c>
      <c r="H117" s="17">
        <v>1</v>
      </c>
      <c r="I117" s="13" t="str">
        <f t="shared" si="26"/>
        <v>P,PK</v>
      </c>
      <c r="J117" s="18" t="s">
        <v>19</v>
      </c>
      <c r="K117" s="9">
        <v>0</v>
      </c>
      <c r="L117" s="9">
        <v>0</v>
      </c>
      <c r="M117" s="13" t="str">
        <f t="shared" si="27"/>
        <v>sob</v>
      </c>
    </row>
    <row r="118" spans="1:13" x14ac:dyDescent="0.25">
      <c r="A118" s="11"/>
      <c r="B118" s="11"/>
      <c r="C118" s="16" t="str">
        <f t="shared" si="25"/>
        <v>-5.79694/110.3475</v>
      </c>
      <c r="D118" s="13">
        <f t="shared" si="25"/>
        <v>1</v>
      </c>
      <c r="E118" s="13" t="str">
        <f t="shared" si="25"/>
        <v>MNY</v>
      </c>
      <c r="F118" s="13" t="str">
        <f t="shared" si="25"/>
        <v>Pemanfaatan</v>
      </c>
      <c r="G118" s="17">
        <v>2</v>
      </c>
      <c r="H118" s="17">
        <v>1</v>
      </c>
      <c r="I118" s="13" t="str">
        <f t="shared" si="26"/>
        <v>P,PK</v>
      </c>
      <c r="J118" s="18" t="s">
        <v>20</v>
      </c>
      <c r="K118" s="9">
        <v>0</v>
      </c>
      <c r="L118" s="9">
        <v>0</v>
      </c>
      <c r="M118" s="13" t="str">
        <f t="shared" si="27"/>
        <v>sob</v>
      </c>
    </row>
    <row r="119" spans="1:13" x14ac:dyDescent="0.25">
      <c r="A119" s="11"/>
      <c r="B119" s="11"/>
      <c r="C119" s="16" t="str">
        <f t="shared" si="25"/>
        <v>-5.79694/110.3475</v>
      </c>
      <c r="D119" s="13">
        <f t="shared" si="25"/>
        <v>1</v>
      </c>
      <c r="E119" s="13" t="str">
        <f t="shared" si="25"/>
        <v>MNY</v>
      </c>
      <c r="F119" s="13" t="str">
        <f t="shared" si="25"/>
        <v>Pemanfaatan</v>
      </c>
      <c r="G119" s="17">
        <v>2</v>
      </c>
      <c r="H119" s="17">
        <v>1</v>
      </c>
      <c r="I119" s="13" t="str">
        <f t="shared" si="26"/>
        <v>P,PK</v>
      </c>
      <c r="J119" s="18" t="s">
        <v>21</v>
      </c>
      <c r="K119" s="9">
        <v>0</v>
      </c>
      <c r="L119" s="9">
        <v>0</v>
      </c>
      <c r="M119" s="13" t="str">
        <f t="shared" si="27"/>
        <v>sob</v>
      </c>
    </row>
    <row r="120" spans="1:13" x14ac:dyDescent="0.25">
      <c r="A120" s="11"/>
      <c r="B120" s="11"/>
      <c r="C120" s="16" t="str">
        <f t="shared" si="25"/>
        <v>-5.79694/110.3475</v>
      </c>
      <c r="D120" s="13">
        <f t="shared" si="25"/>
        <v>1</v>
      </c>
      <c r="E120" s="13" t="str">
        <f t="shared" si="25"/>
        <v>MNY</v>
      </c>
      <c r="F120" s="13" t="str">
        <f t="shared" si="25"/>
        <v>Pemanfaatan</v>
      </c>
      <c r="G120" s="17">
        <v>2</v>
      </c>
      <c r="H120" s="17">
        <v>1</v>
      </c>
      <c r="I120" s="13" t="str">
        <f t="shared" si="26"/>
        <v>P,PK</v>
      </c>
      <c r="J120" s="18" t="s">
        <v>22</v>
      </c>
      <c r="K120" s="9">
        <v>0</v>
      </c>
      <c r="L120" s="9">
        <v>0</v>
      </c>
      <c r="M120" s="13" t="str">
        <f t="shared" si="27"/>
        <v>sob</v>
      </c>
    </row>
    <row r="121" spans="1:13" x14ac:dyDescent="0.25">
      <c r="A121" s="11"/>
      <c r="B121" s="11"/>
      <c r="C121" s="16" t="str">
        <f t="shared" si="25"/>
        <v>-5.79694/110.3475</v>
      </c>
      <c r="D121" s="13">
        <f t="shared" si="25"/>
        <v>1</v>
      </c>
      <c r="E121" s="13" t="str">
        <f t="shared" si="25"/>
        <v>MNY</v>
      </c>
      <c r="F121" s="13" t="str">
        <f t="shared" si="25"/>
        <v>Pemanfaatan</v>
      </c>
      <c r="G121" s="17">
        <v>2</v>
      </c>
      <c r="H121" s="17">
        <v>1</v>
      </c>
      <c r="I121" s="13" t="str">
        <f t="shared" si="26"/>
        <v>P,PK</v>
      </c>
      <c r="J121" s="18" t="s">
        <v>23</v>
      </c>
      <c r="K121" s="9">
        <v>0</v>
      </c>
      <c r="L121" s="9">
        <v>0</v>
      </c>
      <c r="M121" s="13" t="str">
        <f t="shared" si="27"/>
        <v>sob</v>
      </c>
    </row>
    <row r="122" spans="1:13" x14ac:dyDescent="0.25">
      <c r="A122" s="11"/>
      <c r="B122" s="11"/>
      <c r="C122" s="16" t="str">
        <f t="shared" si="25"/>
        <v>-5.79694/110.3475</v>
      </c>
      <c r="D122" s="13">
        <f t="shared" si="25"/>
        <v>1</v>
      </c>
      <c r="E122" s="13" t="str">
        <f t="shared" si="25"/>
        <v>MNY</v>
      </c>
      <c r="F122" s="13" t="str">
        <f t="shared" si="25"/>
        <v>Pemanfaatan</v>
      </c>
      <c r="G122" s="17">
        <v>2</v>
      </c>
      <c r="H122" s="17">
        <v>1</v>
      </c>
      <c r="I122" s="13" t="str">
        <f t="shared" si="26"/>
        <v>P,PK</v>
      </c>
      <c r="J122" s="18" t="s">
        <v>24</v>
      </c>
      <c r="K122" s="9">
        <v>0</v>
      </c>
      <c r="L122" s="9">
        <v>0</v>
      </c>
      <c r="M122" s="13" t="str">
        <f t="shared" si="27"/>
        <v>sob</v>
      </c>
    </row>
    <row r="123" spans="1:13" x14ac:dyDescent="0.25">
      <c r="A123" s="11"/>
      <c r="B123" s="11"/>
      <c r="C123" s="16"/>
      <c r="D123" s="13"/>
      <c r="E123" s="13"/>
      <c r="F123" s="13"/>
      <c r="G123" s="17"/>
      <c r="H123" s="17"/>
      <c r="I123" s="13"/>
      <c r="J123" s="18" t="s">
        <v>16</v>
      </c>
      <c r="K123" s="9">
        <v>0</v>
      </c>
      <c r="L123" s="9">
        <v>0</v>
      </c>
      <c r="M123" s="13" t="str">
        <f t="shared" si="27"/>
        <v>sob</v>
      </c>
    </row>
    <row r="124" spans="1:13" x14ac:dyDescent="0.25">
      <c r="A124" s="11"/>
      <c r="B124" s="11"/>
      <c r="C124" s="16" t="str">
        <f>C122</f>
        <v>-5.79694/110.3475</v>
      </c>
      <c r="D124" s="13">
        <f>D122</f>
        <v>1</v>
      </c>
      <c r="E124" s="13" t="str">
        <f>E122</f>
        <v>MNY</v>
      </c>
      <c r="F124" s="13" t="str">
        <f>F122</f>
        <v>Pemanfaatan</v>
      </c>
      <c r="G124" s="17">
        <v>2</v>
      </c>
      <c r="H124" s="17">
        <v>1</v>
      </c>
      <c r="I124" s="13" t="str">
        <f>I122</f>
        <v>P,PK</v>
      </c>
      <c r="J124" s="18" t="s">
        <v>18</v>
      </c>
      <c r="K124" s="9">
        <v>0</v>
      </c>
      <c r="L124" s="9">
        <v>0</v>
      </c>
      <c r="M124" s="13" t="str">
        <f t="shared" si="27"/>
        <v>sob</v>
      </c>
    </row>
    <row r="125" spans="1:13" x14ac:dyDescent="0.25">
      <c r="A125" s="25"/>
      <c r="B125" s="25"/>
      <c r="C125" s="26" t="str">
        <f t="shared" ref="C125:F132" si="28">C124</f>
        <v>-5.79694/110.3475</v>
      </c>
      <c r="D125" s="27">
        <f t="shared" si="28"/>
        <v>1</v>
      </c>
      <c r="E125" s="27" t="str">
        <f t="shared" si="28"/>
        <v>MNY</v>
      </c>
      <c r="F125" s="27" t="str">
        <f t="shared" si="28"/>
        <v>Pemanfaatan</v>
      </c>
      <c r="G125" s="28">
        <v>2</v>
      </c>
      <c r="H125" s="28">
        <v>2</v>
      </c>
      <c r="I125" s="27" t="s">
        <v>29</v>
      </c>
      <c r="J125" s="29" t="s">
        <v>25</v>
      </c>
      <c r="K125" s="30">
        <v>0</v>
      </c>
      <c r="L125" s="30">
        <v>0</v>
      </c>
      <c r="M125" s="13" t="str">
        <f t="shared" si="27"/>
        <v>sob</v>
      </c>
    </row>
    <row r="126" spans="1:13" x14ac:dyDescent="0.25">
      <c r="A126" s="11"/>
      <c r="B126" s="11"/>
      <c r="C126" s="16" t="str">
        <f t="shared" si="28"/>
        <v>-5.79694/110.3475</v>
      </c>
      <c r="D126" s="13">
        <f t="shared" si="28"/>
        <v>1</v>
      </c>
      <c r="E126" s="13" t="str">
        <f t="shared" si="28"/>
        <v>MNY</v>
      </c>
      <c r="F126" s="13" t="str">
        <f t="shared" si="28"/>
        <v>Pemanfaatan</v>
      </c>
      <c r="G126" s="17">
        <v>2</v>
      </c>
      <c r="H126" s="17">
        <v>2</v>
      </c>
      <c r="I126" s="13" t="str">
        <f t="shared" ref="I126:I132" si="29">I125</f>
        <v>P,PK</v>
      </c>
      <c r="J126" s="18" t="s">
        <v>26</v>
      </c>
      <c r="K126" s="9">
        <v>0</v>
      </c>
      <c r="L126" s="9">
        <v>0</v>
      </c>
      <c r="M126" s="13" t="str">
        <f t="shared" si="27"/>
        <v>sob</v>
      </c>
    </row>
    <row r="127" spans="1:13" x14ac:dyDescent="0.25">
      <c r="A127" s="11"/>
      <c r="B127" s="11"/>
      <c r="C127" s="16" t="str">
        <f t="shared" si="28"/>
        <v>-5.79694/110.3475</v>
      </c>
      <c r="D127" s="13">
        <f t="shared" si="28"/>
        <v>1</v>
      </c>
      <c r="E127" s="13" t="str">
        <f t="shared" si="28"/>
        <v>MNY</v>
      </c>
      <c r="F127" s="13" t="str">
        <f t="shared" si="28"/>
        <v>Pemanfaatan</v>
      </c>
      <c r="G127" s="17">
        <v>2</v>
      </c>
      <c r="H127" s="17">
        <v>2</v>
      </c>
      <c r="I127" s="13" t="str">
        <f t="shared" si="29"/>
        <v>P,PK</v>
      </c>
      <c r="J127" s="18" t="s">
        <v>19</v>
      </c>
      <c r="K127" s="9">
        <v>0</v>
      </c>
      <c r="L127" s="9">
        <v>0</v>
      </c>
      <c r="M127" s="13" t="str">
        <f t="shared" si="27"/>
        <v>sob</v>
      </c>
    </row>
    <row r="128" spans="1:13" x14ac:dyDescent="0.25">
      <c r="A128" s="11"/>
      <c r="B128" s="11"/>
      <c r="C128" s="16" t="str">
        <f t="shared" si="28"/>
        <v>-5.79694/110.3475</v>
      </c>
      <c r="D128" s="13">
        <f t="shared" si="28"/>
        <v>1</v>
      </c>
      <c r="E128" s="13" t="str">
        <f t="shared" si="28"/>
        <v>MNY</v>
      </c>
      <c r="F128" s="13" t="str">
        <f t="shared" si="28"/>
        <v>Pemanfaatan</v>
      </c>
      <c r="G128" s="17">
        <v>2</v>
      </c>
      <c r="H128" s="17">
        <v>2</v>
      </c>
      <c r="I128" s="13" t="str">
        <f t="shared" si="29"/>
        <v>P,PK</v>
      </c>
      <c r="J128" s="18" t="s">
        <v>20</v>
      </c>
      <c r="K128" s="9">
        <v>0</v>
      </c>
      <c r="L128" s="9">
        <v>0</v>
      </c>
      <c r="M128" s="13" t="str">
        <f t="shared" si="27"/>
        <v>sob</v>
      </c>
    </row>
    <row r="129" spans="1:13" x14ac:dyDescent="0.25">
      <c r="A129" s="11"/>
      <c r="B129" s="11"/>
      <c r="C129" s="16" t="str">
        <f t="shared" si="28"/>
        <v>-5.79694/110.3475</v>
      </c>
      <c r="D129" s="13">
        <f t="shared" si="28"/>
        <v>1</v>
      </c>
      <c r="E129" s="13" t="str">
        <f t="shared" si="28"/>
        <v>MNY</v>
      </c>
      <c r="F129" s="13" t="str">
        <f t="shared" si="28"/>
        <v>Pemanfaatan</v>
      </c>
      <c r="G129" s="17">
        <v>2</v>
      </c>
      <c r="H129" s="17">
        <v>2</v>
      </c>
      <c r="I129" s="13" t="str">
        <f t="shared" si="29"/>
        <v>P,PK</v>
      </c>
      <c r="J129" s="18" t="s">
        <v>21</v>
      </c>
      <c r="K129" s="9">
        <v>0</v>
      </c>
      <c r="L129" s="9">
        <v>0</v>
      </c>
      <c r="M129" s="13" t="str">
        <f t="shared" si="27"/>
        <v>sob</v>
      </c>
    </row>
    <row r="130" spans="1:13" x14ac:dyDescent="0.25">
      <c r="A130" s="11"/>
      <c r="B130" s="11"/>
      <c r="C130" s="16" t="str">
        <f t="shared" si="28"/>
        <v>-5.79694/110.3475</v>
      </c>
      <c r="D130" s="13">
        <f t="shared" si="28"/>
        <v>1</v>
      </c>
      <c r="E130" s="13" t="str">
        <f t="shared" si="28"/>
        <v>MNY</v>
      </c>
      <c r="F130" s="13" t="str">
        <f t="shared" si="28"/>
        <v>Pemanfaatan</v>
      </c>
      <c r="G130" s="17">
        <v>2</v>
      </c>
      <c r="H130" s="17">
        <v>2</v>
      </c>
      <c r="I130" s="13" t="str">
        <f t="shared" si="29"/>
        <v>P,PK</v>
      </c>
      <c r="J130" s="18" t="s">
        <v>22</v>
      </c>
      <c r="K130" s="9">
        <v>0</v>
      </c>
      <c r="L130" s="9">
        <v>0</v>
      </c>
      <c r="M130" s="13" t="str">
        <f t="shared" si="27"/>
        <v>sob</v>
      </c>
    </row>
    <row r="131" spans="1:13" x14ac:dyDescent="0.25">
      <c r="A131" s="11"/>
      <c r="B131" s="11"/>
      <c r="C131" s="16" t="str">
        <f t="shared" si="28"/>
        <v>-5.79694/110.3475</v>
      </c>
      <c r="D131" s="13">
        <f t="shared" si="28"/>
        <v>1</v>
      </c>
      <c r="E131" s="13" t="str">
        <f t="shared" si="28"/>
        <v>MNY</v>
      </c>
      <c r="F131" s="13" t="str">
        <f t="shared" si="28"/>
        <v>Pemanfaatan</v>
      </c>
      <c r="G131" s="17">
        <v>2</v>
      </c>
      <c r="H131" s="17">
        <v>2</v>
      </c>
      <c r="I131" s="13" t="str">
        <f t="shared" si="29"/>
        <v>P,PK</v>
      </c>
      <c r="J131" s="18" t="s">
        <v>23</v>
      </c>
      <c r="K131" s="9">
        <v>100</v>
      </c>
      <c r="L131" s="9">
        <v>0</v>
      </c>
      <c r="M131" s="13" t="str">
        <f t="shared" si="27"/>
        <v>sob</v>
      </c>
    </row>
    <row r="132" spans="1:13" x14ac:dyDescent="0.25">
      <c r="A132" s="11"/>
      <c r="B132" s="11"/>
      <c r="C132" s="16" t="str">
        <f t="shared" si="28"/>
        <v>-5.79694/110.3475</v>
      </c>
      <c r="D132" s="13">
        <f t="shared" si="28"/>
        <v>1</v>
      </c>
      <c r="E132" s="13" t="str">
        <f t="shared" si="28"/>
        <v>MNY</v>
      </c>
      <c r="F132" s="13" t="str">
        <f t="shared" si="28"/>
        <v>Pemanfaatan</v>
      </c>
      <c r="G132" s="17">
        <v>2</v>
      </c>
      <c r="H132" s="17">
        <v>2</v>
      </c>
      <c r="I132" s="13" t="str">
        <f t="shared" si="29"/>
        <v>P,PK</v>
      </c>
      <c r="J132" s="18" t="s">
        <v>24</v>
      </c>
      <c r="K132" s="9">
        <v>0</v>
      </c>
      <c r="L132" s="9">
        <v>0</v>
      </c>
      <c r="M132" s="13" t="str">
        <f t="shared" si="27"/>
        <v>sob</v>
      </c>
    </row>
    <row r="133" spans="1:13" x14ac:dyDescent="0.25">
      <c r="A133" s="11"/>
      <c r="B133" s="11"/>
      <c r="C133" s="16"/>
      <c r="D133" s="13"/>
      <c r="E133" s="13"/>
      <c r="F133" s="13"/>
      <c r="G133" s="17"/>
      <c r="H133" s="17"/>
      <c r="I133" s="13"/>
      <c r="J133" s="18" t="s">
        <v>16</v>
      </c>
      <c r="K133" s="9">
        <v>10</v>
      </c>
      <c r="L133" s="9">
        <v>12</v>
      </c>
      <c r="M133" s="13" t="str">
        <f t="shared" si="27"/>
        <v>sob</v>
      </c>
    </row>
    <row r="134" spans="1:13" x14ac:dyDescent="0.25">
      <c r="A134" s="11"/>
      <c r="B134" s="11"/>
      <c r="C134" s="16" t="str">
        <f>C132</f>
        <v>-5.79694/110.3475</v>
      </c>
      <c r="D134" s="13">
        <f>D132</f>
        <v>1</v>
      </c>
      <c r="E134" s="13" t="str">
        <f>E132</f>
        <v>MNY</v>
      </c>
      <c r="F134" s="13" t="str">
        <f>F132</f>
        <v>Pemanfaatan</v>
      </c>
      <c r="G134" s="17">
        <v>2</v>
      </c>
      <c r="H134" s="17">
        <v>2</v>
      </c>
      <c r="I134" s="13" t="str">
        <f>I132</f>
        <v>P,PK</v>
      </c>
      <c r="J134" s="18" t="s">
        <v>18</v>
      </c>
      <c r="K134" s="9">
        <v>0</v>
      </c>
      <c r="L134" s="9">
        <v>0</v>
      </c>
      <c r="M134" s="13" t="str">
        <f t="shared" si="27"/>
        <v>sob</v>
      </c>
    </row>
    <row r="135" spans="1:13" x14ac:dyDescent="0.25">
      <c r="A135" s="25"/>
      <c r="B135" s="25"/>
      <c r="C135" s="26" t="str">
        <f t="shared" ref="C135:F142" si="30">C134</f>
        <v>-5.79694/110.3475</v>
      </c>
      <c r="D135" s="27">
        <f t="shared" si="30"/>
        <v>1</v>
      </c>
      <c r="E135" s="27" t="str">
        <f t="shared" si="30"/>
        <v>MNY</v>
      </c>
      <c r="F135" s="27" t="str">
        <f t="shared" si="30"/>
        <v>Pemanfaatan</v>
      </c>
      <c r="G135" s="28">
        <v>2</v>
      </c>
      <c r="H135" s="28">
        <v>3</v>
      </c>
      <c r="I135" s="27" t="s">
        <v>29</v>
      </c>
      <c r="J135" s="29" t="s">
        <v>25</v>
      </c>
      <c r="K135" s="30">
        <v>0</v>
      </c>
      <c r="L135" s="30">
        <v>0</v>
      </c>
      <c r="M135" s="13" t="str">
        <f t="shared" si="27"/>
        <v>sob</v>
      </c>
    </row>
    <row r="136" spans="1:13" x14ac:dyDescent="0.25">
      <c r="A136" s="11"/>
      <c r="B136" s="11"/>
      <c r="C136" s="16" t="str">
        <f t="shared" si="30"/>
        <v>-5.79694/110.3475</v>
      </c>
      <c r="D136" s="13">
        <f t="shared" si="30"/>
        <v>1</v>
      </c>
      <c r="E136" s="13" t="str">
        <f t="shared" si="30"/>
        <v>MNY</v>
      </c>
      <c r="F136" s="13" t="str">
        <f t="shared" si="30"/>
        <v>Pemanfaatan</v>
      </c>
      <c r="G136" s="17">
        <v>2</v>
      </c>
      <c r="H136" s="17">
        <v>3</v>
      </c>
      <c r="I136" s="13" t="str">
        <f t="shared" ref="I136:I142" si="31">I135</f>
        <v>P,PK</v>
      </c>
      <c r="J136" s="18" t="s">
        <v>26</v>
      </c>
      <c r="K136" s="9">
        <v>0</v>
      </c>
      <c r="L136" s="9">
        <v>0</v>
      </c>
      <c r="M136" s="13" t="str">
        <f t="shared" si="27"/>
        <v>sob</v>
      </c>
    </row>
    <row r="137" spans="1:13" x14ac:dyDescent="0.25">
      <c r="A137" s="11"/>
      <c r="B137" s="11"/>
      <c r="C137" s="16" t="str">
        <f t="shared" si="30"/>
        <v>-5.79694/110.3475</v>
      </c>
      <c r="D137" s="13">
        <f t="shared" si="30"/>
        <v>1</v>
      </c>
      <c r="E137" s="13" t="str">
        <f t="shared" si="30"/>
        <v>MNY</v>
      </c>
      <c r="F137" s="13" t="str">
        <f t="shared" si="30"/>
        <v>Pemanfaatan</v>
      </c>
      <c r="G137" s="17">
        <v>2</v>
      </c>
      <c r="H137" s="17">
        <v>3</v>
      </c>
      <c r="I137" s="13" t="str">
        <f t="shared" si="31"/>
        <v>P,PK</v>
      </c>
      <c r="J137" s="18" t="s">
        <v>19</v>
      </c>
      <c r="K137" s="9">
        <v>0</v>
      </c>
      <c r="L137" s="9">
        <v>0</v>
      </c>
      <c r="M137" s="13" t="str">
        <f t="shared" si="27"/>
        <v>sob</v>
      </c>
    </row>
    <row r="138" spans="1:13" x14ac:dyDescent="0.25">
      <c r="A138" s="11"/>
      <c r="B138" s="11"/>
      <c r="C138" s="16" t="str">
        <f t="shared" si="30"/>
        <v>-5.79694/110.3475</v>
      </c>
      <c r="D138" s="13">
        <f t="shared" si="30"/>
        <v>1</v>
      </c>
      <c r="E138" s="13" t="str">
        <f t="shared" si="30"/>
        <v>MNY</v>
      </c>
      <c r="F138" s="13" t="str">
        <f t="shared" si="30"/>
        <v>Pemanfaatan</v>
      </c>
      <c r="G138" s="17">
        <v>2</v>
      </c>
      <c r="H138" s="17">
        <v>3</v>
      </c>
      <c r="I138" s="13" t="str">
        <f t="shared" si="31"/>
        <v>P,PK</v>
      </c>
      <c r="J138" s="18" t="s">
        <v>20</v>
      </c>
      <c r="K138" s="9">
        <v>0</v>
      </c>
      <c r="L138" s="9">
        <v>0</v>
      </c>
      <c r="M138" s="13" t="str">
        <f t="shared" si="27"/>
        <v>sob</v>
      </c>
    </row>
    <row r="139" spans="1:13" x14ac:dyDescent="0.25">
      <c r="A139" s="11"/>
      <c r="B139" s="11"/>
      <c r="C139" s="16" t="str">
        <f t="shared" si="30"/>
        <v>-5.79694/110.3475</v>
      </c>
      <c r="D139" s="13">
        <f t="shared" si="30"/>
        <v>1</v>
      </c>
      <c r="E139" s="13" t="str">
        <f t="shared" si="30"/>
        <v>MNY</v>
      </c>
      <c r="F139" s="13" t="str">
        <f t="shared" si="30"/>
        <v>Pemanfaatan</v>
      </c>
      <c r="G139" s="17">
        <v>2</v>
      </c>
      <c r="H139" s="17">
        <v>3</v>
      </c>
      <c r="I139" s="13" t="str">
        <f t="shared" si="31"/>
        <v>P,PK</v>
      </c>
      <c r="J139" s="18" t="s">
        <v>21</v>
      </c>
      <c r="K139" s="9">
        <v>0</v>
      </c>
      <c r="L139" s="9">
        <v>0</v>
      </c>
      <c r="M139" s="13" t="str">
        <f t="shared" si="27"/>
        <v>sob</v>
      </c>
    </row>
    <row r="140" spans="1:13" x14ac:dyDescent="0.25">
      <c r="A140" s="11"/>
      <c r="B140" s="11"/>
      <c r="C140" s="16" t="str">
        <f t="shared" si="30"/>
        <v>-5.79694/110.3475</v>
      </c>
      <c r="D140" s="13">
        <f t="shared" si="30"/>
        <v>1</v>
      </c>
      <c r="E140" s="13" t="str">
        <f t="shared" si="30"/>
        <v>MNY</v>
      </c>
      <c r="F140" s="13" t="str">
        <f t="shared" si="30"/>
        <v>Pemanfaatan</v>
      </c>
      <c r="G140" s="17">
        <v>2</v>
      </c>
      <c r="H140" s="17">
        <v>3</v>
      </c>
      <c r="I140" s="13" t="str">
        <f t="shared" si="31"/>
        <v>P,PK</v>
      </c>
      <c r="J140" s="18" t="s">
        <v>22</v>
      </c>
      <c r="K140" s="9">
        <v>0</v>
      </c>
      <c r="L140" s="9">
        <v>0</v>
      </c>
      <c r="M140" s="13" t="str">
        <f t="shared" si="27"/>
        <v>sob</v>
      </c>
    </row>
    <row r="141" spans="1:13" x14ac:dyDescent="0.25">
      <c r="A141" s="11"/>
      <c r="B141" s="11"/>
      <c r="C141" s="16" t="str">
        <f t="shared" si="30"/>
        <v>-5.79694/110.3475</v>
      </c>
      <c r="D141" s="13">
        <f t="shared" si="30"/>
        <v>1</v>
      </c>
      <c r="E141" s="13" t="str">
        <f t="shared" si="30"/>
        <v>MNY</v>
      </c>
      <c r="F141" s="13" t="str">
        <f t="shared" si="30"/>
        <v>Pemanfaatan</v>
      </c>
      <c r="G141" s="17">
        <v>2</v>
      </c>
      <c r="H141" s="17">
        <v>3</v>
      </c>
      <c r="I141" s="13" t="str">
        <f t="shared" si="31"/>
        <v>P,PK</v>
      </c>
      <c r="J141" s="18" t="s">
        <v>23</v>
      </c>
      <c r="K141" s="9">
        <v>100</v>
      </c>
      <c r="L141" s="9">
        <v>0</v>
      </c>
      <c r="M141" s="13" t="str">
        <f t="shared" si="27"/>
        <v>sob</v>
      </c>
    </row>
    <row r="142" spans="1:13" x14ac:dyDescent="0.25">
      <c r="A142" s="11"/>
      <c r="B142" s="11"/>
      <c r="C142" s="16" t="str">
        <f t="shared" si="30"/>
        <v>-5.79694/110.3475</v>
      </c>
      <c r="D142" s="13">
        <f t="shared" si="30"/>
        <v>1</v>
      </c>
      <c r="E142" s="13" t="str">
        <f t="shared" si="30"/>
        <v>MNY</v>
      </c>
      <c r="F142" s="13" t="str">
        <f t="shared" si="30"/>
        <v>Pemanfaatan</v>
      </c>
      <c r="G142" s="17">
        <v>2</v>
      </c>
      <c r="H142" s="17">
        <v>3</v>
      </c>
      <c r="I142" s="13" t="str">
        <f t="shared" si="31"/>
        <v>P,PK</v>
      </c>
      <c r="J142" s="18" t="s">
        <v>24</v>
      </c>
      <c r="K142" s="9">
        <v>0</v>
      </c>
      <c r="L142" s="9">
        <v>0</v>
      </c>
      <c r="M142" s="13" t="str">
        <f t="shared" si="27"/>
        <v>sob</v>
      </c>
    </row>
    <row r="143" spans="1:13" x14ac:dyDescent="0.25">
      <c r="A143" s="11"/>
      <c r="B143" s="11"/>
      <c r="C143" s="16"/>
      <c r="D143" s="13"/>
      <c r="E143" s="13"/>
      <c r="F143" s="13"/>
      <c r="G143" s="17"/>
      <c r="H143" s="17"/>
      <c r="I143" s="13"/>
      <c r="J143" s="18" t="s">
        <v>16</v>
      </c>
      <c r="K143" s="9">
        <v>5</v>
      </c>
      <c r="L143" s="9">
        <v>10</v>
      </c>
      <c r="M143" s="13" t="str">
        <f t="shared" si="27"/>
        <v>sob</v>
      </c>
    </row>
    <row r="144" spans="1:13" x14ac:dyDescent="0.25">
      <c r="A144" s="11"/>
      <c r="B144" s="11"/>
      <c r="C144" s="16" t="str">
        <f>C142</f>
        <v>-5.79694/110.3475</v>
      </c>
      <c r="D144" s="13">
        <f>D142</f>
        <v>1</v>
      </c>
      <c r="E144" s="13" t="str">
        <f>E142</f>
        <v>MNY</v>
      </c>
      <c r="F144" s="13" t="str">
        <f>F142</f>
        <v>Pemanfaatan</v>
      </c>
      <c r="G144" s="17">
        <v>2</v>
      </c>
      <c r="H144" s="17">
        <v>3</v>
      </c>
      <c r="I144" s="13" t="str">
        <f>I142</f>
        <v>P,PK</v>
      </c>
      <c r="J144" s="18" t="s">
        <v>18</v>
      </c>
      <c r="K144" s="9">
        <v>1</v>
      </c>
      <c r="L144" s="9">
        <v>0</v>
      </c>
      <c r="M144" s="13" t="str">
        <f t="shared" si="27"/>
        <v>sob</v>
      </c>
    </row>
    <row r="145" spans="1:13" x14ac:dyDescent="0.25">
      <c r="A145" s="25"/>
      <c r="B145" s="25"/>
      <c r="C145" s="26" t="str">
        <f t="shared" ref="C145:F152" si="32">C144</f>
        <v>-5.79694/110.3475</v>
      </c>
      <c r="D145" s="27">
        <f t="shared" si="32"/>
        <v>1</v>
      </c>
      <c r="E145" s="27" t="str">
        <f t="shared" si="32"/>
        <v>MNY</v>
      </c>
      <c r="F145" s="27" t="str">
        <f t="shared" si="32"/>
        <v>Pemanfaatan</v>
      </c>
      <c r="G145" s="28">
        <v>2</v>
      </c>
      <c r="H145" s="28">
        <v>4</v>
      </c>
      <c r="I145" s="27" t="s">
        <v>49</v>
      </c>
      <c r="J145" s="29" t="s">
        <v>25</v>
      </c>
      <c r="K145" s="30">
        <v>0</v>
      </c>
      <c r="L145" s="30">
        <v>0</v>
      </c>
      <c r="M145" s="13" t="str">
        <f t="shared" si="27"/>
        <v>sob</v>
      </c>
    </row>
    <row r="146" spans="1:13" x14ac:dyDescent="0.25">
      <c r="A146" s="11"/>
      <c r="B146" s="11"/>
      <c r="C146" s="16" t="str">
        <f t="shared" si="32"/>
        <v>-5.79694/110.3475</v>
      </c>
      <c r="D146" s="13">
        <f t="shared" si="32"/>
        <v>1</v>
      </c>
      <c r="E146" s="13" t="str">
        <f t="shared" si="32"/>
        <v>MNY</v>
      </c>
      <c r="F146" s="13" t="str">
        <f t="shared" si="32"/>
        <v>Pemanfaatan</v>
      </c>
      <c r="G146" s="17">
        <v>2</v>
      </c>
      <c r="H146" s="17">
        <v>4</v>
      </c>
      <c r="I146" s="13" t="str">
        <f t="shared" ref="I146:I152" si="33">I145</f>
        <v>P,B</v>
      </c>
      <c r="J146" s="18" t="s">
        <v>26</v>
      </c>
      <c r="K146" s="9">
        <v>0</v>
      </c>
      <c r="L146" s="9">
        <v>0</v>
      </c>
      <c r="M146" s="13" t="str">
        <f t="shared" si="27"/>
        <v>sob</v>
      </c>
    </row>
    <row r="147" spans="1:13" x14ac:dyDescent="0.25">
      <c r="A147" s="11"/>
      <c r="B147" s="11"/>
      <c r="C147" s="16" t="str">
        <f t="shared" si="32"/>
        <v>-5.79694/110.3475</v>
      </c>
      <c r="D147" s="13">
        <f t="shared" si="32"/>
        <v>1</v>
      </c>
      <c r="E147" s="13" t="str">
        <f t="shared" si="32"/>
        <v>MNY</v>
      </c>
      <c r="F147" s="13" t="str">
        <f t="shared" si="32"/>
        <v>Pemanfaatan</v>
      </c>
      <c r="G147" s="17">
        <v>2</v>
      </c>
      <c r="H147" s="17">
        <v>4</v>
      </c>
      <c r="I147" s="13" t="str">
        <f t="shared" si="33"/>
        <v>P,B</v>
      </c>
      <c r="J147" s="18" t="s">
        <v>19</v>
      </c>
      <c r="K147" s="9">
        <v>0</v>
      </c>
      <c r="L147" s="9">
        <v>0</v>
      </c>
      <c r="M147" s="13" t="str">
        <f t="shared" si="27"/>
        <v>sob</v>
      </c>
    </row>
    <row r="148" spans="1:13" x14ac:dyDescent="0.25">
      <c r="A148" s="11"/>
      <c r="B148" s="11"/>
      <c r="C148" s="16" t="str">
        <f t="shared" si="32"/>
        <v>-5.79694/110.3475</v>
      </c>
      <c r="D148" s="13">
        <f t="shared" si="32"/>
        <v>1</v>
      </c>
      <c r="E148" s="13" t="str">
        <f t="shared" si="32"/>
        <v>MNY</v>
      </c>
      <c r="F148" s="13" t="str">
        <f t="shared" si="32"/>
        <v>Pemanfaatan</v>
      </c>
      <c r="G148" s="17">
        <v>2</v>
      </c>
      <c r="H148" s="17">
        <v>4</v>
      </c>
      <c r="I148" s="13" t="str">
        <f t="shared" si="33"/>
        <v>P,B</v>
      </c>
      <c r="J148" s="18" t="s">
        <v>20</v>
      </c>
      <c r="K148" s="9">
        <v>0</v>
      </c>
      <c r="L148" s="9">
        <v>0</v>
      </c>
      <c r="M148" s="13" t="str">
        <f t="shared" si="27"/>
        <v>sob</v>
      </c>
    </row>
    <row r="149" spans="1:13" x14ac:dyDescent="0.25">
      <c r="A149" s="11"/>
      <c r="B149" s="11"/>
      <c r="C149" s="16" t="str">
        <f t="shared" si="32"/>
        <v>-5.79694/110.3475</v>
      </c>
      <c r="D149" s="13">
        <f t="shared" si="32"/>
        <v>1</v>
      </c>
      <c r="E149" s="13" t="str">
        <f t="shared" si="32"/>
        <v>MNY</v>
      </c>
      <c r="F149" s="13" t="str">
        <f t="shared" si="32"/>
        <v>Pemanfaatan</v>
      </c>
      <c r="G149" s="17">
        <v>2</v>
      </c>
      <c r="H149" s="17">
        <v>4</v>
      </c>
      <c r="I149" s="13" t="str">
        <f t="shared" si="33"/>
        <v>P,B</v>
      </c>
      <c r="J149" s="18" t="s">
        <v>21</v>
      </c>
      <c r="K149" s="9">
        <v>0</v>
      </c>
      <c r="L149" s="9">
        <v>0</v>
      </c>
      <c r="M149" s="13" t="str">
        <f t="shared" si="27"/>
        <v>sob</v>
      </c>
    </row>
    <row r="150" spans="1:13" x14ac:dyDescent="0.25">
      <c r="A150" s="11"/>
      <c r="B150" s="11"/>
      <c r="C150" s="16" t="str">
        <f t="shared" si="32"/>
        <v>-5.79694/110.3475</v>
      </c>
      <c r="D150" s="13">
        <f t="shared" si="32"/>
        <v>1</v>
      </c>
      <c r="E150" s="13" t="str">
        <f t="shared" si="32"/>
        <v>MNY</v>
      </c>
      <c r="F150" s="13" t="str">
        <f t="shared" si="32"/>
        <v>Pemanfaatan</v>
      </c>
      <c r="G150" s="17">
        <v>2</v>
      </c>
      <c r="H150" s="17">
        <v>4</v>
      </c>
      <c r="I150" s="13" t="str">
        <f t="shared" si="33"/>
        <v>P,B</v>
      </c>
      <c r="J150" s="18" t="s">
        <v>22</v>
      </c>
      <c r="K150" s="9">
        <v>0</v>
      </c>
      <c r="L150" s="9">
        <v>0</v>
      </c>
      <c r="M150" s="13" t="str">
        <f t="shared" si="27"/>
        <v>sob</v>
      </c>
    </row>
    <row r="151" spans="1:13" x14ac:dyDescent="0.25">
      <c r="A151" s="11"/>
      <c r="B151" s="11"/>
      <c r="C151" s="16" t="str">
        <f t="shared" si="32"/>
        <v>-5.79694/110.3475</v>
      </c>
      <c r="D151" s="13">
        <f t="shared" si="32"/>
        <v>1</v>
      </c>
      <c r="E151" s="13" t="str">
        <f t="shared" si="32"/>
        <v>MNY</v>
      </c>
      <c r="F151" s="13" t="str">
        <f t="shared" si="32"/>
        <v>Pemanfaatan</v>
      </c>
      <c r="G151" s="17">
        <v>2</v>
      </c>
      <c r="H151" s="17">
        <v>4</v>
      </c>
      <c r="I151" s="13" t="str">
        <f t="shared" si="33"/>
        <v>P,B</v>
      </c>
      <c r="J151" s="18" t="s">
        <v>23</v>
      </c>
      <c r="K151" s="9">
        <v>0</v>
      </c>
      <c r="L151" s="9">
        <v>0</v>
      </c>
      <c r="M151" s="13" t="str">
        <f t="shared" si="27"/>
        <v>sob</v>
      </c>
    </row>
    <row r="152" spans="1:13" x14ac:dyDescent="0.25">
      <c r="A152" s="11"/>
      <c r="B152" s="11"/>
      <c r="C152" s="16" t="str">
        <f t="shared" si="32"/>
        <v>-5.79694/110.3475</v>
      </c>
      <c r="D152" s="13">
        <f t="shared" si="32"/>
        <v>1</v>
      </c>
      <c r="E152" s="13" t="str">
        <f t="shared" si="32"/>
        <v>MNY</v>
      </c>
      <c r="F152" s="13" t="str">
        <f t="shared" si="32"/>
        <v>Pemanfaatan</v>
      </c>
      <c r="G152" s="17">
        <v>2</v>
      </c>
      <c r="H152" s="17">
        <v>4</v>
      </c>
      <c r="I152" s="13" t="str">
        <f t="shared" si="33"/>
        <v>P,B</v>
      </c>
      <c r="J152" s="18" t="s">
        <v>24</v>
      </c>
      <c r="K152" s="9">
        <v>0</v>
      </c>
      <c r="L152" s="9">
        <v>0</v>
      </c>
      <c r="M152" s="13" t="str">
        <f t="shared" si="27"/>
        <v>sob</v>
      </c>
    </row>
    <row r="153" spans="1:13" x14ac:dyDescent="0.25">
      <c r="A153" s="11"/>
      <c r="B153" s="11"/>
      <c r="C153" s="16"/>
      <c r="D153" s="13"/>
      <c r="E153" s="13"/>
      <c r="F153" s="13"/>
      <c r="G153" s="17"/>
      <c r="H153" s="17"/>
      <c r="I153" s="13"/>
      <c r="J153" s="18" t="s">
        <v>16</v>
      </c>
      <c r="K153" s="9">
        <v>0</v>
      </c>
      <c r="L153" s="9">
        <v>0</v>
      </c>
      <c r="M153" s="13" t="str">
        <f t="shared" si="27"/>
        <v>sob</v>
      </c>
    </row>
    <row r="154" spans="1:13" x14ac:dyDescent="0.25">
      <c r="A154" s="11"/>
      <c r="B154" s="11"/>
      <c r="C154" s="16" t="str">
        <f>C152</f>
        <v>-5.79694/110.3475</v>
      </c>
      <c r="D154" s="13">
        <f>D152</f>
        <v>1</v>
      </c>
      <c r="E154" s="13" t="str">
        <f>E152</f>
        <v>MNY</v>
      </c>
      <c r="F154" s="13" t="str">
        <f>F152</f>
        <v>Pemanfaatan</v>
      </c>
      <c r="G154" s="17">
        <v>2</v>
      </c>
      <c r="H154" s="17">
        <v>4</v>
      </c>
      <c r="I154" s="13" t="str">
        <f>I152</f>
        <v>P,B</v>
      </c>
      <c r="J154" s="18" t="s">
        <v>18</v>
      </c>
      <c r="K154" s="9">
        <v>0</v>
      </c>
      <c r="L154" s="9">
        <v>0</v>
      </c>
      <c r="M154" s="13" t="str">
        <f t="shared" si="27"/>
        <v>sob</v>
      </c>
    </row>
    <row r="155" spans="1:13" x14ac:dyDescent="0.25">
      <c r="A155" s="25"/>
      <c r="B155" s="25"/>
      <c r="C155" s="26" t="str">
        <f t="shared" ref="C155:F162" si="34">C154</f>
        <v>-5.79694/110.3475</v>
      </c>
      <c r="D155" s="27">
        <f t="shared" si="34"/>
        <v>1</v>
      </c>
      <c r="E155" s="27" t="str">
        <f t="shared" si="34"/>
        <v>MNY</v>
      </c>
      <c r="F155" s="27" t="str">
        <f t="shared" si="34"/>
        <v>Pemanfaatan</v>
      </c>
      <c r="G155" s="28">
        <v>2</v>
      </c>
      <c r="H155" s="28">
        <v>5</v>
      </c>
      <c r="I155" s="27" t="s">
        <v>49</v>
      </c>
      <c r="J155" s="29" t="s">
        <v>25</v>
      </c>
      <c r="K155" s="9">
        <v>0</v>
      </c>
      <c r="L155" s="9">
        <v>0</v>
      </c>
      <c r="M155" s="13" t="str">
        <f t="shared" si="27"/>
        <v>sob</v>
      </c>
    </row>
    <row r="156" spans="1:13" x14ac:dyDescent="0.25">
      <c r="A156" s="11"/>
      <c r="B156" s="11"/>
      <c r="C156" s="16" t="str">
        <f t="shared" si="34"/>
        <v>-5.79694/110.3475</v>
      </c>
      <c r="D156" s="13">
        <f t="shared" si="34"/>
        <v>1</v>
      </c>
      <c r="E156" s="13" t="str">
        <f t="shared" si="34"/>
        <v>MNY</v>
      </c>
      <c r="F156" s="13" t="str">
        <f t="shared" si="34"/>
        <v>Pemanfaatan</v>
      </c>
      <c r="G156" s="17">
        <v>2</v>
      </c>
      <c r="H156" s="17">
        <v>5</v>
      </c>
      <c r="I156" s="13" t="str">
        <f t="shared" ref="I156:I162" si="35">I155</f>
        <v>P,B</v>
      </c>
      <c r="J156" s="18" t="s">
        <v>26</v>
      </c>
      <c r="K156" s="9">
        <v>0</v>
      </c>
      <c r="L156" s="9">
        <v>0</v>
      </c>
      <c r="M156" s="13" t="str">
        <f t="shared" si="27"/>
        <v>sob</v>
      </c>
    </row>
    <row r="157" spans="1:13" x14ac:dyDescent="0.25">
      <c r="A157" s="11"/>
      <c r="B157" s="11"/>
      <c r="C157" s="16" t="str">
        <f t="shared" si="34"/>
        <v>-5.79694/110.3475</v>
      </c>
      <c r="D157" s="13">
        <f t="shared" si="34"/>
        <v>1</v>
      </c>
      <c r="E157" s="13" t="str">
        <f t="shared" si="34"/>
        <v>MNY</v>
      </c>
      <c r="F157" s="13" t="str">
        <f t="shared" si="34"/>
        <v>Pemanfaatan</v>
      </c>
      <c r="G157" s="17">
        <v>2</v>
      </c>
      <c r="H157" s="17">
        <v>5</v>
      </c>
      <c r="I157" s="13" t="str">
        <f t="shared" si="35"/>
        <v>P,B</v>
      </c>
      <c r="J157" s="18" t="s">
        <v>19</v>
      </c>
      <c r="K157" s="9">
        <v>0</v>
      </c>
      <c r="L157" s="9">
        <v>0</v>
      </c>
      <c r="M157" s="13" t="str">
        <f t="shared" si="27"/>
        <v>sob</v>
      </c>
    </row>
    <row r="158" spans="1:13" x14ac:dyDescent="0.25">
      <c r="A158" s="11"/>
      <c r="B158" s="11"/>
      <c r="C158" s="16" t="str">
        <f t="shared" si="34"/>
        <v>-5.79694/110.3475</v>
      </c>
      <c r="D158" s="13">
        <f t="shared" si="34"/>
        <v>1</v>
      </c>
      <c r="E158" s="13" t="str">
        <f t="shared" si="34"/>
        <v>MNY</v>
      </c>
      <c r="F158" s="13" t="str">
        <f t="shared" si="34"/>
        <v>Pemanfaatan</v>
      </c>
      <c r="G158" s="17">
        <v>2</v>
      </c>
      <c r="H158" s="17">
        <v>5</v>
      </c>
      <c r="I158" s="13" t="str">
        <f t="shared" si="35"/>
        <v>P,B</v>
      </c>
      <c r="J158" s="18" t="s">
        <v>20</v>
      </c>
      <c r="K158" s="9">
        <v>0</v>
      </c>
      <c r="L158" s="9">
        <v>0</v>
      </c>
      <c r="M158" s="13" t="str">
        <f t="shared" si="27"/>
        <v>sob</v>
      </c>
    </row>
    <row r="159" spans="1:13" x14ac:dyDescent="0.25">
      <c r="A159" s="11"/>
      <c r="B159" s="11"/>
      <c r="C159" s="16" t="str">
        <f t="shared" si="34"/>
        <v>-5.79694/110.3475</v>
      </c>
      <c r="D159" s="13">
        <f t="shared" si="34"/>
        <v>1</v>
      </c>
      <c r="E159" s="13" t="str">
        <f t="shared" si="34"/>
        <v>MNY</v>
      </c>
      <c r="F159" s="13" t="str">
        <f t="shared" si="34"/>
        <v>Pemanfaatan</v>
      </c>
      <c r="G159" s="17">
        <v>2</v>
      </c>
      <c r="H159" s="17">
        <v>5</v>
      </c>
      <c r="I159" s="13" t="str">
        <f t="shared" si="35"/>
        <v>P,B</v>
      </c>
      <c r="J159" s="18" t="s">
        <v>21</v>
      </c>
      <c r="K159" s="9">
        <v>0</v>
      </c>
      <c r="L159" s="9">
        <v>0</v>
      </c>
      <c r="M159" s="13" t="str">
        <f t="shared" si="27"/>
        <v>sob</v>
      </c>
    </row>
    <row r="160" spans="1:13" x14ac:dyDescent="0.25">
      <c r="A160" s="11"/>
      <c r="B160" s="11"/>
      <c r="C160" s="16" t="str">
        <f t="shared" si="34"/>
        <v>-5.79694/110.3475</v>
      </c>
      <c r="D160" s="13">
        <f t="shared" si="34"/>
        <v>1</v>
      </c>
      <c r="E160" s="13" t="str">
        <f t="shared" si="34"/>
        <v>MNY</v>
      </c>
      <c r="F160" s="13" t="str">
        <f t="shared" si="34"/>
        <v>Pemanfaatan</v>
      </c>
      <c r="G160" s="17">
        <v>2</v>
      </c>
      <c r="H160" s="17">
        <v>5</v>
      </c>
      <c r="I160" s="13" t="str">
        <f t="shared" si="35"/>
        <v>P,B</v>
      </c>
      <c r="J160" s="18" t="s">
        <v>22</v>
      </c>
      <c r="K160" s="9">
        <v>0</v>
      </c>
      <c r="L160" s="9">
        <v>0</v>
      </c>
      <c r="M160" s="13" t="str">
        <f t="shared" si="27"/>
        <v>sob</v>
      </c>
    </row>
    <row r="161" spans="1:13" x14ac:dyDescent="0.25">
      <c r="A161" s="11"/>
      <c r="B161" s="11"/>
      <c r="C161" s="16" t="str">
        <f t="shared" si="34"/>
        <v>-5.79694/110.3475</v>
      </c>
      <c r="D161" s="13">
        <f t="shared" si="34"/>
        <v>1</v>
      </c>
      <c r="E161" s="13" t="str">
        <f t="shared" si="34"/>
        <v>MNY</v>
      </c>
      <c r="F161" s="13" t="str">
        <f t="shared" si="34"/>
        <v>Pemanfaatan</v>
      </c>
      <c r="G161" s="17">
        <v>2</v>
      </c>
      <c r="H161" s="17">
        <v>5</v>
      </c>
      <c r="I161" s="13" t="str">
        <f t="shared" si="35"/>
        <v>P,B</v>
      </c>
      <c r="J161" s="18" t="s">
        <v>23</v>
      </c>
      <c r="K161" s="9">
        <v>0</v>
      </c>
      <c r="L161" s="9">
        <v>0</v>
      </c>
      <c r="M161" s="13" t="str">
        <f t="shared" si="27"/>
        <v>sob</v>
      </c>
    </row>
    <row r="162" spans="1:13" x14ac:dyDescent="0.25">
      <c r="A162" s="11"/>
      <c r="B162" s="11"/>
      <c r="C162" s="16" t="str">
        <f t="shared" si="34"/>
        <v>-5.79694/110.3475</v>
      </c>
      <c r="D162" s="13">
        <f t="shared" si="34"/>
        <v>1</v>
      </c>
      <c r="E162" s="13" t="str">
        <f t="shared" si="34"/>
        <v>MNY</v>
      </c>
      <c r="F162" s="13" t="str">
        <f t="shared" si="34"/>
        <v>Pemanfaatan</v>
      </c>
      <c r="G162" s="17">
        <v>2</v>
      </c>
      <c r="H162" s="17">
        <v>5</v>
      </c>
      <c r="I162" s="13" t="str">
        <f t="shared" si="35"/>
        <v>P,B</v>
      </c>
      <c r="J162" s="18" t="s">
        <v>24</v>
      </c>
      <c r="K162" s="9">
        <v>0</v>
      </c>
      <c r="L162" s="9">
        <v>0</v>
      </c>
      <c r="M162" s="13" t="str">
        <f t="shared" si="27"/>
        <v>sob</v>
      </c>
    </row>
    <row r="163" spans="1:13" x14ac:dyDescent="0.25">
      <c r="A163" s="11"/>
      <c r="B163" s="11"/>
      <c r="C163" s="16"/>
      <c r="D163" s="13"/>
      <c r="E163" s="13"/>
      <c r="F163" s="13"/>
      <c r="G163" s="17"/>
      <c r="H163" s="17"/>
      <c r="I163" s="13"/>
      <c r="J163" s="18" t="s">
        <v>16</v>
      </c>
      <c r="K163" s="9">
        <v>0</v>
      </c>
      <c r="L163" s="9">
        <v>0</v>
      </c>
      <c r="M163" s="13" t="str">
        <f t="shared" si="27"/>
        <v>sob</v>
      </c>
    </row>
    <row r="164" spans="1:13" x14ac:dyDescent="0.25">
      <c r="A164" s="11"/>
      <c r="B164" s="11"/>
      <c r="C164" s="16" t="str">
        <f>C162</f>
        <v>-5.79694/110.3475</v>
      </c>
      <c r="D164" s="13">
        <f>D162</f>
        <v>1</v>
      </c>
      <c r="E164" s="13" t="str">
        <f>E162</f>
        <v>MNY</v>
      </c>
      <c r="F164" s="13" t="str">
        <f>F162</f>
        <v>Pemanfaatan</v>
      </c>
      <c r="G164" s="17">
        <v>2</v>
      </c>
      <c r="H164" s="17">
        <v>5</v>
      </c>
      <c r="I164" s="13" t="str">
        <f>I162</f>
        <v>P,B</v>
      </c>
      <c r="J164" s="18" t="s">
        <v>18</v>
      </c>
      <c r="K164" s="9">
        <v>0</v>
      </c>
      <c r="L164" s="9">
        <v>0</v>
      </c>
      <c r="M164" s="13" t="str">
        <f t="shared" si="27"/>
        <v>sob</v>
      </c>
    </row>
    <row r="165" spans="1:13" x14ac:dyDescent="0.25">
      <c r="A165" s="25"/>
      <c r="B165" s="25"/>
      <c r="C165" s="26" t="str">
        <f t="shared" ref="C165:F172" si="36">C164</f>
        <v>-5.79694/110.3475</v>
      </c>
      <c r="D165" s="27">
        <f t="shared" si="36"/>
        <v>1</v>
      </c>
      <c r="E165" s="27" t="str">
        <f t="shared" si="36"/>
        <v>MNY</v>
      </c>
      <c r="F165" s="27" t="str">
        <f t="shared" si="36"/>
        <v>Pemanfaatan</v>
      </c>
      <c r="G165" s="28">
        <v>2</v>
      </c>
      <c r="H165" s="28">
        <v>6</v>
      </c>
      <c r="I165" s="27" t="s">
        <v>59</v>
      </c>
      <c r="J165" s="29" t="s">
        <v>25</v>
      </c>
      <c r="K165" s="9">
        <v>0</v>
      </c>
      <c r="L165" s="9">
        <v>0</v>
      </c>
      <c r="M165" s="13" t="str">
        <f t="shared" si="27"/>
        <v>sob</v>
      </c>
    </row>
    <row r="166" spans="1:13" x14ac:dyDescent="0.25">
      <c r="A166" s="11"/>
      <c r="B166" s="11"/>
      <c r="C166" s="16" t="str">
        <f t="shared" si="36"/>
        <v>-5.79694/110.3475</v>
      </c>
      <c r="D166" s="13">
        <f t="shared" si="36"/>
        <v>1</v>
      </c>
      <c r="E166" s="13" t="str">
        <f t="shared" si="36"/>
        <v>MNY</v>
      </c>
      <c r="F166" s="13" t="str">
        <f t="shared" si="36"/>
        <v>Pemanfaatan</v>
      </c>
      <c r="G166" s="17">
        <v>2</v>
      </c>
      <c r="H166" s="17">
        <v>6</v>
      </c>
      <c r="I166" s="13" t="str">
        <f t="shared" ref="I166:I172" si="37">I165</f>
        <v>TK</v>
      </c>
      <c r="J166" s="18" t="s">
        <v>26</v>
      </c>
      <c r="K166" s="9">
        <v>0</v>
      </c>
      <c r="L166" s="9">
        <v>0</v>
      </c>
      <c r="M166" s="13" t="str">
        <f t="shared" si="27"/>
        <v>sob</v>
      </c>
    </row>
    <row r="167" spans="1:13" x14ac:dyDescent="0.25">
      <c r="A167" s="11"/>
      <c r="B167" s="11"/>
      <c r="C167" s="16" t="str">
        <f t="shared" si="36"/>
        <v>-5.79694/110.3475</v>
      </c>
      <c r="D167" s="13">
        <f t="shared" si="36"/>
        <v>1</v>
      </c>
      <c r="E167" s="13" t="str">
        <f t="shared" si="36"/>
        <v>MNY</v>
      </c>
      <c r="F167" s="13" t="str">
        <f t="shared" si="36"/>
        <v>Pemanfaatan</v>
      </c>
      <c r="G167" s="17">
        <v>2</v>
      </c>
      <c r="H167" s="17">
        <v>6</v>
      </c>
      <c r="I167" s="13" t="str">
        <f t="shared" si="37"/>
        <v>TK</v>
      </c>
      <c r="J167" s="18" t="s">
        <v>19</v>
      </c>
      <c r="K167" s="9">
        <v>0</v>
      </c>
      <c r="L167" s="9">
        <v>0</v>
      </c>
      <c r="M167" s="13" t="str">
        <f t="shared" si="27"/>
        <v>sob</v>
      </c>
    </row>
    <row r="168" spans="1:13" x14ac:dyDescent="0.25">
      <c r="A168" s="11"/>
      <c r="B168" s="11"/>
      <c r="C168" s="16" t="str">
        <f t="shared" si="36"/>
        <v>-5.79694/110.3475</v>
      </c>
      <c r="D168" s="13">
        <f t="shared" si="36"/>
        <v>1</v>
      </c>
      <c r="E168" s="13" t="str">
        <f t="shared" si="36"/>
        <v>MNY</v>
      </c>
      <c r="F168" s="13" t="str">
        <f t="shared" si="36"/>
        <v>Pemanfaatan</v>
      </c>
      <c r="G168" s="17">
        <v>2</v>
      </c>
      <c r="H168" s="17">
        <v>6</v>
      </c>
      <c r="I168" s="13" t="str">
        <f t="shared" si="37"/>
        <v>TK</v>
      </c>
      <c r="J168" s="18" t="s">
        <v>20</v>
      </c>
      <c r="K168" s="9">
        <v>0</v>
      </c>
      <c r="L168" s="9">
        <v>0</v>
      </c>
      <c r="M168" s="13" t="str">
        <f t="shared" si="27"/>
        <v>sob</v>
      </c>
    </row>
    <row r="169" spans="1:13" x14ac:dyDescent="0.25">
      <c r="A169" s="11"/>
      <c r="B169" s="11"/>
      <c r="C169" s="16" t="str">
        <f t="shared" si="36"/>
        <v>-5.79694/110.3475</v>
      </c>
      <c r="D169" s="13">
        <f t="shared" si="36"/>
        <v>1</v>
      </c>
      <c r="E169" s="13" t="str">
        <f t="shared" si="36"/>
        <v>MNY</v>
      </c>
      <c r="F169" s="13" t="str">
        <f t="shared" si="36"/>
        <v>Pemanfaatan</v>
      </c>
      <c r="G169" s="17">
        <v>2</v>
      </c>
      <c r="H169" s="17">
        <v>6</v>
      </c>
      <c r="I169" s="13" t="str">
        <f t="shared" si="37"/>
        <v>TK</v>
      </c>
      <c r="J169" s="18" t="s">
        <v>21</v>
      </c>
      <c r="K169" s="9">
        <v>0</v>
      </c>
      <c r="L169" s="9">
        <v>0</v>
      </c>
      <c r="M169" s="13" t="str">
        <f t="shared" si="27"/>
        <v>sob</v>
      </c>
    </row>
    <row r="170" spans="1:13" x14ac:dyDescent="0.25">
      <c r="A170" s="11"/>
      <c r="B170" s="11"/>
      <c r="C170" s="16" t="str">
        <f t="shared" si="36"/>
        <v>-5.79694/110.3475</v>
      </c>
      <c r="D170" s="13">
        <f t="shared" si="36"/>
        <v>1</v>
      </c>
      <c r="E170" s="13" t="str">
        <f t="shared" si="36"/>
        <v>MNY</v>
      </c>
      <c r="F170" s="13" t="str">
        <f t="shared" si="36"/>
        <v>Pemanfaatan</v>
      </c>
      <c r="G170" s="17">
        <v>2</v>
      </c>
      <c r="H170" s="17">
        <v>6</v>
      </c>
      <c r="I170" s="13" t="str">
        <f t="shared" si="37"/>
        <v>TK</v>
      </c>
      <c r="J170" s="18" t="s">
        <v>22</v>
      </c>
      <c r="K170" s="9">
        <v>0</v>
      </c>
      <c r="L170" s="9">
        <v>0</v>
      </c>
      <c r="M170" s="13" t="str">
        <f t="shared" si="27"/>
        <v>sob</v>
      </c>
    </row>
    <row r="171" spans="1:13" x14ac:dyDescent="0.25">
      <c r="A171" s="11"/>
      <c r="B171" s="11"/>
      <c r="C171" s="16" t="str">
        <f t="shared" si="36"/>
        <v>-5.79694/110.3475</v>
      </c>
      <c r="D171" s="13">
        <f t="shared" si="36"/>
        <v>1</v>
      </c>
      <c r="E171" s="13" t="str">
        <f t="shared" si="36"/>
        <v>MNY</v>
      </c>
      <c r="F171" s="13" t="str">
        <f t="shared" si="36"/>
        <v>Pemanfaatan</v>
      </c>
      <c r="G171" s="17">
        <v>2</v>
      </c>
      <c r="H171" s="17">
        <v>6</v>
      </c>
      <c r="I171" s="13" t="str">
        <f t="shared" si="37"/>
        <v>TK</v>
      </c>
      <c r="J171" s="18" t="s">
        <v>23</v>
      </c>
      <c r="K171" s="9">
        <v>0</v>
      </c>
      <c r="L171" s="9">
        <v>0</v>
      </c>
      <c r="M171" s="13" t="str">
        <f t="shared" si="27"/>
        <v>sob</v>
      </c>
    </row>
    <row r="172" spans="1:13" x14ac:dyDescent="0.25">
      <c r="A172" s="11"/>
      <c r="B172" s="11"/>
      <c r="C172" s="16" t="str">
        <f t="shared" si="36"/>
        <v>-5.79694/110.3475</v>
      </c>
      <c r="D172" s="13">
        <f t="shared" si="36"/>
        <v>1</v>
      </c>
      <c r="E172" s="13" t="str">
        <f t="shared" si="36"/>
        <v>MNY</v>
      </c>
      <c r="F172" s="13" t="str">
        <f t="shared" si="36"/>
        <v>Pemanfaatan</v>
      </c>
      <c r="G172" s="17">
        <v>2</v>
      </c>
      <c r="H172" s="17">
        <v>6</v>
      </c>
      <c r="I172" s="13" t="str">
        <f t="shared" si="37"/>
        <v>TK</v>
      </c>
      <c r="J172" s="18" t="s">
        <v>24</v>
      </c>
      <c r="K172" s="9">
        <v>0</v>
      </c>
      <c r="L172" s="9">
        <v>0</v>
      </c>
      <c r="M172" s="13" t="str">
        <f t="shared" si="27"/>
        <v>sob</v>
      </c>
    </row>
    <row r="173" spans="1:13" x14ac:dyDescent="0.25">
      <c r="A173" s="11"/>
      <c r="B173" s="11"/>
      <c r="C173" s="16"/>
      <c r="D173" s="13"/>
      <c r="E173" s="13"/>
      <c r="F173" s="13"/>
      <c r="G173" s="17"/>
      <c r="H173" s="17"/>
      <c r="I173" s="13"/>
      <c r="J173" s="18" t="s">
        <v>16</v>
      </c>
      <c r="K173" s="9">
        <v>0</v>
      </c>
      <c r="L173" s="9">
        <v>0</v>
      </c>
      <c r="M173" s="13" t="str">
        <f t="shared" si="27"/>
        <v>sob</v>
      </c>
    </row>
    <row r="174" spans="1:13" x14ac:dyDescent="0.25">
      <c r="A174" s="11"/>
      <c r="B174" s="11"/>
      <c r="C174" s="16" t="str">
        <f>C172</f>
        <v>-5.79694/110.3475</v>
      </c>
      <c r="D174" s="13">
        <f>D172</f>
        <v>1</v>
      </c>
      <c r="E174" s="13" t="str">
        <f>E172</f>
        <v>MNY</v>
      </c>
      <c r="F174" s="13" t="str">
        <f>F172</f>
        <v>Pemanfaatan</v>
      </c>
      <c r="G174" s="17">
        <v>2</v>
      </c>
      <c r="H174" s="17">
        <v>6</v>
      </c>
      <c r="I174" s="13" t="str">
        <f>I172</f>
        <v>TK</v>
      </c>
      <c r="J174" s="18" t="s">
        <v>18</v>
      </c>
      <c r="K174" s="9">
        <v>0</v>
      </c>
      <c r="L174" s="9">
        <v>0</v>
      </c>
      <c r="M174" s="13" t="str">
        <f t="shared" si="27"/>
        <v>sob</v>
      </c>
    </row>
    <row r="175" spans="1:13" x14ac:dyDescent="0.25">
      <c r="A175" s="25"/>
      <c r="B175" s="25"/>
      <c r="C175" s="26" t="str">
        <f t="shared" ref="C175:F182" si="38">C174</f>
        <v>-5.79694/110.3475</v>
      </c>
      <c r="D175" s="27">
        <f t="shared" si="38"/>
        <v>1</v>
      </c>
      <c r="E175" s="27" t="str">
        <f t="shared" si="38"/>
        <v>MNY</v>
      </c>
      <c r="F175" s="27" t="str">
        <f t="shared" si="38"/>
        <v>Pemanfaatan</v>
      </c>
      <c r="G175" s="28">
        <v>2</v>
      </c>
      <c r="H175" s="28">
        <v>7</v>
      </c>
      <c r="I175" s="27" t="s">
        <v>60</v>
      </c>
      <c r="J175" s="29" t="s">
        <v>25</v>
      </c>
      <c r="K175" s="9">
        <v>0</v>
      </c>
      <c r="L175" s="9">
        <v>0</v>
      </c>
      <c r="M175" s="13" t="str">
        <f t="shared" si="27"/>
        <v>sob</v>
      </c>
    </row>
    <row r="176" spans="1:13" x14ac:dyDescent="0.25">
      <c r="A176" s="11"/>
      <c r="B176" s="11"/>
      <c r="C176" s="16" t="str">
        <f t="shared" si="38"/>
        <v>-5.79694/110.3475</v>
      </c>
      <c r="D176" s="13">
        <f t="shared" si="38"/>
        <v>1</v>
      </c>
      <c r="E176" s="13" t="str">
        <f t="shared" si="38"/>
        <v>MNY</v>
      </c>
      <c r="F176" s="13" t="str">
        <f t="shared" si="38"/>
        <v>Pemanfaatan</v>
      </c>
      <c r="G176" s="17">
        <v>2</v>
      </c>
      <c r="H176" s="17">
        <v>7</v>
      </c>
      <c r="I176" s="13" t="str">
        <f t="shared" ref="I176:I184" si="39">I175</f>
        <v>P,TK</v>
      </c>
      <c r="J176" s="18" t="s">
        <v>26</v>
      </c>
      <c r="K176" s="9">
        <v>0</v>
      </c>
      <c r="L176" s="9">
        <v>0</v>
      </c>
      <c r="M176" s="13" t="str">
        <f t="shared" si="27"/>
        <v>sob</v>
      </c>
    </row>
    <row r="177" spans="1:13" x14ac:dyDescent="0.25">
      <c r="A177" s="11"/>
      <c r="B177" s="11"/>
      <c r="C177" s="16" t="str">
        <f t="shared" si="38"/>
        <v>-5.79694/110.3475</v>
      </c>
      <c r="D177" s="13">
        <f t="shared" si="38"/>
        <v>1</v>
      </c>
      <c r="E177" s="13" t="str">
        <f t="shared" si="38"/>
        <v>MNY</v>
      </c>
      <c r="F177" s="13" t="str">
        <f t="shared" si="38"/>
        <v>Pemanfaatan</v>
      </c>
      <c r="G177" s="17">
        <v>2</v>
      </c>
      <c r="H177" s="17">
        <v>7</v>
      </c>
      <c r="I177" s="13" t="str">
        <f t="shared" si="39"/>
        <v>P,TK</v>
      </c>
      <c r="J177" s="18" t="s">
        <v>19</v>
      </c>
      <c r="K177" s="9">
        <v>0</v>
      </c>
      <c r="L177" s="9">
        <v>0</v>
      </c>
      <c r="M177" s="13" t="str">
        <f t="shared" si="27"/>
        <v>sob</v>
      </c>
    </row>
    <row r="178" spans="1:13" x14ac:dyDescent="0.25">
      <c r="A178" s="11"/>
      <c r="B178" s="11"/>
      <c r="C178" s="16" t="str">
        <f t="shared" si="38"/>
        <v>-5.79694/110.3475</v>
      </c>
      <c r="D178" s="13">
        <f t="shared" si="38"/>
        <v>1</v>
      </c>
      <c r="E178" s="13" t="str">
        <f t="shared" si="38"/>
        <v>MNY</v>
      </c>
      <c r="F178" s="13" t="str">
        <f t="shared" si="38"/>
        <v>Pemanfaatan</v>
      </c>
      <c r="G178" s="17">
        <v>2</v>
      </c>
      <c r="H178" s="17">
        <v>7</v>
      </c>
      <c r="I178" s="13" t="str">
        <f t="shared" si="39"/>
        <v>P,TK</v>
      </c>
      <c r="J178" s="18" t="s">
        <v>20</v>
      </c>
      <c r="K178" s="9">
        <v>0</v>
      </c>
      <c r="L178" s="9">
        <v>0</v>
      </c>
      <c r="M178" s="13" t="str">
        <f t="shared" si="27"/>
        <v>sob</v>
      </c>
    </row>
    <row r="179" spans="1:13" x14ac:dyDescent="0.25">
      <c r="A179" s="11"/>
      <c r="B179" s="11"/>
      <c r="C179" s="16" t="str">
        <f t="shared" si="38"/>
        <v>-5.79694/110.3475</v>
      </c>
      <c r="D179" s="13">
        <f t="shared" si="38"/>
        <v>1</v>
      </c>
      <c r="E179" s="13" t="str">
        <f t="shared" si="38"/>
        <v>MNY</v>
      </c>
      <c r="F179" s="13" t="str">
        <f t="shared" si="38"/>
        <v>Pemanfaatan</v>
      </c>
      <c r="G179" s="17">
        <v>2</v>
      </c>
      <c r="H179" s="17">
        <v>7</v>
      </c>
      <c r="I179" s="13" t="str">
        <f t="shared" si="39"/>
        <v>P,TK</v>
      </c>
      <c r="J179" s="18" t="s">
        <v>21</v>
      </c>
      <c r="K179" s="9">
        <v>0</v>
      </c>
      <c r="L179" s="9">
        <v>0</v>
      </c>
      <c r="M179" s="13" t="str">
        <f t="shared" si="27"/>
        <v>sob</v>
      </c>
    </row>
    <row r="180" spans="1:13" x14ac:dyDescent="0.25">
      <c r="A180" s="11"/>
      <c r="B180" s="11"/>
      <c r="C180" s="16" t="str">
        <f t="shared" si="38"/>
        <v>-5.79694/110.3475</v>
      </c>
      <c r="D180" s="13">
        <f t="shared" si="38"/>
        <v>1</v>
      </c>
      <c r="E180" s="13" t="str">
        <f t="shared" si="38"/>
        <v>MNY</v>
      </c>
      <c r="F180" s="13" t="str">
        <f t="shared" si="38"/>
        <v>Pemanfaatan</v>
      </c>
      <c r="G180" s="17">
        <v>2</v>
      </c>
      <c r="H180" s="17">
        <v>7</v>
      </c>
      <c r="I180" s="13" t="str">
        <f t="shared" si="39"/>
        <v>P,TK</v>
      </c>
      <c r="J180" s="18" t="s">
        <v>22</v>
      </c>
      <c r="K180" s="9">
        <v>0</v>
      </c>
      <c r="L180" s="9">
        <v>0</v>
      </c>
      <c r="M180" s="13" t="str">
        <f t="shared" ref="M180:M224" si="40">M179</f>
        <v>sob</v>
      </c>
    </row>
    <row r="181" spans="1:13" x14ac:dyDescent="0.25">
      <c r="A181" s="11"/>
      <c r="B181" s="11"/>
      <c r="C181" s="16" t="str">
        <f t="shared" si="38"/>
        <v>-5.79694/110.3475</v>
      </c>
      <c r="D181" s="13">
        <f t="shared" si="38"/>
        <v>1</v>
      </c>
      <c r="E181" s="13" t="str">
        <f t="shared" si="38"/>
        <v>MNY</v>
      </c>
      <c r="F181" s="13" t="str">
        <f t="shared" si="38"/>
        <v>Pemanfaatan</v>
      </c>
      <c r="G181" s="17">
        <v>2</v>
      </c>
      <c r="H181" s="17">
        <v>7</v>
      </c>
      <c r="I181" s="13" t="str">
        <f t="shared" si="39"/>
        <v>P,TK</v>
      </c>
      <c r="J181" s="18" t="s">
        <v>23</v>
      </c>
      <c r="K181" s="9">
        <v>0</v>
      </c>
      <c r="L181" s="9">
        <v>0</v>
      </c>
      <c r="M181" s="13" t="str">
        <f t="shared" si="40"/>
        <v>sob</v>
      </c>
    </row>
    <row r="182" spans="1:13" x14ac:dyDescent="0.25">
      <c r="A182" s="11"/>
      <c r="B182" s="11"/>
      <c r="C182" s="16" t="str">
        <f t="shared" si="38"/>
        <v>-5.79694/110.3475</v>
      </c>
      <c r="D182" s="13">
        <f t="shared" si="38"/>
        <v>1</v>
      </c>
      <c r="E182" s="13" t="str">
        <f t="shared" si="38"/>
        <v>MNY</v>
      </c>
      <c r="F182" s="13" t="str">
        <f t="shared" si="38"/>
        <v>Pemanfaatan</v>
      </c>
      <c r="G182" s="17">
        <v>2</v>
      </c>
      <c r="H182" s="17">
        <v>7</v>
      </c>
      <c r="I182" s="13" t="str">
        <f t="shared" si="39"/>
        <v>P,TK</v>
      </c>
      <c r="J182" s="18" t="s">
        <v>24</v>
      </c>
      <c r="K182" s="9">
        <v>0</v>
      </c>
      <c r="L182" s="9">
        <v>0</v>
      </c>
      <c r="M182" s="13" t="str">
        <f t="shared" si="40"/>
        <v>sob</v>
      </c>
    </row>
    <row r="183" spans="1:13" x14ac:dyDescent="0.25">
      <c r="A183" s="11"/>
      <c r="B183" s="11"/>
      <c r="C183" s="16"/>
      <c r="D183" s="13"/>
      <c r="E183" s="13"/>
      <c r="F183" s="13"/>
      <c r="G183" s="17"/>
      <c r="H183" s="17"/>
      <c r="I183" s="13" t="str">
        <f t="shared" si="39"/>
        <v>P,TK</v>
      </c>
      <c r="J183" s="18" t="s">
        <v>16</v>
      </c>
      <c r="K183" s="9">
        <v>0</v>
      </c>
      <c r="L183" s="9">
        <v>0</v>
      </c>
      <c r="M183" s="13" t="str">
        <f t="shared" si="40"/>
        <v>sob</v>
      </c>
    </row>
    <row r="184" spans="1:13" x14ac:dyDescent="0.25">
      <c r="A184" s="11"/>
      <c r="B184" s="11"/>
      <c r="C184" s="16" t="str">
        <f>C182</f>
        <v>-5.79694/110.3475</v>
      </c>
      <c r="D184" s="13">
        <f>D182</f>
        <v>1</v>
      </c>
      <c r="E184" s="13" t="str">
        <f>E182</f>
        <v>MNY</v>
      </c>
      <c r="F184" s="13" t="str">
        <f>F182</f>
        <v>Pemanfaatan</v>
      </c>
      <c r="G184" s="17">
        <v>2</v>
      </c>
      <c r="H184" s="17">
        <v>7</v>
      </c>
      <c r="I184" s="13" t="str">
        <f t="shared" si="39"/>
        <v>P,TK</v>
      </c>
      <c r="J184" s="18" t="s">
        <v>18</v>
      </c>
      <c r="K184" s="9">
        <v>15</v>
      </c>
      <c r="L184" s="9">
        <v>0</v>
      </c>
      <c r="M184" s="13" t="str">
        <f t="shared" si="40"/>
        <v>sob</v>
      </c>
    </row>
    <row r="185" spans="1:13" x14ac:dyDescent="0.25">
      <c r="A185" s="25"/>
      <c r="B185" s="25"/>
      <c r="C185" s="26" t="str">
        <f t="shared" ref="C185:F192" si="41">C184</f>
        <v>-5.79694/110.3475</v>
      </c>
      <c r="D185" s="27">
        <f t="shared" si="41"/>
        <v>1</v>
      </c>
      <c r="E185" s="27" t="str">
        <f t="shared" si="41"/>
        <v>MNY</v>
      </c>
      <c r="F185" s="27" t="str">
        <f t="shared" si="41"/>
        <v>Pemanfaatan</v>
      </c>
      <c r="G185" s="28">
        <v>2</v>
      </c>
      <c r="H185" s="28">
        <v>8</v>
      </c>
      <c r="I185" s="27" t="s">
        <v>29</v>
      </c>
      <c r="J185" s="29" t="s">
        <v>25</v>
      </c>
      <c r="K185" s="9">
        <v>0</v>
      </c>
      <c r="L185" s="9">
        <v>0</v>
      </c>
      <c r="M185" s="13" t="str">
        <f t="shared" si="40"/>
        <v>sob</v>
      </c>
    </row>
    <row r="186" spans="1:13" x14ac:dyDescent="0.25">
      <c r="A186" s="11"/>
      <c r="B186" s="11"/>
      <c r="C186" s="16" t="str">
        <f t="shared" si="41"/>
        <v>-5.79694/110.3475</v>
      </c>
      <c r="D186" s="13">
        <f t="shared" si="41"/>
        <v>1</v>
      </c>
      <c r="E186" s="13" t="str">
        <f t="shared" si="41"/>
        <v>MNY</v>
      </c>
      <c r="F186" s="13" t="str">
        <f t="shared" si="41"/>
        <v>Pemanfaatan</v>
      </c>
      <c r="G186" s="17">
        <v>2</v>
      </c>
      <c r="H186" s="17">
        <v>8</v>
      </c>
      <c r="I186" s="13" t="str">
        <f t="shared" ref="I186:I192" si="42">I185</f>
        <v>P,PK</v>
      </c>
      <c r="J186" s="18" t="s">
        <v>26</v>
      </c>
      <c r="K186" s="9">
        <v>0</v>
      </c>
      <c r="L186" s="9">
        <v>0</v>
      </c>
      <c r="M186" s="13" t="str">
        <f t="shared" si="40"/>
        <v>sob</v>
      </c>
    </row>
    <row r="187" spans="1:13" x14ac:dyDescent="0.25">
      <c r="A187" s="11"/>
      <c r="B187" s="11"/>
      <c r="C187" s="16" t="str">
        <f t="shared" si="41"/>
        <v>-5.79694/110.3475</v>
      </c>
      <c r="D187" s="13">
        <f t="shared" si="41"/>
        <v>1</v>
      </c>
      <c r="E187" s="13" t="str">
        <f t="shared" si="41"/>
        <v>MNY</v>
      </c>
      <c r="F187" s="13" t="str">
        <f t="shared" si="41"/>
        <v>Pemanfaatan</v>
      </c>
      <c r="G187" s="17">
        <v>2</v>
      </c>
      <c r="H187" s="17">
        <v>8</v>
      </c>
      <c r="I187" s="13" t="str">
        <f t="shared" si="42"/>
        <v>P,PK</v>
      </c>
      <c r="J187" s="18" t="s">
        <v>19</v>
      </c>
      <c r="K187" s="9">
        <v>0</v>
      </c>
      <c r="L187" s="9">
        <v>0</v>
      </c>
      <c r="M187" s="13" t="str">
        <f t="shared" si="40"/>
        <v>sob</v>
      </c>
    </row>
    <row r="188" spans="1:13" x14ac:dyDescent="0.25">
      <c r="A188" s="11"/>
      <c r="B188" s="11"/>
      <c r="C188" s="16" t="str">
        <f t="shared" si="41"/>
        <v>-5.79694/110.3475</v>
      </c>
      <c r="D188" s="13">
        <f t="shared" si="41"/>
        <v>1</v>
      </c>
      <c r="E188" s="13" t="str">
        <f t="shared" si="41"/>
        <v>MNY</v>
      </c>
      <c r="F188" s="13" t="str">
        <f t="shared" si="41"/>
        <v>Pemanfaatan</v>
      </c>
      <c r="G188" s="17">
        <v>2</v>
      </c>
      <c r="H188" s="17">
        <v>8</v>
      </c>
      <c r="I188" s="13" t="str">
        <f t="shared" si="42"/>
        <v>P,PK</v>
      </c>
      <c r="J188" s="18" t="s">
        <v>20</v>
      </c>
      <c r="K188" s="9">
        <v>0</v>
      </c>
      <c r="L188" s="9">
        <v>0</v>
      </c>
      <c r="M188" s="13" t="str">
        <f t="shared" si="40"/>
        <v>sob</v>
      </c>
    </row>
    <row r="189" spans="1:13" x14ac:dyDescent="0.25">
      <c r="A189" s="11"/>
      <c r="B189" s="11"/>
      <c r="C189" s="16" t="str">
        <f t="shared" si="41"/>
        <v>-5.79694/110.3475</v>
      </c>
      <c r="D189" s="13">
        <f t="shared" si="41"/>
        <v>1</v>
      </c>
      <c r="E189" s="13" t="str">
        <f t="shared" si="41"/>
        <v>MNY</v>
      </c>
      <c r="F189" s="13" t="str">
        <f t="shared" si="41"/>
        <v>Pemanfaatan</v>
      </c>
      <c r="G189" s="17">
        <v>2</v>
      </c>
      <c r="H189" s="17">
        <v>8</v>
      </c>
      <c r="I189" s="13" t="str">
        <f t="shared" si="42"/>
        <v>P,PK</v>
      </c>
      <c r="J189" s="18" t="s">
        <v>21</v>
      </c>
      <c r="K189" s="9">
        <v>0</v>
      </c>
      <c r="L189" s="9">
        <v>0</v>
      </c>
      <c r="M189" s="13" t="str">
        <f t="shared" si="40"/>
        <v>sob</v>
      </c>
    </row>
    <row r="190" spans="1:13" x14ac:dyDescent="0.25">
      <c r="A190" s="11"/>
      <c r="B190" s="11"/>
      <c r="C190" s="16" t="str">
        <f t="shared" si="41"/>
        <v>-5.79694/110.3475</v>
      </c>
      <c r="D190" s="13">
        <f t="shared" si="41"/>
        <v>1</v>
      </c>
      <c r="E190" s="13" t="str">
        <f t="shared" si="41"/>
        <v>MNY</v>
      </c>
      <c r="F190" s="13" t="str">
        <f t="shared" si="41"/>
        <v>Pemanfaatan</v>
      </c>
      <c r="G190" s="17">
        <v>2</v>
      </c>
      <c r="H190" s="17">
        <v>8</v>
      </c>
      <c r="I190" s="13" t="str">
        <f t="shared" si="42"/>
        <v>P,PK</v>
      </c>
      <c r="J190" s="18" t="s">
        <v>22</v>
      </c>
      <c r="K190" s="9">
        <v>0</v>
      </c>
      <c r="L190" s="9">
        <v>0</v>
      </c>
      <c r="M190" s="13" t="str">
        <f t="shared" si="40"/>
        <v>sob</v>
      </c>
    </row>
    <row r="191" spans="1:13" x14ac:dyDescent="0.25">
      <c r="A191" s="11"/>
      <c r="B191" s="11"/>
      <c r="C191" s="16" t="str">
        <f t="shared" si="41"/>
        <v>-5.79694/110.3475</v>
      </c>
      <c r="D191" s="13">
        <f t="shared" si="41"/>
        <v>1</v>
      </c>
      <c r="E191" s="13" t="str">
        <f t="shared" si="41"/>
        <v>MNY</v>
      </c>
      <c r="F191" s="13" t="str">
        <f t="shared" si="41"/>
        <v>Pemanfaatan</v>
      </c>
      <c r="G191" s="17">
        <v>2</v>
      </c>
      <c r="H191" s="17">
        <v>8</v>
      </c>
      <c r="I191" s="13" t="str">
        <f t="shared" si="42"/>
        <v>P,PK</v>
      </c>
      <c r="J191" s="18" t="s">
        <v>23</v>
      </c>
      <c r="K191" s="9">
        <v>0</v>
      </c>
      <c r="L191" s="9">
        <v>0</v>
      </c>
      <c r="M191" s="13" t="str">
        <f t="shared" si="40"/>
        <v>sob</v>
      </c>
    </row>
    <row r="192" spans="1:13" x14ac:dyDescent="0.25">
      <c r="A192" s="11"/>
      <c r="B192" s="11"/>
      <c r="C192" s="16" t="str">
        <f t="shared" si="41"/>
        <v>-5.79694/110.3475</v>
      </c>
      <c r="D192" s="13">
        <f t="shared" si="41"/>
        <v>1</v>
      </c>
      <c r="E192" s="13" t="str">
        <f t="shared" si="41"/>
        <v>MNY</v>
      </c>
      <c r="F192" s="13" t="str">
        <f t="shared" si="41"/>
        <v>Pemanfaatan</v>
      </c>
      <c r="G192" s="17">
        <v>2</v>
      </c>
      <c r="H192" s="17">
        <v>8</v>
      </c>
      <c r="I192" s="13" t="str">
        <f t="shared" si="42"/>
        <v>P,PK</v>
      </c>
      <c r="J192" s="18" t="s">
        <v>24</v>
      </c>
      <c r="K192" s="9">
        <v>0</v>
      </c>
      <c r="L192" s="9">
        <v>0</v>
      </c>
      <c r="M192" s="13" t="str">
        <f t="shared" si="40"/>
        <v>sob</v>
      </c>
    </row>
    <row r="193" spans="1:13" x14ac:dyDescent="0.25">
      <c r="A193" s="11"/>
      <c r="B193" s="11"/>
      <c r="C193" s="16"/>
      <c r="D193" s="13"/>
      <c r="E193" s="13"/>
      <c r="F193" s="13"/>
      <c r="G193" s="17"/>
      <c r="H193" s="17"/>
      <c r="I193" s="13"/>
      <c r="J193" s="18" t="s">
        <v>16</v>
      </c>
      <c r="K193" s="9">
        <v>0</v>
      </c>
      <c r="L193" s="9">
        <v>0</v>
      </c>
      <c r="M193" s="13" t="str">
        <f t="shared" si="40"/>
        <v>sob</v>
      </c>
    </row>
    <row r="194" spans="1:13" x14ac:dyDescent="0.25">
      <c r="A194" s="11"/>
      <c r="B194" s="11"/>
      <c r="C194" s="16" t="str">
        <f>C192</f>
        <v>-5.79694/110.3475</v>
      </c>
      <c r="D194" s="13">
        <f>D192</f>
        <v>1</v>
      </c>
      <c r="E194" s="13" t="str">
        <f>E192</f>
        <v>MNY</v>
      </c>
      <c r="F194" s="13" t="str">
        <f>F192</f>
        <v>Pemanfaatan</v>
      </c>
      <c r="G194" s="17">
        <v>2</v>
      </c>
      <c r="H194" s="17">
        <v>8</v>
      </c>
      <c r="I194" s="13" t="str">
        <f>I192</f>
        <v>P,PK</v>
      </c>
      <c r="J194" s="18" t="s">
        <v>18</v>
      </c>
      <c r="K194" s="9">
        <v>0</v>
      </c>
      <c r="L194" s="9">
        <v>0</v>
      </c>
      <c r="M194" s="13" t="str">
        <f t="shared" si="40"/>
        <v>sob</v>
      </c>
    </row>
    <row r="195" spans="1:13" x14ac:dyDescent="0.25">
      <c r="A195" s="25"/>
      <c r="B195" s="25"/>
      <c r="C195" s="26" t="str">
        <f t="shared" ref="C195:F202" si="43">C194</f>
        <v>-5.79694/110.3475</v>
      </c>
      <c r="D195" s="27">
        <f t="shared" si="43"/>
        <v>1</v>
      </c>
      <c r="E195" s="27" t="str">
        <f t="shared" si="43"/>
        <v>MNY</v>
      </c>
      <c r="F195" s="27" t="str">
        <f t="shared" si="43"/>
        <v>Pemanfaatan</v>
      </c>
      <c r="G195" s="28">
        <v>2</v>
      </c>
      <c r="H195" s="28">
        <v>9</v>
      </c>
      <c r="I195" s="27" t="s">
        <v>29</v>
      </c>
      <c r="J195" s="29" t="s">
        <v>25</v>
      </c>
      <c r="K195" s="9">
        <v>0</v>
      </c>
      <c r="L195" s="9">
        <v>0</v>
      </c>
      <c r="M195" s="13" t="str">
        <f t="shared" si="40"/>
        <v>sob</v>
      </c>
    </row>
    <row r="196" spans="1:13" x14ac:dyDescent="0.25">
      <c r="A196" s="11"/>
      <c r="B196" s="11"/>
      <c r="C196" s="16" t="str">
        <f t="shared" si="43"/>
        <v>-5.79694/110.3475</v>
      </c>
      <c r="D196" s="13">
        <f t="shared" si="43"/>
        <v>1</v>
      </c>
      <c r="E196" s="13" t="str">
        <f t="shared" si="43"/>
        <v>MNY</v>
      </c>
      <c r="F196" s="13" t="str">
        <f t="shared" si="43"/>
        <v>Pemanfaatan</v>
      </c>
      <c r="G196" s="17">
        <v>2</v>
      </c>
      <c r="H196" s="17">
        <v>9</v>
      </c>
      <c r="I196" s="13" t="str">
        <f t="shared" ref="I196:I202" si="44">I195</f>
        <v>P,PK</v>
      </c>
      <c r="J196" s="18" t="s">
        <v>26</v>
      </c>
      <c r="K196" s="9">
        <v>0</v>
      </c>
      <c r="L196" s="9">
        <v>0</v>
      </c>
      <c r="M196" s="13" t="str">
        <f t="shared" si="40"/>
        <v>sob</v>
      </c>
    </row>
    <row r="197" spans="1:13" x14ac:dyDescent="0.25">
      <c r="A197" s="11"/>
      <c r="B197" s="11"/>
      <c r="C197" s="16" t="str">
        <f t="shared" si="43"/>
        <v>-5.79694/110.3475</v>
      </c>
      <c r="D197" s="13">
        <f t="shared" si="43"/>
        <v>1</v>
      </c>
      <c r="E197" s="13" t="str">
        <f t="shared" si="43"/>
        <v>MNY</v>
      </c>
      <c r="F197" s="13" t="str">
        <f t="shared" si="43"/>
        <v>Pemanfaatan</v>
      </c>
      <c r="G197" s="17">
        <v>2</v>
      </c>
      <c r="H197" s="17">
        <v>9</v>
      </c>
      <c r="I197" s="13" t="str">
        <f t="shared" si="44"/>
        <v>P,PK</v>
      </c>
      <c r="J197" s="18" t="s">
        <v>19</v>
      </c>
      <c r="K197" s="9">
        <v>0</v>
      </c>
      <c r="L197" s="9">
        <v>0</v>
      </c>
      <c r="M197" s="13" t="str">
        <f t="shared" si="40"/>
        <v>sob</v>
      </c>
    </row>
    <row r="198" spans="1:13" x14ac:dyDescent="0.25">
      <c r="A198" s="11"/>
      <c r="B198" s="11"/>
      <c r="C198" s="16" t="str">
        <f t="shared" si="43"/>
        <v>-5.79694/110.3475</v>
      </c>
      <c r="D198" s="13">
        <f t="shared" si="43"/>
        <v>1</v>
      </c>
      <c r="E198" s="13" t="str">
        <f t="shared" si="43"/>
        <v>MNY</v>
      </c>
      <c r="F198" s="13" t="str">
        <f t="shared" si="43"/>
        <v>Pemanfaatan</v>
      </c>
      <c r="G198" s="17">
        <v>2</v>
      </c>
      <c r="H198" s="17">
        <v>9</v>
      </c>
      <c r="I198" s="13" t="str">
        <f t="shared" si="44"/>
        <v>P,PK</v>
      </c>
      <c r="J198" s="18" t="s">
        <v>20</v>
      </c>
      <c r="K198" s="9">
        <v>0</v>
      </c>
      <c r="L198" s="9">
        <v>0</v>
      </c>
      <c r="M198" s="13" t="str">
        <f t="shared" si="40"/>
        <v>sob</v>
      </c>
    </row>
    <row r="199" spans="1:13" x14ac:dyDescent="0.25">
      <c r="A199" s="11"/>
      <c r="B199" s="11"/>
      <c r="C199" s="16" t="str">
        <f t="shared" si="43"/>
        <v>-5.79694/110.3475</v>
      </c>
      <c r="D199" s="13">
        <f t="shared" si="43"/>
        <v>1</v>
      </c>
      <c r="E199" s="13" t="str">
        <f t="shared" si="43"/>
        <v>MNY</v>
      </c>
      <c r="F199" s="13" t="str">
        <f t="shared" si="43"/>
        <v>Pemanfaatan</v>
      </c>
      <c r="G199" s="17">
        <v>2</v>
      </c>
      <c r="H199" s="17">
        <v>9</v>
      </c>
      <c r="I199" s="13" t="str">
        <f t="shared" si="44"/>
        <v>P,PK</v>
      </c>
      <c r="J199" s="18" t="s">
        <v>21</v>
      </c>
      <c r="K199" s="9">
        <v>0</v>
      </c>
      <c r="L199" s="9">
        <v>0</v>
      </c>
      <c r="M199" s="13" t="str">
        <f t="shared" si="40"/>
        <v>sob</v>
      </c>
    </row>
    <row r="200" spans="1:13" x14ac:dyDescent="0.25">
      <c r="A200" s="11"/>
      <c r="B200" s="11"/>
      <c r="C200" s="16" t="str">
        <f t="shared" si="43"/>
        <v>-5.79694/110.3475</v>
      </c>
      <c r="D200" s="13">
        <f t="shared" si="43"/>
        <v>1</v>
      </c>
      <c r="E200" s="13" t="str">
        <f t="shared" si="43"/>
        <v>MNY</v>
      </c>
      <c r="F200" s="13" t="str">
        <f t="shared" si="43"/>
        <v>Pemanfaatan</v>
      </c>
      <c r="G200" s="17">
        <v>2</v>
      </c>
      <c r="H200" s="17">
        <v>9</v>
      </c>
      <c r="I200" s="13" t="str">
        <f t="shared" si="44"/>
        <v>P,PK</v>
      </c>
      <c r="J200" s="18" t="s">
        <v>22</v>
      </c>
      <c r="K200" s="9">
        <v>20</v>
      </c>
      <c r="L200" s="9">
        <v>0</v>
      </c>
      <c r="M200" s="13" t="str">
        <f t="shared" si="40"/>
        <v>sob</v>
      </c>
    </row>
    <row r="201" spans="1:13" x14ac:dyDescent="0.25">
      <c r="A201" s="11"/>
      <c r="B201" s="11"/>
      <c r="C201" s="16" t="str">
        <f t="shared" si="43"/>
        <v>-5.79694/110.3475</v>
      </c>
      <c r="D201" s="13">
        <f t="shared" si="43"/>
        <v>1</v>
      </c>
      <c r="E201" s="13" t="str">
        <f t="shared" si="43"/>
        <v>MNY</v>
      </c>
      <c r="F201" s="13" t="str">
        <f t="shared" si="43"/>
        <v>Pemanfaatan</v>
      </c>
      <c r="G201" s="17">
        <v>2</v>
      </c>
      <c r="H201" s="17">
        <v>9</v>
      </c>
      <c r="I201" s="13" t="str">
        <f t="shared" si="44"/>
        <v>P,PK</v>
      </c>
      <c r="J201" s="18" t="s">
        <v>23</v>
      </c>
      <c r="K201" s="9">
        <v>80</v>
      </c>
      <c r="L201" s="9">
        <v>0</v>
      </c>
      <c r="M201" s="13" t="str">
        <f t="shared" si="40"/>
        <v>sob</v>
      </c>
    </row>
    <row r="202" spans="1:13" x14ac:dyDescent="0.25">
      <c r="A202" s="11"/>
      <c r="B202" s="11"/>
      <c r="C202" s="16" t="str">
        <f t="shared" si="43"/>
        <v>-5.79694/110.3475</v>
      </c>
      <c r="D202" s="13">
        <f t="shared" si="43"/>
        <v>1</v>
      </c>
      <c r="E202" s="13" t="str">
        <f t="shared" si="43"/>
        <v>MNY</v>
      </c>
      <c r="F202" s="13" t="str">
        <f t="shared" si="43"/>
        <v>Pemanfaatan</v>
      </c>
      <c r="G202" s="17">
        <v>2</v>
      </c>
      <c r="H202" s="17">
        <v>9</v>
      </c>
      <c r="I202" s="13" t="str">
        <f t="shared" si="44"/>
        <v>P,PK</v>
      </c>
      <c r="J202" s="18" t="s">
        <v>24</v>
      </c>
      <c r="K202" s="9">
        <v>0</v>
      </c>
      <c r="L202" s="9">
        <v>0</v>
      </c>
      <c r="M202" s="13" t="str">
        <f t="shared" si="40"/>
        <v>sob</v>
      </c>
    </row>
    <row r="203" spans="1:13" x14ac:dyDescent="0.25">
      <c r="A203" s="11"/>
      <c r="B203" s="11"/>
      <c r="C203" s="16"/>
      <c r="D203" s="13"/>
      <c r="E203" s="13"/>
      <c r="F203" s="13"/>
      <c r="G203" s="17"/>
      <c r="H203" s="17"/>
      <c r="I203" s="13"/>
      <c r="J203" s="18" t="s">
        <v>16</v>
      </c>
      <c r="K203" s="9">
        <v>10</v>
      </c>
      <c r="L203" s="9">
        <v>12</v>
      </c>
      <c r="M203" s="13" t="str">
        <f t="shared" si="40"/>
        <v>sob</v>
      </c>
    </row>
    <row r="204" spans="1:13" x14ac:dyDescent="0.25">
      <c r="A204" s="11"/>
      <c r="B204" s="11"/>
      <c r="C204" s="16" t="str">
        <f>C202</f>
        <v>-5.79694/110.3475</v>
      </c>
      <c r="D204" s="13">
        <f>D202</f>
        <v>1</v>
      </c>
      <c r="E204" s="13" t="str">
        <f>E202</f>
        <v>MNY</v>
      </c>
      <c r="F204" s="13" t="str">
        <f>F202</f>
        <v>Pemanfaatan</v>
      </c>
      <c r="G204" s="17">
        <v>2</v>
      </c>
      <c r="H204" s="17">
        <v>9</v>
      </c>
      <c r="I204" s="13" t="str">
        <f>I202</f>
        <v>P,PK</v>
      </c>
      <c r="J204" s="18" t="s">
        <v>18</v>
      </c>
      <c r="K204" s="9">
        <v>3</v>
      </c>
      <c r="L204" s="9">
        <v>0</v>
      </c>
      <c r="M204" s="13" t="str">
        <f t="shared" si="40"/>
        <v>sob</v>
      </c>
    </row>
    <row r="205" spans="1:13" x14ac:dyDescent="0.25">
      <c r="A205" s="25"/>
      <c r="B205" s="25"/>
      <c r="C205" s="26" t="str">
        <f t="shared" ref="C205:F212" si="45">C204</f>
        <v>-5.79694/110.3475</v>
      </c>
      <c r="D205" s="27">
        <f t="shared" si="45"/>
        <v>1</v>
      </c>
      <c r="E205" s="27" t="str">
        <f t="shared" si="45"/>
        <v>MNY</v>
      </c>
      <c r="F205" s="27" t="str">
        <f t="shared" si="45"/>
        <v>Pemanfaatan</v>
      </c>
      <c r="G205" s="28">
        <v>2</v>
      </c>
      <c r="H205" s="28">
        <v>10</v>
      </c>
      <c r="I205" s="27" t="s">
        <v>29</v>
      </c>
      <c r="J205" s="29" t="s">
        <v>25</v>
      </c>
      <c r="K205" s="9">
        <v>0</v>
      </c>
      <c r="L205" s="9">
        <v>0</v>
      </c>
      <c r="M205" s="13" t="str">
        <f t="shared" si="40"/>
        <v>sob</v>
      </c>
    </row>
    <row r="206" spans="1:13" x14ac:dyDescent="0.25">
      <c r="A206" s="11"/>
      <c r="B206" s="11"/>
      <c r="C206" s="16" t="str">
        <f t="shared" si="45"/>
        <v>-5.79694/110.3475</v>
      </c>
      <c r="D206" s="13">
        <f t="shared" si="45"/>
        <v>1</v>
      </c>
      <c r="E206" s="13" t="str">
        <f t="shared" si="45"/>
        <v>MNY</v>
      </c>
      <c r="F206" s="13" t="str">
        <f t="shared" si="45"/>
        <v>Pemanfaatan</v>
      </c>
      <c r="G206" s="17">
        <v>2</v>
      </c>
      <c r="H206" s="17">
        <v>10</v>
      </c>
      <c r="I206" s="13" t="str">
        <f t="shared" ref="I206:I212" si="46">I205</f>
        <v>P,PK</v>
      </c>
      <c r="J206" s="18" t="s">
        <v>26</v>
      </c>
      <c r="K206" s="9">
        <v>0</v>
      </c>
      <c r="L206" s="9">
        <v>0</v>
      </c>
      <c r="M206" s="13" t="str">
        <f t="shared" si="40"/>
        <v>sob</v>
      </c>
    </row>
    <row r="207" spans="1:13" x14ac:dyDescent="0.25">
      <c r="A207" s="11"/>
      <c r="B207" s="11"/>
      <c r="C207" s="16" t="str">
        <f t="shared" si="45"/>
        <v>-5.79694/110.3475</v>
      </c>
      <c r="D207" s="13">
        <f t="shared" si="45"/>
        <v>1</v>
      </c>
      <c r="E207" s="13" t="str">
        <f t="shared" si="45"/>
        <v>MNY</v>
      </c>
      <c r="F207" s="13" t="str">
        <f t="shared" si="45"/>
        <v>Pemanfaatan</v>
      </c>
      <c r="G207" s="17">
        <v>2</v>
      </c>
      <c r="H207" s="17">
        <v>10</v>
      </c>
      <c r="I207" s="13" t="str">
        <f t="shared" si="46"/>
        <v>P,PK</v>
      </c>
      <c r="J207" s="18" t="s">
        <v>19</v>
      </c>
      <c r="K207" s="9">
        <v>0</v>
      </c>
      <c r="L207" s="9">
        <v>0</v>
      </c>
      <c r="M207" s="13" t="str">
        <f t="shared" si="40"/>
        <v>sob</v>
      </c>
    </row>
    <row r="208" spans="1:13" x14ac:dyDescent="0.25">
      <c r="A208" s="11"/>
      <c r="B208" s="11"/>
      <c r="C208" s="16" t="str">
        <f t="shared" si="45"/>
        <v>-5.79694/110.3475</v>
      </c>
      <c r="D208" s="13">
        <f t="shared" si="45"/>
        <v>1</v>
      </c>
      <c r="E208" s="13" t="str">
        <f t="shared" si="45"/>
        <v>MNY</v>
      </c>
      <c r="F208" s="13" t="str">
        <f t="shared" si="45"/>
        <v>Pemanfaatan</v>
      </c>
      <c r="G208" s="17">
        <v>2</v>
      </c>
      <c r="H208" s="17">
        <v>10</v>
      </c>
      <c r="I208" s="13" t="str">
        <f t="shared" si="46"/>
        <v>P,PK</v>
      </c>
      <c r="J208" s="18" t="s">
        <v>20</v>
      </c>
      <c r="K208" s="9">
        <v>0</v>
      </c>
      <c r="L208" s="9">
        <v>0</v>
      </c>
      <c r="M208" s="13" t="str">
        <f t="shared" si="40"/>
        <v>sob</v>
      </c>
    </row>
    <row r="209" spans="1:13" x14ac:dyDescent="0.25">
      <c r="A209" s="11"/>
      <c r="B209" s="11"/>
      <c r="C209" s="16" t="str">
        <f t="shared" si="45"/>
        <v>-5.79694/110.3475</v>
      </c>
      <c r="D209" s="13">
        <f t="shared" si="45"/>
        <v>1</v>
      </c>
      <c r="E209" s="13" t="str">
        <f t="shared" si="45"/>
        <v>MNY</v>
      </c>
      <c r="F209" s="13" t="str">
        <f t="shared" si="45"/>
        <v>Pemanfaatan</v>
      </c>
      <c r="G209" s="17">
        <v>2</v>
      </c>
      <c r="H209" s="17">
        <v>10</v>
      </c>
      <c r="I209" s="13" t="str">
        <f t="shared" si="46"/>
        <v>P,PK</v>
      </c>
      <c r="J209" s="18" t="s">
        <v>21</v>
      </c>
      <c r="K209" s="9">
        <v>0</v>
      </c>
      <c r="L209" s="9">
        <v>0</v>
      </c>
      <c r="M209" s="13" t="str">
        <f t="shared" si="40"/>
        <v>sob</v>
      </c>
    </row>
    <row r="210" spans="1:13" x14ac:dyDescent="0.25">
      <c r="A210" s="11"/>
      <c r="B210" s="11"/>
      <c r="C210" s="16" t="str">
        <f t="shared" si="45"/>
        <v>-5.79694/110.3475</v>
      </c>
      <c r="D210" s="13">
        <f t="shared" si="45"/>
        <v>1</v>
      </c>
      <c r="E210" s="13" t="str">
        <f t="shared" si="45"/>
        <v>MNY</v>
      </c>
      <c r="F210" s="13" t="str">
        <f t="shared" si="45"/>
        <v>Pemanfaatan</v>
      </c>
      <c r="G210" s="17">
        <v>2</v>
      </c>
      <c r="H210" s="17">
        <v>10</v>
      </c>
      <c r="I210" s="13" t="str">
        <f t="shared" si="46"/>
        <v>P,PK</v>
      </c>
      <c r="J210" s="18" t="s">
        <v>22</v>
      </c>
      <c r="K210" s="9">
        <v>0</v>
      </c>
      <c r="L210" s="9">
        <v>0</v>
      </c>
      <c r="M210" s="13" t="str">
        <f t="shared" si="40"/>
        <v>sob</v>
      </c>
    </row>
    <row r="211" spans="1:13" x14ac:dyDescent="0.25">
      <c r="A211" s="11"/>
      <c r="B211" s="11"/>
      <c r="C211" s="16" t="str">
        <f t="shared" si="45"/>
        <v>-5.79694/110.3475</v>
      </c>
      <c r="D211" s="13">
        <f t="shared" si="45"/>
        <v>1</v>
      </c>
      <c r="E211" s="13" t="str">
        <f t="shared" si="45"/>
        <v>MNY</v>
      </c>
      <c r="F211" s="13" t="str">
        <f t="shared" si="45"/>
        <v>Pemanfaatan</v>
      </c>
      <c r="G211" s="17">
        <v>2</v>
      </c>
      <c r="H211" s="17">
        <v>10</v>
      </c>
      <c r="I211" s="13" t="str">
        <f t="shared" si="46"/>
        <v>P,PK</v>
      </c>
      <c r="J211" s="18" t="s">
        <v>23</v>
      </c>
      <c r="K211" s="9">
        <v>0</v>
      </c>
      <c r="L211" s="9">
        <v>0</v>
      </c>
      <c r="M211" s="13" t="str">
        <f t="shared" si="40"/>
        <v>sob</v>
      </c>
    </row>
    <row r="212" spans="1:13" x14ac:dyDescent="0.25">
      <c r="A212" s="11"/>
      <c r="B212" s="11"/>
      <c r="C212" s="16" t="str">
        <f t="shared" si="45"/>
        <v>-5.79694/110.3475</v>
      </c>
      <c r="D212" s="13">
        <f t="shared" si="45"/>
        <v>1</v>
      </c>
      <c r="E212" s="13" t="str">
        <f t="shared" si="45"/>
        <v>MNY</v>
      </c>
      <c r="F212" s="13" t="str">
        <f t="shared" si="45"/>
        <v>Pemanfaatan</v>
      </c>
      <c r="G212" s="17">
        <v>2</v>
      </c>
      <c r="H212" s="17">
        <v>10</v>
      </c>
      <c r="I212" s="13" t="str">
        <f t="shared" si="46"/>
        <v>P,PK</v>
      </c>
      <c r="J212" s="18" t="s">
        <v>24</v>
      </c>
      <c r="K212" s="9">
        <v>0</v>
      </c>
      <c r="L212" s="9">
        <v>0</v>
      </c>
      <c r="M212" s="13" t="str">
        <f t="shared" si="40"/>
        <v>sob</v>
      </c>
    </row>
    <row r="213" spans="1:13" x14ac:dyDescent="0.25">
      <c r="A213" s="11"/>
      <c r="B213" s="11"/>
      <c r="C213" s="16"/>
      <c r="D213" s="13"/>
      <c r="E213" s="13"/>
      <c r="F213" s="13"/>
      <c r="G213" s="17"/>
      <c r="H213" s="17"/>
      <c r="I213" s="13"/>
      <c r="J213" s="18" t="s">
        <v>16</v>
      </c>
      <c r="K213" s="9">
        <v>0</v>
      </c>
      <c r="L213" s="9">
        <v>0</v>
      </c>
      <c r="M213" s="13" t="str">
        <f t="shared" si="40"/>
        <v>sob</v>
      </c>
    </row>
    <row r="214" spans="1:13" x14ac:dyDescent="0.25">
      <c r="A214" s="11"/>
      <c r="B214" s="11"/>
      <c r="C214" s="16" t="str">
        <f>C212</f>
        <v>-5.79694/110.3475</v>
      </c>
      <c r="D214" s="13">
        <f>D212</f>
        <v>1</v>
      </c>
      <c r="E214" s="13" t="str">
        <f>E212</f>
        <v>MNY</v>
      </c>
      <c r="F214" s="13" t="str">
        <f>F212</f>
        <v>Pemanfaatan</v>
      </c>
      <c r="G214" s="17">
        <v>2</v>
      </c>
      <c r="H214" s="17">
        <v>10</v>
      </c>
      <c r="I214" s="13" t="str">
        <f>I212</f>
        <v>P,PK</v>
      </c>
      <c r="J214" s="18" t="s">
        <v>18</v>
      </c>
      <c r="K214" s="9">
        <v>2</v>
      </c>
      <c r="L214" s="9">
        <v>0</v>
      </c>
      <c r="M214" s="13" t="str">
        <f t="shared" si="40"/>
        <v>sob</v>
      </c>
    </row>
    <row r="215" spans="1:13" x14ac:dyDescent="0.25">
      <c r="A215" s="25"/>
      <c r="B215" s="25"/>
      <c r="C215" s="26" t="str">
        <f t="shared" ref="C215:F222" si="47">C214</f>
        <v>-5.79694/110.3475</v>
      </c>
      <c r="D215" s="27">
        <f t="shared" si="47"/>
        <v>1</v>
      </c>
      <c r="E215" s="27" t="str">
        <f t="shared" si="47"/>
        <v>MNY</v>
      </c>
      <c r="F215" s="27" t="str">
        <f t="shared" si="47"/>
        <v>Pemanfaatan</v>
      </c>
      <c r="G215" s="28">
        <v>2</v>
      </c>
      <c r="H215" s="28">
        <v>11</v>
      </c>
      <c r="I215" s="27" t="s">
        <v>29</v>
      </c>
      <c r="J215" s="29" t="s">
        <v>25</v>
      </c>
      <c r="K215" s="30">
        <v>0</v>
      </c>
      <c r="L215" s="30">
        <v>0</v>
      </c>
      <c r="M215" s="13" t="str">
        <f t="shared" si="40"/>
        <v>sob</v>
      </c>
    </row>
    <row r="216" spans="1:13" x14ac:dyDescent="0.25">
      <c r="A216" s="11"/>
      <c r="B216" s="11"/>
      <c r="C216" s="16" t="str">
        <f t="shared" si="47"/>
        <v>-5.79694/110.3475</v>
      </c>
      <c r="D216" s="13">
        <f t="shared" si="47"/>
        <v>1</v>
      </c>
      <c r="E216" s="13" t="str">
        <f t="shared" si="47"/>
        <v>MNY</v>
      </c>
      <c r="F216" s="13" t="str">
        <f t="shared" si="47"/>
        <v>Pemanfaatan</v>
      </c>
      <c r="G216" s="17">
        <v>2</v>
      </c>
      <c r="H216" s="17">
        <v>11</v>
      </c>
      <c r="I216" s="13" t="str">
        <f t="shared" ref="I216:I222" si="48">I215</f>
        <v>P,PK</v>
      </c>
      <c r="J216" s="18" t="s">
        <v>26</v>
      </c>
      <c r="K216" s="9">
        <v>0</v>
      </c>
      <c r="L216" s="9">
        <v>0</v>
      </c>
      <c r="M216" s="13" t="str">
        <f t="shared" si="40"/>
        <v>sob</v>
      </c>
    </row>
    <row r="217" spans="1:13" x14ac:dyDescent="0.25">
      <c r="A217" s="11"/>
      <c r="B217" s="11"/>
      <c r="C217" s="16" t="str">
        <f t="shared" si="47"/>
        <v>-5.79694/110.3475</v>
      </c>
      <c r="D217" s="13">
        <f t="shared" si="47"/>
        <v>1</v>
      </c>
      <c r="E217" s="13" t="str">
        <f t="shared" si="47"/>
        <v>MNY</v>
      </c>
      <c r="F217" s="13" t="str">
        <f t="shared" si="47"/>
        <v>Pemanfaatan</v>
      </c>
      <c r="G217" s="17">
        <v>2</v>
      </c>
      <c r="H217" s="17">
        <v>11</v>
      </c>
      <c r="I217" s="13" t="str">
        <f t="shared" si="48"/>
        <v>P,PK</v>
      </c>
      <c r="J217" s="18" t="s">
        <v>19</v>
      </c>
      <c r="K217" s="9">
        <v>0</v>
      </c>
      <c r="L217" s="9">
        <v>0</v>
      </c>
      <c r="M217" s="13" t="str">
        <f t="shared" si="40"/>
        <v>sob</v>
      </c>
    </row>
    <row r="218" spans="1:13" x14ac:dyDescent="0.25">
      <c r="A218" s="11"/>
      <c r="B218" s="11"/>
      <c r="C218" s="16" t="str">
        <f t="shared" si="47"/>
        <v>-5.79694/110.3475</v>
      </c>
      <c r="D218" s="13">
        <f t="shared" si="47"/>
        <v>1</v>
      </c>
      <c r="E218" s="13" t="str">
        <f t="shared" si="47"/>
        <v>MNY</v>
      </c>
      <c r="F218" s="13" t="str">
        <f t="shared" si="47"/>
        <v>Pemanfaatan</v>
      </c>
      <c r="G218" s="17">
        <v>2</v>
      </c>
      <c r="H218" s="17">
        <v>11</v>
      </c>
      <c r="I218" s="13" t="str">
        <f t="shared" si="48"/>
        <v>P,PK</v>
      </c>
      <c r="J218" s="18" t="s">
        <v>20</v>
      </c>
      <c r="K218" s="9">
        <v>0</v>
      </c>
      <c r="L218" s="9">
        <v>0</v>
      </c>
      <c r="M218" s="13" t="str">
        <f t="shared" si="40"/>
        <v>sob</v>
      </c>
    </row>
    <row r="219" spans="1:13" x14ac:dyDescent="0.25">
      <c r="A219" s="11"/>
      <c r="B219" s="11"/>
      <c r="C219" s="16" t="str">
        <f t="shared" si="47"/>
        <v>-5.79694/110.3475</v>
      </c>
      <c r="D219" s="13">
        <f t="shared" si="47"/>
        <v>1</v>
      </c>
      <c r="E219" s="13" t="str">
        <f t="shared" si="47"/>
        <v>MNY</v>
      </c>
      <c r="F219" s="13" t="str">
        <f t="shared" si="47"/>
        <v>Pemanfaatan</v>
      </c>
      <c r="G219" s="17">
        <v>2</v>
      </c>
      <c r="H219" s="17">
        <v>11</v>
      </c>
      <c r="I219" s="13" t="str">
        <f t="shared" si="48"/>
        <v>P,PK</v>
      </c>
      <c r="J219" s="18" t="s">
        <v>21</v>
      </c>
      <c r="K219" s="9">
        <v>0</v>
      </c>
      <c r="L219" s="9">
        <v>0</v>
      </c>
      <c r="M219" s="13" t="str">
        <f t="shared" si="40"/>
        <v>sob</v>
      </c>
    </row>
    <row r="220" spans="1:13" x14ac:dyDescent="0.25">
      <c r="A220" s="11"/>
      <c r="B220" s="11"/>
      <c r="C220" s="16" t="str">
        <f t="shared" si="47"/>
        <v>-5.79694/110.3475</v>
      </c>
      <c r="D220" s="13">
        <f t="shared" si="47"/>
        <v>1</v>
      </c>
      <c r="E220" s="13" t="str">
        <f t="shared" si="47"/>
        <v>MNY</v>
      </c>
      <c r="F220" s="13" t="str">
        <f t="shared" si="47"/>
        <v>Pemanfaatan</v>
      </c>
      <c r="G220" s="17">
        <v>2</v>
      </c>
      <c r="H220" s="17">
        <v>11</v>
      </c>
      <c r="I220" s="13" t="str">
        <f t="shared" si="48"/>
        <v>P,PK</v>
      </c>
      <c r="J220" s="18" t="s">
        <v>22</v>
      </c>
      <c r="K220" s="9">
        <v>0</v>
      </c>
      <c r="L220" s="9">
        <v>0</v>
      </c>
      <c r="M220" s="13" t="str">
        <f t="shared" si="40"/>
        <v>sob</v>
      </c>
    </row>
    <row r="221" spans="1:13" x14ac:dyDescent="0.25">
      <c r="A221" s="11"/>
      <c r="B221" s="11"/>
      <c r="C221" s="16" t="str">
        <f t="shared" si="47"/>
        <v>-5.79694/110.3475</v>
      </c>
      <c r="D221" s="13">
        <f t="shared" si="47"/>
        <v>1</v>
      </c>
      <c r="E221" s="13" t="str">
        <f t="shared" si="47"/>
        <v>MNY</v>
      </c>
      <c r="F221" s="13" t="str">
        <f t="shared" si="47"/>
        <v>Pemanfaatan</v>
      </c>
      <c r="G221" s="17">
        <v>2</v>
      </c>
      <c r="H221" s="17">
        <v>11</v>
      </c>
      <c r="I221" s="13" t="str">
        <f t="shared" si="48"/>
        <v>P,PK</v>
      </c>
      <c r="J221" s="18" t="s">
        <v>23</v>
      </c>
      <c r="K221" s="9">
        <v>0</v>
      </c>
      <c r="L221" s="9">
        <v>0</v>
      </c>
      <c r="M221" s="13" t="str">
        <f t="shared" si="40"/>
        <v>sob</v>
      </c>
    </row>
    <row r="222" spans="1:13" x14ac:dyDescent="0.25">
      <c r="A222" s="11"/>
      <c r="B222" s="11"/>
      <c r="C222" s="16" t="str">
        <f t="shared" si="47"/>
        <v>-5.79694/110.3475</v>
      </c>
      <c r="D222" s="13">
        <f t="shared" si="47"/>
        <v>1</v>
      </c>
      <c r="E222" s="13" t="str">
        <f t="shared" si="47"/>
        <v>MNY</v>
      </c>
      <c r="F222" s="13" t="str">
        <f t="shared" si="47"/>
        <v>Pemanfaatan</v>
      </c>
      <c r="G222" s="17">
        <v>2</v>
      </c>
      <c r="H222" s="17">
        <v>11</v>
      </c>
      <c r="I222" s="13" t="str">
        <f t="shared" si="48"/>
        <v>P,PK</v>
      </c>
      <c r="J222" s="18" t="s">
        <v>24</v>
      </c>
      <c r="K222" s="9">
        <v>0</v>
      </c>
      <c r="L222" s="9">
        <v>0</v>
      </c>
      <c r="M222" s="13" t="str">
        <f t="shared" si="40"/>
        <v>sob</v>
      </c>
    </row>
    <row r="223" spans="1:13" x14ac:dyDescent="0.25">
      <c r="A223" s="11"/>
      <c r="B223" s="11"/>
      <c r="C223" s="16"/>
      <c r="D223" s="13"/>
      <c r="E223" s="13"/>
      <c r="F223" s="13"/>
      <c r="G223" s="17"/>
      <c r="H223" s="17"/>
      <c r="I223" s="13"/>
      <c r="J223" s="18" t="s">
        <v>16</v>
      </c>
      <c r="K223" s="9">
        <v>0</v>
      </c>
      <c r="L223" s="9">
        <v>0</v>
      </c>
      <c r="M223" s="13" t="str">
        <f t="shared" si="40"/>
        <v>sob</v>
      </c>
    </row>
    <row r="224" spans="1:13" x14ac:dyDescent="0.25">
      <c r="A224" s="11"/>
      <c r="B224" s="11"/>
      <c r="C224" s="16" t="str">
        <f>C222</f>
        <v>-5.79694/110.3475</v>
      </c>
      <c r="D224" s="13">
        <f>D222</f>
        <v>1</v>
      </c>
      <c r="E224" s="13" t="str">
        <f>E222</f>
        <v>MNY</v>
      </c>
      <c r="F224" s="13" t="str">
        <f>F222</f>
        <v>Pemanfaatan</v>
      </c>
      <c r="G224" s="17">
        <v>2</v>
      </c>
      <c r="H224" s="17">
        <v>11</v>
      </c>
      <c r="I224" s="13" t="str">
        <f>I222</f>
        <v>P,PK</v>
      </c>
      <c r="J224" s="18" t="s">
        <v>18</v>
      </c>
      <c r="K224" s="9">
        <v>0</v>
      </c>
      <c r="L224" s="9">
        <v>0</v>
      </c>
      <c r="M224" s="13" t="str">
        <f t="shared" si="40"/>
        <v>sob</v>
      </c>
    </row>
    <row r="225" spans="1:13" x14ac:dyDescent="0.25">
      <c r="A225" s="31"/>
      <c r="B225" s="31"/>
      <c r="C225" s="32" t="str">
        <f t="shared" ref="C225:F232" si="49">C224</f>
        <v>-5.79694/110.3475</v>
      </c>
      <c r="D225" s="33">
        <f t="shared" si="49"/>
        <v>1</v>
      </c>
      <c r="E225" s="33" t="str">
        <f t="shared" si="49"/>
        <v>MNY</v>
      </c>
      <c r="F225" s="33" t="str">
        <f t="shared" si="49"/>
        <v>Pemanfaatan</v>
      </c>
      <c r="G225" s="34">
        <v>3</v>
      </c>
      <c r="H225" s="34">
        <v>1</v>
      </c>
      <c r="I225" s="33" t="s">
        <v>60</v>
      </c>
      <c r="J225" s="35" t="s">
        <v>25</v>
      </c>
      <c r="K225" s="36">
        <v>0</v>
      </c>
      <c r="L225" s="36">
        <v>0</v>
      </c>
      <c r="M225" s="33" t="s">
        <v>43</v>
      </c>
    </row>
    <row r="226" spans="1:13" x14ac:dyDescent="0.25">
      <c r="A226" s="11"/>
      <c r="B226" s="11"/>
      <c r="C226" s="16" t="str">
        <f t="shared" si="49"/>
        <v>-5.79694/110.3475</v>
      </c>
      <c r="D226" s="13">
        <f t="shared" si="49"/>
        <v>1</v>
      </c>
      <c r="E226" s="13" t="str">
        <f t="shared" si="49"/>
        <v>MNY</v>
      </c>
      <c r="F226" s="13" t="str">
        <f t="shared" si="49"/>
        <v>Pemanfaatan</v>
      </c>
      <c r="G226" s="17">
        <v>3</v>
      </c>
      <c r="H226" s="17">
        <v>1</v>
      </c>
      <c r="I226" s="13" t="str">
        <f t="shared" ref="I226:I232" si="50">I225</f>
        <v>P,TK</v>
      </c>
      <c r="J226" s="18" t="s">
        <v>26</v>
      </c>
      <c r="K226" s="9">
        <v>0</v>
      </c>
      <c r="L226" s="9">
        <v>0</v>
      </c>
      <c r="M226" s="13" t="str">
        <f>M225</f>
        <v>za</v>
      </c>
    </row>
    <row r="227" spans="1:13" x14ac:dyDescent="0.25">
      <c r="A227" s="11"/>
      <c r="B227" s="11"/>
      <c r="C227" s="16" t="str">
        <f t="shared" si="49"/>
        <v>-5.79694/110.3475</v>
      </c>
      <c r="D227" s="13">
        <f t="shared" si="49"/>
        <v>1</v>
      </c>
      <c r="E227" s="13" t="str">
        <f t="shared" si="49"/>
        <v>MNY</v>
      </c>
      <c r="F227" s="13" t="str">
        <f t="shared" si="49"/>
        <v>Pemanfaatan</v>
      </c>
      <c r="G227" s="17">
        <v>3</v>
      </c>
      <c r="H227" s="17">
        <v>1</v>
      </c>
      <c r="I227" s="13" t="str">
        <f t="shared" si="50"/>
        <v>P,TK</v>
      </c>
      <c r="J227" s="18" t="s">
        <v>19</v>
      </c>
      <c r="K227" s="9">
        <v>0</v>
      </c>
      <c r="L227" s="9">
        <v>0</v>
      </c>
      <c r="M227" s="13" t="str">
        <f>M226</f>
        <v>za</v>
      </c>
    </row>
    <row r="228" spans="1:13" x14ac:dyDescent="0.25">
      <c r="A228" s="11"/>
      <c r="B228" s="11"/>
      <c r="C228" s="16" t="str">
        <f t="shared" si="49"/>
        <v>-5.79694/110.3475</v>
      </c>
      <c r="D228" s="13">
        <f t="shared" si="49"/>
        <v>1</v>
      </c>
      <c r="E228" s="13" t="str">
        <f t="shared" si="49"/>
        <v>MNY</v>
      </c>
      <c r="F228" s="13" t="str">
        <f t="shared" si="49"/>
        <v>Pemanfaatan</v>
      </c>
      <c r="G228" s="17">
        <v>3</v>
      </c>
      <c r="H228" s="17">
        <v>1</v>
      </c>
      <c r="I228" s="13" t="str">
        <f t="shared" si="50"/>
        <v>P,TK</v>
      </c>
      <c r="J228" s="18" t="s">
        <v>20</v>
      </c>
      <c r="K228" s="9">
        <v>0</v>
      </c>
      <c r="L228" s="9">
        <v>0</v>
      </c>
      <c r="M228" s="13" t="str">
        <f>M227</f>
        <v>za</v>
      </c>
    </row>
    <row r="229" spans="1:13" x14ac:dyDescent="0.25">
      <c r="A229" s="11"/>
      <c r="B229" s="11"/>
      <c r="C229" s="16" t="str">
        <f t="shared" si="49"/>
        <v>-5.79694/110.3475</v>
      </c>
      <c r="D229" s="13">
        <f t="shared" si="49"/>
        <v>1</v>
      </c>
      <c r="E229" s="13" t="str">
        <f t="shared" si="49"/>
        <v>MNY</v>
      </c>
      <c r="F229" s="13" t="str">
        <f t="shared" si="49"/>
        <v>Pemanfaatan</v>
      </c>
      <c r="G229" s="17">
        <v>3</v>
      </c>
      <c r="H229" s="17">
        <v>1</v>
      </c>
      <c r="I229" s="13" t="str">
        <f t="shared" si="50"/>
        <v>P,TK</v>
      </c>
      <c r="J229" s="18" t="s">
        <v>21</v>
      </c>
      <c r="K229" s="9">
        <v>0</v>
      </c>
      <c r="L229" s="9">
        <v>0</v>
      </c>
      <c r="M229" s="13" t="str">
        <f>M228</f>
        <v>za</v>
      </c>
    </row>
    <row r="230" spans="1:13" x14ac:dyDescent="0.25">
      <c r="A230" s="11"/>
      <c r="B230" s="11"/>
      <c r="C230" s="16" t="str">
        <f t="shared" si="49"/>
        <v>-5.79694/110.3475</v>
      </c>
      <c r="D230" s="13">
        <f t="shared" si="49"/>
        <v>1</v>
      </c>
      <c r="E230" s="13" t="str">
        <f t="shared" si="49"/>
        <v>MNY</v>
      </c>
      <c r="F230" s="13" t="str">
        <f t="shared" si="49"/>
        <v>Pemanfaatan</v>
      </c>
      <c r="G230" s="17">
        <v>3</v>
      </c>
      <c r="H230" s="17">
        <v>1</v>
      </c>
      <c r="I230" s="13" t="str">
        <f t="shared" si="50"/>
        <v>P,TK</v>
      </c>
      <c r="J230" s="18" t="s">
        <v>22</v>
      </c>
      <c r="K230" s="9">
        <v>0</v>
      </c>
      <c r="L230" s="9">
        <v>0</v>
      </c>
      <c r="M230" s="13" t="str">
        <f t="shared" ref="M230:M293" si="51">M229</f>
        <v>za</v>
      </c>
    </row>
    <row r="231" spans="1:13" x14ac:dyDescent="0.25">
      <c r="A231" s="11"/>
      <c r="B231" s="11"/>
      <c r="C231" s="16" t="str">
        <f t="shared" si="49"/>
        <v>-5.79694/110.3475</v>
      </c>
      <c r="D231" s="13">
        <f t="shared" si="49"/>
        <v>1</v>
      </c>
      <c r="E231" s="13" t="str">
        <f t="shared" si="49"/>
        <v>MNY</v>
      </c>
      <c r="F231" s="13" t="str">
        <f t="shared" si="49"/>
        <v>Pemanfaatan</v>
      </c>
      <c r="G231" s="17">
        <v>3</v>
      </c>
      <c r="H231" s="17">
        <v>1</v>
      </c>
      <c r="I231" s="13" t="str">
        <f t="shared" si="50"/>
        <v>P,TK</v>
      </c>
      <c r="J231" s="18" t="s">
        <v>23</v>
      </c>
      <c r="K231" s="9">
        <v>0</v>
      </c>
      <c r="L231" s="9">
        <v>0</v>
      </c>
      <c r="M231" s="13" t="str">
        <f t="shared" si="51"/>
        <v>za</v>
      </c>
    </row>
    <row r="232" spans="1:13" x14ac:dyDescent="0.25">
      <c r="A232" s="11"/>
      <c r="B232" s="11"/>
      <c r="C232" s="16" t="str">
        <f t="shared" si="49"/>
        <v>-5.79694/110.3475</v>
      </c>
      <c r="D232" s="13">
        <f t="shared" si="49"/>
        <v>1</v>
      </c>
      <c r="E232" s="13" t="str">
        <f t="shared" si="49"/>
        <v>MNY</v>
      </c>
      <c r="F232" s="13" t="str">
        <f t="shared" si="49"/>
        <v>Pemanfaatan</v>
      </c>
      <c r="G232" s="17">
        <v>3</v>
      </c>
      <c r="H232" s="17">
        <v>1</v>
      </c>
      <c r="I232" s="13" t="str">
        <f t="shared" si="50"/>
        <v>P,TK</v>
      </c>
      <c r="J232" s="18" t="s">
        <v>24</v>
      </c>
      <c r="K232" s="9">
        <v>0</v>
      </c>
      <c r="L232" s="9">
        <v>0</v>
      </c>
      <c r="M232" s="13" t="str">
        <f t="shared" si="51"/>
        <v>za</v>
      </c>
    </row>
    <row r="233" spans="1:13" x14ac:dyDescent="0.25">
      <c r="A233" s="11"/>
      <c r="B233" s="11"/>
      <c r="C233" s="16"/>
      <c r="D233" s="13"/>
      <c r="E233" s="13"/>
      <c r="F233" s="13"/>
      <c r="G233" s="17"/>
      <c r="H233" s="17"/>
      <c r="I233" s="13"/>
      <c r="J233" s="18" t="s">
        <v>16</v>
      </c>
      <c r="K233" s="9">
        <v>0</v>
      </c>
      <c r="L233" s="9">
        <v>0</v>
      </c>
      <c r="M233" s="13" t="str">
        <f t="shared" si="51"/>
        <v>za</v>
      </c>
    </row>
    <row r="234" spans="1:13" x14ac:dyDescent="0.25">
      <c r="A234" s="11"/>
      <c r="B234" s="11"/>
      <c r="C234" s="16" t="str">
        <f>C232</f>
        <v>-5.79694/110.3475</v>
      </c>
      <c r="D234" s="13">
        <f>D232</f>
        <v>1</v>
      </c>
      <c r="E234" s="13" t="str">
        <f>E232</f>
        <v>MNY</v>
      </c>
      <c r="F234" s="13" t="str">
        <f>F232</f>
        <v>Pemanfaatan</v>
      </c>
      <c r="G234" s="17">
        <v>3</v>
      </c>
      <c r="H234" s="17">
        <v>1</v>
      </c>
      <c r="I234" s="13" t="str">
        <f>I232</f>
        <v>P,TK</v>
      </c>
      <c r="J234" s="18" t="s">
        <v>18</v>
      </c>
      <c r="K234" s="9">
        <v>0</v>
      </c>
      <c r="L234" s="9">
        <v>0</v>
      </c>
      <c r="M234" s="13" t="str">
        <f t="shared" si="51"/>
        <v>za</v>
      </c>
    </row>
    <row r="235" spans="1:13" x14ac:dyDescent="0.25">
      <c r="A235" s="31"/>
      <c r="B235" s="31"/>
      <c r="C235" s="32" t="str">
        <f t="shared" ref="C235:F242" si="52">C234</f>
        <v>-5.79694/110.3475</v>
      </c>
      <c r="D235" s="33">
        <f t="shared" si="52"/>
        <v>1</v>
      </c>
      <c r="E235" s="33" t="str">
        <f t="shared" si="52"/>
        <v>MNY</v>
      </c>
      <c r="F235" s="33" t="str">
        <f t="shared" si="52"/>
        <v>Pemanfaatan</v>
      </c>
      <c r="G235" s="34">
        <v>3</v>
      </c>
      <c r="H235" s="34">
        <v>2</v>
      </c>
      <c r="I235" s="33" t="s">
        <v>49</v>
      </c>
      <c r="J235" s="35" t="s">
        <v>25</v>
      </c>
      <c r="K235" s="36">
        <v>0</v>
      </c>
      <c r="L235" s="36">
        <v>0</v>
      </c>
      <c r="M235" s="13" t="str">
        <f t="shared" si="51"/>
        <v>za</v>
      </c>
    </row>
    <row r="236" spans="1:13" x14ac:dyDescent="0.25">
      <c r="A236" s="11"/>
      <c r="B236" s="11"/>
      <c r="C236" s="16" t="str">
        <f t="shared" si="52"/>
        <v>-5.79694/110.3475</v>
      </c>
      <c r="D236" s="13">
        <f t="shared" si="52"/>
        <v>1</v>
      </c>
      <c r="E236" s="13" t="str">
        <f t="shared" si="52"/>
        <v>MNY</v>
      </c>
      <c r="F236" s="13" t="str">
        <f t="shared" si="52"/>
        <v>Pemanfaatan</v>
      </c>
      <c r="G236" s="17">
        <v>3</v>
      </c>
      <c r="H236" s="17">
        <v>2</v>
      </c>
      <c r="I236" s="13" t="str">
        <f t="shared" ref="I236:I242" si="53">I235</f>
        <v>P,B</v>
      </c>
      <c r="J236" s="18" t="s">
        <v>26</v>
      </c>
      <c r="K236" s="9">
        <v>0</v>
      </c>
      <c r="L236" s="9">
        <v>0</v>
      </c>
      <c r="M236" s="13" t="str">
        <f t="shared" si="51"/>
        <v>za</v>
      </c>
    </row>
    <row r="237" spans="1:13" x14ac:dyDescent="0.25">
      <c r="A237" s="11"/>
      <c r="B237" s="11"/>
      <c r="C237" s="16" t="str">
        <f t="shared" si="52"/>
        <v>-5.79694/110.3475</v>
      </c>
      <c r="D237" s="13">
        <f t="shared" si="52"/>
        <v>1</v>
      </c>
      <c r="E237" s="13" t="str">
        <f t="shared" si="52"/>
        <v>MNY</v>
      </c>
      <c r="F237" s="13" t="str">
        <f t="shared" si="52"/>
        <v>Pemanfaatan</v>
      </c>
      <c r="G237" s="17">
        <v>3</v>
      </c>
      <c r="H237" s="17">
        <v>2</v>
      </c>
      <c r="I237" s="13" t="str">
        <f t="shared" si="53"/>
        <v>P,B</v>
      </c>
      <c r="J237" s="18" t="s">
        <v>19</v>
      </c>
      <c r="K237" s="9">
        <v>0</v>
      </c>
      <c r="L237" s="9">
        <v>0</v>
      </c>
      <c r="M237" s="13" t="str">
        <f t="shared" si="51"/>
        <v>za</v>
      </c>
    </row>
    <row r="238" spans="1:13" x14ac:dyDescent="0.25">
      <c r="A238" s="11"/>
      <c r="B238" s="11"/>
      <c r="C238" s="16" t="str">
        <f t="shared" si="52"/>
        <v>-5.79694/110.3475</v>
      </c>
      <c r="D238" s="13">
        <f t="shared" si="52"/>
        <v>1</v>
      </c>
      <c r="E238" s="13" t="str">
        <f t="shared" si="52"/>
        <v>MNY</v>
      </c>
      <c r="F238" s="13" t="str">
        <f t="shared" si="52"/>
        <v>Pemanfaatan</v>
      </c>
      <c r="G238" s="17">
        <v>3</v>
      </c>
      <c r="H238" s="17">
        <v>2</v>
      </c>
      <c r="I238" s="13" t="str">
        <f t="shared" si="53"/>
        <v>P,B</v>
      </c>
      <c r="J238" s="18" t="s">
        <v>20</v>
      </c>
      <c r="K238" s="9">
        <v>0</v>
      </c>
      <c r="L238" s="9">
        <v>0</v>
      </c>
      <c r="M238" s="13" t="str">
        <f t="shared" si="51"/>
        <v>za</v>
      </c>
    </row>
    <row r="239" spans="1:13" x14ac:dyDescent="0.25">
      <c r="A239" s="11"/>
      <c r="B239" s="11"/>
      <c r="C239" s="16" t="str">
        <f t="shared" si="52"/>
        <v>-5.79694/110.3475</v>
      </c>
      <c r="D239" s="13">
        <f t="shared" si="52"/>
        <v>1</v>
      </c>
      <c r="E239" s="13" t="str">
        <f t="shared" si="52"/>
        <v>MNY</v>
      </c>
      <c r="F239" s="13" t="str">
        <f t="shared" si="52"/>
        <v>Pemanfaatan</v>
      </c>
      <c r="G239" s="17">
        <v>3</v>
      </c>
      <c r="H239" s="17">
        <v>2</v>
      </c>
      <c r="I239" s="13" t="str">
        <f t="shared" si="53"/>
        <v>P,B</v>
      </c>
      <c r="J239" s="18" t="s">
        <v>21</v>
      </c>
      <c r="K239" s="9">
        <v>0</v>
      </c>
      <c r="L239" s="9">
        <v>0</v>
      </c>
      <c r="M239" s="13" t="str">
        <f t="shared" si="51"/>
        <v>za</v>
      </c>
    </row>
    <row r="240" spans="1:13" x14ac:dyDescent="0.25">
      <c r="A240" s="11"/>
      <c r="B240" s="11"/>
      <c r="C240" s="16" t="str">
        <f t="shared" si="52"/>
        <v>-5.79694/110.3475</v>
      </c>
      <c r="D240" s="13">
        <f t="shared" si="52"/>
        <v>1</v>
      </c>
      <c r="E240" s="13" t="str">
        <f t="shared" si="52"/>
        <v>MNY</v>
      </c>
      <c r="F240" s="13" t="str">
        <f t="shared" si="52"/>
        <v>Pemanfaatan</v>
      </c>
      <c r="G240" s="17">
        <v>3</v>
      </c>
      <c r="H240" s="17">
        <v>2</v>
      </c>
      <c r="I240" s="13" t="str">
        <f t="shared" si="53"/>
        <v>P,B</v>
      </c>
      <c r="J240" s="18" t="s">
        <v>22</v>
      </c>
      <c r="K240" s="9">
        <v>0</v>
      </c>
      <c r="L240" s="9">
        <v>0</v>
      </c>
      <c r="M240" s="13" t="str">
        <f t="shared" si="51"/>
        <v>za</v>
      </c>
    </row>
    <row r="241" spans="1:14" x14ac:dyDescent="0.25">
      <c r="A241" s="11"/>
      <c r="B241" s="11"/>
      <c r="C241" s="16" t="str">
        <f t="shared" si="52"/>
        <v>-5.79694/110.3475</v>
      </c>
      <c r="D241" s="13">
        <f t="shared" si="52"/>
        <v>1</v>
      </c>
      <c r="E241" s="13" t="str">
        <f t="shared" si="52"/>
        <v>MNY</v>
      </c>
      <c r="F241" s="13" t="str">
        <f t="shared" si="52"/>
        <v>Pemanfaatan</v>
      </c>
      <c r="G241" s="17">
        <v>3</v>
      </c>
      <c r="H241" s="17">
        <v>2</v>
      </c>
      <c r="I241" s="13" t="str">
        <f t="shared" si="53"/>
        <v>P,B</v>
      </c>
      <c r="J241" s="18" t="s">
        <v>23</v>
      </c>
      <c r="K241" s="9">
        <v>0</v>
      </c>
      <c r="L241" s="9">
        <v>0</v>
      </c>
      <c r="M241" s="13" t="str">
        <f t="shared" si="51"/>
        <v>za</v>
      </c>
    </row>
    <row r="242" spans="1:14" x14ac:dyDescent="0.25">
      <c r="A242" s="11"/>
      <c r="B242" s="11"/>
      <c r="C242" s="16" t="str">
        <f t="shared" si="52"/>
        <v>-5.79694/110.3475</v>
      </c>
      <c r="D242" s="13">
        <f t="shared" si="52"/>
        <v>1</v>
      </c>
      <c r="E242" s="13" t="str">
        <f t="shared" si="52"/>
        <v>MNY</v>
      </c>
      <c r="F242" s="13" t="str">
        <f t="shared" si="52"/>
        <v>Pemanfaatan</v>
      </c>
      <c r="G242" s="17">
        <v>3</v>
      </c>
      <c r="H242" s="17">
        <v>2</v>
      </c>
      <c r="I242" s="13" t="str">
        <f t="shared" si="53"/>
        <v>P,B</v>
      </c>
      <c r="J242" s="18" t="s">
        <v>24</v>
      </c>
      <c r="K242" s="9">
        <v>0</v>
      </c>
      <c r="L242" s="9">
        <v>0</v>
      </c>
      <c r="M242" s="13" t="str">
        <f t="shared" si="51"/>
        <v>za</v>
      </c>
    </row>
    <row r="243" spans="1:14" x14ac:dyDescent="0.25">
      <c r="A243" s="11"/>
      <c r="B243" s="11"/>
      <c r="C243" s="16"/>
      <c r="D243" s="13"/>
      <c r="E243" s="13"/>
      <c r="F243" s="13"/>
      <c r="G243" s="17"/>
      <c r="H243" s="17"/>
      <c r="I243" s="13"/>
      <c r="J243" s="18" t="s">
        <v>16</v>
      </c>
      <c r="K243" s="9">
        <v>0</v>
      </c>
      <c r="L243" s="9">
        <v>0</v>
      </c>
      <c r="M243" s="13" t="str">
        <f t="shared" si="51"/>
        <v>za</v>
      </c>
    </row>
    <row r="244" spans="1:14" x14ac:dyDescent="0.25">
      <c r="A244" s="11"/>
      <c r="B244" s="11"/>
      <c r="C244" s="16" t="str">
        <f>C242</f>
        <v>-5.79694/110.3475</v>
      </c>
      <c r="D244" s="13">
        <f>D242</f>
        <v>1</v>
      </c>
      <c r="E244" s="13" t="str">
        <f>E242</f>
        <v>MNY</v>
      </c>
      <c r="F244" s="13" t="str">
        <f>F242</f>
        <v>Pemanfaatan</v>
      </c>
      <c r="G244" s="17">
        <v>3</v>
      </c>
      <c r="H244" s="17">
        <v>2</v>
      </c>
      <c r="I244" s="13" t="str">
        <f>I242</f>
        <v>P,B</v>
      </c>
      <c r="J244" s="18" t="s">
        <v>18</v>
      </c>
      <c r="K244" s="9">
        <v>0</v>
      </c>
      <c r="L244" s="9">
        <v>0</v>
      </c>
      <c r="M244" s="13" t="str">
        <f t="shared" si="51"/>
        <v>za</v>
      </c>
    </row>
    <row r="245" spans="1:14" x14ac:dyDescent="0.25">
      <c r="A245" s="31"/>
      <c r="B245" s="31"/>
      <c r="C245" s="32" t="str">
        <f t="shared" ref="C245:F252" si="54">C244</f>
        <v>-5.79694/110.3475</v>
      </c>
      <c r="D245" s="33">
        <f t="shared" si="54"/>
        <v>1</v>
      </c>
      <c r="E245" s="33" t="str">
        <f t="shared" si="54"/>
        <v>MNY</v>
      </c>
      <c r="F245" s="33" t="str">
        <f t="shared" si="54"/>
        <v>Pemanfaatan</v>
      </c>
      <c r="G245" s="34">
        <v>3</v>
      </c>
      <c r="H245" s="34">
        <v>3</v>
      </c>
      <c r="I245" s="33" t="s">
        <v>49</v>
      </c>
      <c r="J245" s="35" t="s">
        <v>25</v>
      </c>
      <c r="K245" s="36">
        <v>0</v>
      </c>
      <c r="L245" s="36">
        <v>0</v>
      </c>
      <c r="M245" s="13" t="str">
        <f t="shared" si="51"/>
        <v>za</v>
      </c>
      <c r="N245" t="s">
        <v>30</v>
      </c>
    </row>
    <row r="246" spans="1:14" x14ac:dyDescent="0.25">
      <c r="A246" s="11"/>
      <c r="B246" s="11"/>
      <c r="C246" s="16" t="str">
        <f t="shared" si="54"/>
        <v>-5.79694/110.3475</v>
      </c>
      <c r="D246" s="13">
        <f t="shared" si="54"/>
        <v>1</v>
      </c>
      <c r="E246" s="13" t="str">
        <f t="shared" si="54"/>
        <v>MNY</v>
      </c>
      <c r="F246" s="13" t="str">
        <f t="shared" si="54"/>
        <v>Pemanfaatan</v>
      </c>
      <c r="G246" s="17">
        <v>3</v>
      </c>
      <c r="H246" s="17">
        <v>3</v>
      </c>
      <c r="I246" s="13" t="str">
        <f t="shared" ref="I246:I252" si="55">I245</f>
        <v>P,B</v>
      </c>
      <c r="J246" s="18" t="s">
        <v>26</v>
      </c>
      <c r="K246" s="9">
        <v>0</v>
      </c>
      <c r="L246" s="9">
        <v>0</v>
      </c>
      <c r="M246" s="13" t="str">
        <f t="shared" si="51"/>
        <v>za</v>
      </c>
    </row>
    <row r="247" spans="1:14" x14ac:dyDescent="0.25">
      <c r="A247" s="11"/>
      <c r="B247" s="11"/>
      <c r="C247" s="16" t="str">
        <f t="shared" si="54"/>
        <v>-5.79694/110.3475</v>
      </c>
      <c r="D247" s="13">
        <f t="shared" si="54"/>
        <v>1</v>
      </c>
      <c r="E247" s="13" t="str">
        <f t="shared" si="54"/>
        <v>MNY</v>
      </c>
      <c r="F247" s="13" t="str">
        <f t="shared" si="54"/>
        <v>Pemanfaatan</v>
      </c>
      <c r="G247" s="17">
        <v>3</v>
      </c>
      <c r="H247" s="17">
        <v>3</v>
      </c>
      <c r="I247" s="13" t="str">
        <f t="shared" si="55"/>
        <v>P,B</v>
      </c>
      <c r="J247" s="18" t="s">
        <v>19</v>
      </c>
      <c r="K247" s="9">
        <v>0</v>
      </c>
      <c r="L247" s="9">
        <v>0</v>
      </c>
      <c r="M247" s="13" t="str">
        <f t="shared" si="51"/>
        <v>za</v>
      </c>
    </row>
    <row r="248" spans="1:14" x14ac:dyDescent="0.25">
      <c r="A248" s="11"/>
      <c r="B248" s="11"/>
      <c r="C248" s="16" t="str">
        <f t="shared" si="54"/>
        <v>-5.79694/110.3475</v>
      </c>
      <c r="D248" s="13">
        <f t="shared" si="54"/>
        <v>1</v>
      </c>
      <c r="E248" s="13" t="str">
        <f t="shared" si="54"/>
        <v>MNY</v>
      </c>
      <c r="F248" s="13" t="str">
        <f t="shared" si="54"/>
        <v>Pemanfaatan</v>
      </c>
      <c r="G248" s="17">
        <v>3</v>
      </c>
      <c r="H248" s="17">
        <v>3</v>
      </c>
      <c r="I248" s="13" t="str">
        <f t="shared" si="55"/>
        <v>P,B</v>
      </c>
      <c r="J248" s="18" t="s">
        <v>20</v>
      </c>
      <c r="K248" s="9">
        <v>0</v>
      </c>
      <c r="L248" s="9">
        <v>0</v>
      </c>
      <c r="M248" s="13" t="str">
        <f t="shared" si="51"/>
        <v>za</v>
      </c>
    </row>
    <row r="249" spans="1:14" x14ac:dyDescent="0.25">
      <c r="A249" s="11"/>
      <c r="B249" s="11"/>
      <c r="C249" s="16" t="str">
        <f t="shared" si="54"/>
        <v>-5.79694/110.3475</v>
      </c>
      <c r="D249" s="13">
        <f t="shared" si="54"/>
        <v>1</v>
      </c>
      <c r="E249" s="13" t="str">
        <f t="shared" si="54"/>
        <v>MNY</v>
      </c>
      <c r="F249" s="13" t="str">
        <f t="shared" si="54"/>
        <v>Pemanfaatan</v>
      </c>
      <c r="G249" s="17">
        <v>3</v>
      </c>
      <c r="H249" s="17">
        <v>3</v>
      </c>
      <c r="I249" s="13" t="str">
        <f t="shared" si="55"/>
        <v>P,B</v>
      </c>
      <c r="J249" s="18" t="s">
        <v>21</v>
      </c>
      <c r="K249" s="9">
        <v>0</v>
      </c>
      <c r="L249" s="9">
        <v>0</v>
      </c>
      <c r="M249" s="13" t="str">
        <f t="shared" si="51"/>
        <v>za</v>
      </c>
    </row>
    <row r="250" spans="1:14" x14ac:dyDescent="0.25">
      <c r="A250" s="11"/>
      <c r="B250" s="11"/>
      <c r="C250" s="16" t="str">
        <f t="shared" si="54"/>
        <v>-5.79694/110.3475</v>
      </c>
      <c r="D250" s="13">
        <f t="shared" si="54"/>
        <v>1</v>
      </c>
      <c r="E250" s="13" t="str">
        <f t="shared" si="54"/>
        <v>MNY</v>
      </c>
      <c r="F250" s="13" t="str">
        <f t="shared" si="54"/>
        <v>Pemanfaatan</v>
      </c>
      <c r="G250" s="17">
        <v>3</v>
      </c>
      <c r="H250" s="17">
        <v>3</v>
      </c>
      <c r="I250" s="13" t="str">
        <f t="shared" si="55"/>
        <v>P,B</v>
      </c>
      <c r="J250" s="18" t="s">
        <v>22</v>
      </c>
      <c r="K250" s="9">
        <v>0</v>
      </c>
      <c r="L250" s="9">
        <v>0</v>
      </c>
      <c r="M250" s="13" t="str">
        <f t="shared" si="51"/>
        <v>za</v>
      </c>
    </row>
    <row r="251" spans="1:14" x14ac:dyDescent="0.25">
      <c r="A251" s="11"/>
      <c r="B251" s="11"/>
      <c r="C251" s="16" t="str">
        <f t="shared" si="54"/>
        <v>-5.79694/110.3475</v>
      </c>
      <c r="D251" s="13">
        <f t="shared" si="54"/>
        <v>1</v>
      </c>
      <c r="E251" s="13" t="str">
        <f t="shared" si="54"/>
        <v>MNY</v>
      </c>
      <c r="F251" s="13" t="str">
        <f t="shared" si="54"/>
        <v>Pemanfaatan</v>
      </c>
      <c r="G251" s="17">
        <v>3</v>
      </c>
      <c r="H251" s="17">
        <v>3</v>
      </c>
      <c r="I251" s="13" t="str">
        <f t="shared" si="55"/>
        <v>P,B</v>
      </c>
      <c r="J251" s="18" t="s">
        <v>23</v>
      </c>
      <c r="K251" s="9">
        <v>0</v>
      </c>
      <c r="L251" s="9">
        <v>0</v>
      </c>
      <c r="M251" s="13" t="str">
        <f t="shared" si="51"/>
        <v>za</v>
      </c>
    </row>
    <row r="252" spans="1:14" x14ac:dyDescent="0.25">
      <c r="A252" s="11"/>
      <c r="B252" s="11"/>
      <c r="C252" s="16" t="str">
        <f t="shared" si="54"/>
        <v>-5.79694/110.3475</v>
      </c>
      <c r="D252" s="13">
        <f t="shared" si="54"/>
        <v>1</v>
      </c>
      <c r="E252" s="13" t="str">
        <f t="shared" si="54"/>
        <v>MNY</v>
      </c>
      <c r="F252" s="13" t="str">
        <f t="shared" si="54"/>
        <v>Pemanfaatan</v>
      </c>
      <c r="G252" s="17">
        <v>3</v>
      </c>
      <c r="H252" s="17">
        <v>3</v>
      </c>
      <c r="I252" s="13" t="str">
        <f t="shared" si="55"/>
        <v>P,B</v>
      </c>
      <c r="J252" s="18" t="s">
        <v>24</v>
      </c>
      <c r="K252" s="9">
        <v>0</v>
      </c>
      <c r="L252" s="9">
        <v>0</v>
      </c>
      <c r="M252" s="13" t="str">
        <f t="shared" si="51"/>
        <v>za</v>
      </c>
    </row>
    <row r="253" spans="1:14" x14ac:dyDescent="0.25">
      <c r="A253" s="11"/>
      <c r="B253" s="11"/>
      <c r="C253" s="16"/>
      <c r="D253" s="13"/>
      <c r="E253" s="13"/>
      <c r="F253" s="13"/>
      <c r="G253" s="17"/>
      <c r="H253" s="17"/>
      <c r="I253" s="13"/>
      <c r="J253" s="18" t="s">
        <v>16</v>
      </c>
      <c r="K253" s="9">
        <v>0</v>
      </c>
      <c r="L253" s="9">
        <v>0</v>
      </c>
      <c r="M253" s="13" t="str">
        <f t="shared" si="51"/>
        <v>za</v>
      </c>
    </row>
    <row r="254" spans="1:14" x14ac:dyDescent="0.25">
      <c r="A254" s="11"/>
      <c r="B254" s="11"/>
      <c r="C254" s="16" t="str">
        <f>C252</f>
        <v>-5.79694/110.3475</v>
      </c>
      <c r="D254" s="13">
        <f>D252</f>
        <v>1</v>
      </c>
      <c r="E254" s="13" t="str">
        <f>E252</f>
        <v>MNY</v>
      </c>
      <c r="F254" s="13" t="str">
        <f>F252</f>
        <v>Pemanfaatan</v>
      </c>
      <c r="G254" s="17">
        <v>3</v>
      </c>
      <c r="H254" s="17">
        <v>3</v>
      </c>
      <c r="I254" s="13" t="str">
        <f>I252</f>
        <v>P,B</v>
      </c>
      <c r="J254" s="18" t="s">
        <v>18</v>
      </c>
      <c r="K254" s="9">
        <v>0</v>
      </c>
      <c r="L254" s="9">
        <v>0</v>
      </c>
      <c r="M254" s="13" t="str">
        <f t="shared" si="51"/>
        <v>za</v>
      </c>
    </row>
    <row r="255" spans="1:14" x14ac:dyDescent="0.25">
      <c r="A255" s="31"/>
      <c r="B255" s="31"/>
      <c r="C255" s="32" t="str">
        <f t="shared" ref="C255:F262" si="56">C254</f>
        <v>-5.79694/110.3475</v>
      </c>
      <c r="D255" s="33">
        <f t="shared" si="56"/>
        <v>1</v>
      </c>
      <c r="E255" s="33" t="str">
        <f t="shared" si="56"/>
        <v>MNY</v>
      </c>
      <c r="F255" s="33" t="str">
        <f t="shared" si="56"/>
        <v>Pemanfaatan</v>
      </c>
      <c r="G255" s="34">
        <v>3</v>
      </c>
      <c r="H255" s="34">
        <v>4</v>
      </c>
      <c r="I255" s="33" t="s">
        <v>28</v>
      </c>
      <c r="J255" s="35" t="s">
        <v>25</v>
      </c>
      <c r="K255" s="36">
        <v>0</v>
      </c>
      <c r="L255" s="36">
        <v>0</v>
      </c>
      <c r="M255" s="13" t="str">
        <f t="shared" si="51"/>
        <v>za</v>
      </c>
    </row>
    <row r="256" spans="1:14" x14ac:dyDescent="0.25">
      <c r="A256" s="11"/>
      <c r="B256" s="11"/>
      <c r="C256" s="16" t="str">
        <f t="shared" si="56"/>
        <v>-5.79694/110.3475</v>
      </c>
      <c r="D256" s="13">
        <f t="shared" si="56"/>
        <v>1</v>
      </c>
      <c r="E256" s="13" t="str">
        <f t="shared" si="56"/>
        <v>MNY</v>
      </c>
      <c r="F256" s="13" t="str">
        <f t="shared" si="56"/>
        <v>Pemanfaatan</v>
      </c>
      <c r="G256" s="17">
        <v>3</v>
      </c>
      <c r="H256" s="17">
        <v>4</v>
      </c>
      <c r="I256" s="13" t="str">
        <f t="shared" ref="I256:I262" si="57">I255</f>
        <v>P</v>
      </c>
      <c r="J256" s="18" t="s">
        <v>26</v>
      </c>
      <c r="K256" s="9">
        <v>0</v>
      </c>
      <c r="L256" s="9">
        <v>0</v>
      </c>
      <c r="M256" s="13" t="str">
        <f t="shared" si="51"/>
        <v>za</v>
      </c>
    </row>
    <row r="257" spans="1:13" x14ac:dyDescent="0.25">
      <c r="A257" s="11"/>
      <c r="B257" s="11"/>
      <c r="C257" s="16" t="str">
        <f t="shared" si="56"/>
        <v>-5.79694/110.3475</v>
      </c>
      <c r="D257" s="13">
        <f t="shared" si="56"/>
        <v>1</v>
      </c>
      <c r="E257" s="13" t="str">
        <f t="shared" si="56"/>
        <v>MNY</v>
      </c>
      <c r="F257" s="13" t="str">
        <f t="shared" si="56"/>
        <v>Pemanfaatan</v>
      </c>
      <c r="G257" s="17">
        <v>3</v>
      </c>
      <c r="H257" s="17">
        <v>4</v>
      </c>
      <c r="I257" s="13" t="str">
        <f t="shared" si="57"/>
        <v>P</v>
      </c>
      <c r="J257" s="18" t="s">
        <v>19</v>
      </c>
      <c r="K257" s="9">
        <v>0</v>
      </c>
      <c r="L257" s="9">
        <v>0</v>
      </c>
      <c r="M257" s="13" t="str">
        <f t="shared" si="51"/>
        <v>za</v>
      </c>
    </row>
    <row r="258" spans="1:13" x14ac:dyDescent="0.25">
      <c r="A258" s="11"/>
      <c r="B258" s="11"/>
      <c r="C258" s="16" t="str">
        <f t="shared" si="56"/>
        <v>-5.79694/110.3475</v>
      </c>
      <c r="D258" s="13">
        <f t="shared" si="56"/>
        <v>1</v>
      </c>
      <c r="E258" s="13" t="str">
        <f t="shared" si="56"/>
        <v>MNY</v>
      </c>
      <c r="F258" s="13" t="str">
        <f t="shared" si="56"/>
        <v>Pemanfaatan</v>
      </c>
      <c r="G258" s="17">
        <v>3</v>
      </c>
      <c r="H258" s="17">
        <v>4</v>
      </c>
      <c r="I258" s="13" t="str">
        <f t="shared" si="57"/>
        <v>P</v>
      </c>
      <c r="J258" s="18" t="s">
        <v>20</v>
      </c>
      <c r="K258" s="9">
        <v>0</v>
      </c>
      <c r="L258" s="9">
        <v>0</v>
      </c>
      <c r="M258" s="13" t="str">
        <f t="shared" si="51"/>
        <v>za</v>
      </c>
    </row>
    <row r="259" spans="1:13" x14ac:dyDescent="0.25">
      <c r="A259" s="11"/>
      <c r="B259" s="11"/>
      <c r="C259" s="16" t="str">
        <f t="shared" si="56"/>
        <v>-5.79694/110.3475</v>
      </c>
      <c r="D259" s="13">
        <f t="shared" si="56"/>
        <v>1</v>
      </c>
      <c r="E259" s="13" t="str">
        <f t="shared" si="56"/>
        <v>MNY</v>
      </c>
      <c r="F259" s="13" t="str">
        <f t="shared" si="56"/>
        <v>Pemanfaatan</v>
      </c>
      <c r="G259" s="17">
        <v>3</v>
      </c>
      <c r="H259" s="17">
        <v>4</v>
      </c>
      <c r="I259" s="13" t="str">
        <f t="shared" si="57"/>
        <v>P</v>
      </c>
      <c r="J259" s="18" t="s">
        <v>21</v>
      </c>
      <c r="K259" s="9">
        <v>0</v>
      </c>
      <c r="L259" s="9">
        <v>0</v>
      </c>
      <c r="M259" s="13" t="str">
        <f t="shared" si="51"/>
        <v>za</v>
      </c>
    </row>
    <row r="260" spans="1:13" x14ac:dyDescent="0.25">
      <c r="A260" s="11"/>
      <c r="B260" s="11"/>
      <c r="C260" s="16" t="str">
        <f t="shared" si="56"/>
        <v>-5.79694/110.3475</v>
      </c>
      <c r="D260" s="13">
        <f t="shared" si="56"/>
        <v>1</v>
      </c>
      <c r="E260" s="13" t="str">
        <f t="shared" si="56"/>
        <v>MNY</v>
      </c>
      <c r="F260" s="13" t="str">
        <f t="shared" si="56"/>
        <v>Pemanfaatan</v>
      </c>
      <c r="G260" s="17">
        <v>3</v>
      </c>
      <c r="H260" s="17">
        <v>4</v>
      </c>
      <c r="I260" s="13" t="str">
        <f t="shared" si="57"/>
        <v>P</v>
      </c>
      <c r="J260" s="18" t="s">
        <v>22</v>
      </c>
      <c r="K260" s="9">
        <v>0</v>
      </c>
      <c r="L260" s="9">
        <v>0</v>
      </c>
      <c r="M260" s="13" t="str">
        <f t="shared" si="51"/>
        <v>za</v>
      </c>
    </row>
    <row r="261" spans="1:13" x14ac:dyDescent="0.25">
      <c r="A261" s="11"/>
      <c r="B261" s="11"/>
      <c r="C261" s="16" t="str">
        <f t="shared" si="56"/>
        <v>-5.79694/110.3475</v>
      </c>
      <c r="D261" s="13">
        <f t="shared" si="56"/>
        <v>1</v>
      </c>
      <c r="E261" s="13" t="str">
        <f t="shared" si="56"/>
        <v>MNY</v>
      </c>
      <c r="F261" s="13" t="str">
        <f t="shared" si="56"/>
        <v>Pemanfaatan</v>
      </c>
      <c r="G261" s="17">
        <v>3</v>
      </c>
      <c r="H261" s="17">
        <v>4</v>
      </c>
      <c r="I261" s="13" t="str">
        <f t="shared" si="57"/>
        <v>P</v>
      </c>
      <c r="J261" s="18" t="s">
        <v>23</v>
      </c>
      <c r="K261" s="9">
        <v>0</v>
      </c>
      <c r="L261" s="9">
        <v>0</v>
      </c>
      <c r="M261" s="13" t="str">
        <f t="shared" si="51"/>
        <v>za</v>
      </c>
    </row>
    <row r="262" spans="1:13" x14ac:dyDescent="0.25">
      <c r="A262" s="11"/>
      <c r="B262" s="11"/>
      <c r="C262" s="16" t="str">
        <f t="shared" si="56"/>
        <v>-5.79694/110.3475</v>
      </c>
      <c r="D262" s="13">
        <f t="shared" si="56"/>
        <v>1</v>
      </c>
      <c r="E262" s="13" t="str">
        <f t="shared" si="56"/>
        <v>MNY</v>
      </c>
      <c r="F262" s="13" t="str">
        <f t="shared" si="56"/>
        <v>Pemanfaatan</v>
      </c>
      <c r="G262" s="17">
        <v>3</v>
      </c>
      <c r="H262" s="17">
        <v>4</v>
      </c>
      <c r="I262" s="13" t="str">
        <f t="shared" si="57"/>
        <v>P</v>
      </c>
      <c r="J262" s="18" t="s">
        <v>24</v>
      </c>
      <c r="K262" s="9">
        <v>0</v>
      </c>
      <c r="L262" s="9">
        <v>0</v>
      </c>
      <c r="M262" s="13" t="str">
        <f t="shared" si="51"/>
        <v>za</v>
      </c>
    </row>
    <row r="263" spans="1:13" x14ac:dyDescent="0.25">
      <c r="A263" s="11"/>
      <c r="B263" s="11"/>
      <c r="C263" s="16"/>
      <c r="D263" s="13"/>
      <c r="E263" s="13"/>
      <c r="F263" s="13"/>
      <c r="G263" s="17"/>
      <c r="H263" s="17"/>
      <c r="I263" s="13"/>
      <c r="J263" s="18" t="s">
        <v>16</v>
      </c>
      <c r="K263" s="9">
        <v>0</v>
      </c>
      <c r="L263" s="9">
        <v>0</v>
      </c>
      <c r="M263" s="13" t="str">
        <f t="shared" si="51"/>
        <v>za</v>
      </c>
    </row>
    <row r="264" spans="1:13" x14ac:dyDescent="0.25">
      <c r="A264" s="11"/>
      <c r="B264" s="11"/>
      <c r="C264" s="16" t="str">
        <f>C262</f>
        <v>-5.79694/110.3475</v>
      </c>
      <c r="D264" s="13">
        <f>D262</f>
        <v>1</v>
      </c>
      <c r="E264" s="13" t="str">
        <f>E262</f>
        <v>MNY</v>
      </c>
      <c r="F264" s="13" t="str">
        <f>F262</f>
        <v>Pemanfaatan</v>
      </c>
      <c r="G264" s="17">
        <v>3</v>
      </c>
      <c r="H264" s="17">
        <v>4</v>
      </c>
      <c r="I264" s="13" t="str">
        <f>I262</f>
        <v>P</v>
      </c>
      <c r="J264" s="18" t="s">
        <v>18</v>
      </c>
      <c r="K264" s="9">
        <v>0</v>
      </c>
      <c r="L264" s="9">
        <v>0</v>
      </c>
      <c r="M264" s="13" t="str">
        <f t="shared" si="51"/>
        <v>za</v>
      </c>
    </row>
    <row r="265" spans="1:13" x14ac:dyDescent="0.25">
      <c r="A265" s="31"/>
      <c r="B265" s="31"/>
      <c r="C265" s="32" t="str">
        <f t="shared" ref="C265:F272" si="58">C264</f>
        <v>-5.79694/110.3475</v>
      </c>
      <c r="D265" s="33">
        <f t="shared" si="58"/>
        <v>1</v>
      </c>
      <c r="E265" s="33" t="str">
        <f t="shared" si="58"/>
        <v>MNY</v>
      </c>
      <c r="F265" s="33" t="str">
        <f t="shared" si="58"/>
        <v>Pemanfaatan</v>
      </c>
      <c r="G265" s="34">
        <v>3</v>
      </c>
      <c r="H265" s="34">
        <v>5</v>
      </c>
      <c r="I265" s="33" t="s">
        <v>28</v>
      </c>
      <c r="J265" s="35" t="s">
        <v>25</v>
      </c>
      <c r="K265" s="36">
        <v>0</v>
      </c>
      <c r="L265" s="36">
        <v>0</v>
      </c>
      <c r="M265" s="13" t="str">
        <f t="shared" si="51"/>
        <v>za</v>
      </c>
    </row>
    <row r="266" spans="1:13" x14ac:dyDescent="0.25">
      <c r="A266" s="11"/>
      <c r="B266" s="11"/>
      <c r="C266" s="16" t="str">
        <f t="shared" si="58"/>
        <v>-5.79694/110.3475</v>
      </c>
      <c r="D266" s="13">
        <f t="shared" si="58"/>
        <v>1</v>
      </c>
      <c r="E266" s="13" t="str">
        <f t="shared" si="58"/>
        <v>MNY</v>
      </c>
      <c r="F266" s="13" t="str">
        <f t="shared" si="58"/>
        <v>Pemanfaatan</v>
      </c>
      <c r="G266" s="17">
        <v>3</v>
      </c>
      <c r="H266" s="17">
        <v>5</v>
      </c>
      <c r="I266" s="13" t="str">
        <f t="shared" ref="I266:I272" si="59">I265</f>
        <v>P</v>
      </c>
      <c r="J266" s="18" t="s">
        <v>26</v>
      </c>
      <c r="K266" s="9">
        <v>0</v>
      </c>
      <c r="L266" s="9">
        <v>0</v>
      </c>
      <c r="M266" s="13" t="str">
        <f t="shared" si="51"/>
        <v>za</v>
      </c>
    </row>
    <row r="267" spans="1:13" x14ac:dyDescent="0.25">
      <c r="A267" s="11"/>
      <c r="B267" s="11"/>
      <c r="C267" s="16" t="str">
        <f t="shared" si="58"/>
        <v>-5.79694/110.3475</v>
      </c>
      <c r="D267" s="13">
        <f t="shared" si="58"/>
        <v>1</v>
      </c>
      <c r="E267" s="13" t="str">
        <f t="shared" si="58"/>
        <v>MNY</v>
      </c>
      <c r="F267" s="13" t="str">
        <f t="shared" si="58"/>
        <v>Pemanfaatan</v>
      </c>
      <c r="G267" s="17">
        <v>3</v>
      </c>
      <c r="H267" s="17">
        <v>5</v>
      </c>
      <c r="I267" s="13" t="str">
        <f t="shared" si="59"/>
        <v>P</v>
      </c>
      <c r="J267" s="18" t="s">
        <v>19</v>
      </c>
      <c r="K267" s="9">
        <v>0</v>
      </c>
      <c r="L267" s="9">
        <v>0</v>
      </c>
      <c r="M267" s="13" t="str">
        <f t="shared" si="51"/>
        <v>za</v>
      </c>
    </row>
    <row r="268" spans="1:13" x14ac:dyDescent="0.25">
      <c r="A268" s="11"/>
      <c r="B268" s="11"/>
      <c r="C268" s="16" t="str">
        <f t="shared" si="58"/>
        <v>-5.79694/110.3475</v>
      </c>
      <c r="D268" s="13">
        <f t="shared" si="58"/>
        <v>1</v>
      </c>
      <c r="E268" s="13" t="str">
        <f t="shared" si="58"/>
        <v>MNY</v>
      </c>
      <c r="F268" s="13" t="str">
        <f t="shared" si="58"/>
        <v>Pemanfaatan</v>
      </c>
      <c r="G268" s="17">
        <v>3</v>
      </c>
      <c r="H268" s="17">
        <v>5</v>
      </c>
      <c r="I268" s="13" t="str">
        <f t="shared" si="59"/>
        <v>P</v>
      </c>
      <c r="J268" s="18" t="s">
        <v>20</v>
      </c>
      <c r="K268" s="9">
        <v>0</v>
      </c>
      <c r="L268" s="9">
        <v>0</v>
      </c>
      <c r="M268" s="13" t="str">
        <f t="shared" si="51"/>
        <v>za</v>
      </c>
    </row>
    <row r="269" spans="1:13" x14ac:dyDescent="0.25">
      <c r="A269" s="11"/>
      <c r="B269" s="11"/>
      <c r="C269" s="16" t="str">
        <f t="shared" si="58"/>
        <v>-5.79694/110.3475</v>
      </c>
      <c r="D269" s="13">
        <f t="shared" si="58"/>
        <v>1</v>
      </c>
      <c r="E269" s="13" t="str">
        <f t="shared" si="58"/>
        <v>MNY</v>
      </c>
      <c r="F269" s="13" t="str">
        <f t="shared" si="58"/>
        <v>Pemanfaatan</v>
      </c>
      <c r="G269" s="17">
        <v>3</v>
      </c>
      <c r="H269" s="17">
        <v>5</v>
      </c>
      <c r="I269" s="13" t="str">
        <f t="shared" si="59"/>
        <v>P</v>
      </c>
      <c r="J269" s="18" t="s">
        <v>21</v>
      </c>
      <c r="K269" s="9">
        <v>0</v>
      </c>
      <c r="L269" s="9">
        <v>0</v>
      </c>
      <c r="M269" s="13" t="str">
        <f t="shared" si="51"/>
        <v>za</v>
      </c>
    </row>
    <row r="270" spans="1:13" x14ac:dyDescent="0.25">
      <c r="A270" s="11"/>
      <c r="B270" s="11"/>
      <c r="C270" s="16" t="str">
        <f t="shared" si="58"/>
        <v>-5.79694/110.3475</v>
      </c>
      <c r="D270" s="13">
        <f t="shared" si="58"/>
        <v>1</v>
      </c>
      <c r="E270" s="13" t="str">
        <f t="shared" si="58"/>
        <v>MNY</v>
      </c>
      <c r="F270" s="13" t="str">
        <f t="shared" si="58"/>
        <v>Pemanfaatan</v>
      </c>
      <c r="G270" s="17">
        <v>3</v>
      </c>
      <c r="H270" s="17">
        <v>5</v>
      </c>
      <c r="I270" s="13" t="str">
        <f t="shared" si="59"/>
        <v>P</v>
      </c>
      <c r="J270" s="18" t="s">
        <v>22</v>
      </c>
      <c r="K270" s="9">
        <v>0</v>
      </c>
      <c r="L270" s="9">
        <v>0</v>
      </c>
      <c r="M270" s="13" t="str">
        <f t="shared" si="51"/>
        <v>za</v>
      </c>
    </row>
    <row r="271" spans="1:13" x14ac:dyDescent="0.25">
      <c r="A271" s="11"/>
      <c r="B271" s="11"/>
      <c r="C271" s="16" t="str">
        <f t="shared" si="58"/>
        <v>-5.79694/110.3475</v>
      </c>
      <c r="D271" s="13">
        <f t="shared" si="58"/>
        <v>1</v>
      </c>
      <c r="E271" s="13" t="str">
        <f t="shared" si="58"/>
        <v>MNY</v>
      </c>
      <c r="F271" s="13" t="str">
        <f t="shared" si="58"/>
        <v>Pemanfaatan</v>
      </c>
      <c r="G271" s="17">
        <v>3</v>
      </c>
      <c r="H271" s="17">
        <v>5</v>
      </c>
      <c r="I271" s="13" t="str">
        <f t="shared" si="59"/>
        <v>P</v>
      </c>
      <c r="J271" s="18" t="s">
        <v>23</v>
      </c>
      <c r="K271" s="9">
        <v>0</v>
      </c>
      <c r="L271" s="9">
        <v>0</v>
      </c>
      <c r="M271" s="13" t="str">
        <f t="shared" si="51"/>
        <v>za</v>
      </c>
    </row>
    <row r="272" spans="1:13" x14ac:dyDescent="0.25">
      <c r="A272" s="11"/>
      <c r="B272" s="11"/>
      <c r="C272" s="16" t="str">
        <f t="shared" si="58"/>
        <v>-5.79694/110.3475</v>
      </c>
      <c r="D272" s="13">
        <f t="shared" si="58"/>
        <v>1</v>
      </c>
      <c r="E272" s="13" t="str">
        <f t="shared" si="58"/>
        <v>MNY</v>
      </c>
      <c r="F272" s="13" t="str">
        <f t="shared" si="58"/>
        <v>Pemanfaatan</v>
      </c>
      <c r="G272" s="17">
        <v>3</v>
      </c>
      <c r="H272" s="17">
        <v>5</v>
      </c>
      <c r="I272" s="13" t="str">
        <f t="shared" si="59"/>
        <v>P</v>
      </c>
      <c r="J272" s="18" t="s">
        <v>24</v>
      </c>
      <c r="K272" s="9">
        <v>0</v>
      </c>
      <c r="L272" s="9">
        <v>0</v>
      </c>
      <c r="M272" s="13" t="str">
        <f t="shared" si="51"/>
        <v>za</v>
      </c>
    </row>
    <row r="273" spans="1:13" x14ac:dyDescent="0.25">
      <c r="A273" s="11"/>
      <c r="B273" s="11"/>
      <c r="C273" s="16"/>
      <c r="D273" s="13"/>
      <c r="E273" s="13"/>
      <c r="F273" s="13"/>
      <c r="G273" s="17"/>
      <c r="H273" s="17"/>
      <c r="I273" s="13"/>
      <c r="J273" s="18" t="s">
        <v>16</v>
      </c>
      <c r="K273" s="9">
        <v>0</v>
      </c>
      <c r="L273" s="9">
        <v>0</v>
      </c>
      <c r="M273" s="13" t="str">
        <f t="shared" si="51"/>
        <v>za</v>
      </c>
    </row>
    <row r="274" spans="1:13" x14ac:dyDescent="0.25">
      <c r="A274" s="11"/>
      <c r="B274" s="11"/>
      <c r="C274" s="16" t="str">
        <f>C272</f>
        <v>-5.79694/110.3475</v>
      </c>
      <c r="D274" s="13">
        <f>D272</f>
        <v>1</v>
      </c>
      <c r="E274" s="13" t="str">
        <f>E272</f>
        <v>MNY</v>
      </c>
      <c r="F274" s="13" t="str">
        <f>F272</f>
        <v>Pemanfaatan</v>
      </c>
      <c r="G274" s="17">
        <v>3</v>
      </c>
      <c r="H274" s="17">
        <v>5</v>
      </c>
      <c r="I274" s="13" t="str">
        <f>I272</f>
        <v>P</v>
      </c>
      <c r="J274" s="18" t="s">
        <v>18</v>
      </c>
      <c r="K274" s="9">
        <v>0</v>
      </c>
      <c r="L274" s="9">
        <v>0</v>
      </c>
      <c r="M274" s="13" t="str">
        <f t="shared" si="51"/>
        <v>za</v>
      </c>
    </row>
    <row r="275" spans="1:13" x14ac:dyDescent="0.25">
      <c r="A275" s="31"/>
      <c r="B275" s="31"/>
      <c r="C275" s="32" t="str">
        <f t="shared" ref="C275:F282" si="60">C274</f>
        <v>-5.79694/110.3475</v>
      </c>
      <c r="D275" s="33">
        <f t="shared" si="60"/>
        <v>1</v>
      </c>
      <c r="E275" s="33" t="str">
        <f t="shared" si="60"/>
        <v>MNY</v>
      </c>
      <c r="F275" s="33" t="str">
        <f t="shared" si="60"/>
        <v>Pemanfaatan</v>
      </c>
      <c r="G275" s="34">
        <v>3</v>
      </c>
      <c r="H275" s="34">
        <v>6</v>
      </c>
      <c r="I275" s="33" t="s">
        <v>28</v>
      </c>
      <c r="J275" s="35" t="s">
        <v>25</v>
      </c>
      <c r="K275" s="36">
        <v>0</v>
      </c>
      <c r="L275" s="36">
        <v>0</v>
      </c>
      <c r="M275" s="13" t="str">
        <f t="shared" si="51"/>
        <v>za</v>
      </c>
    </row>
    <row r="276" spans="1:13" x14ac:dyDescent="0.25">
      <c r="A276" s="11"/>
      <c r="B276" s="11"/>
      <c r="C276" s="16" t="str">
        <f t="shared" si="60"/>
        <v>-5.79694/110.3475</v>
      </c>
      <c r="D276" s="13">
        <f t="shared" si="60"/>
        <v>1</v>
      </c>
      <c r="E276" s="13" t="str">
        <f t="shared" si="60"/>
        <v>MNY</v>
      </c>
      <c r="F276" s="13" t="str">
        <f t="shared" si="60"/>
        <v>Pemanfaatan</v>
      </c>
      <c r="G276" s="17">
        <v>3</v>
      </c>
      <c r="H276" s="17">
        <v>6</v>
      </c>
      <c r="I276" s="13" t="str">
        <f t="shared" ref="I276:I282" si="61">I275</f>
        <v>P</v>
      </c>
      <c r="J276" s="18" t="s">
        <v>26</v>
      </c>
      <c r="K276" s="9">
        <v>0</v>
      </c>
      <c r="L276" s="9">
        <v>0</v>
      </c>
      <c r="M276" s="13" t="str">
        <f t="shared" si="51"/>
        <v>za</v>
      </c>
    </row>
    <row r="277" spans="1:13" x14ac:dyDescent="0.25">
      <c r="A277" s="11"/>
      <c r="B277" s="11"/>
      <c r="C277" s="16" t="str">
        <f t="shared" si="60"/>
        <v>-5.79694/110.3475</v>
      </c>
      <c r="D277" s="13">
        <f t="shared" si="60"/>
        <v>1</v>
      </c>
      <c r="E277" s="13" t="str">
        <f t="shared" si="60"/>
        <v>MNY</v>
      </c>
      <c r="F277" s="13" t="str">
        <f t="shared" si="60"/>
        <v>Pemanfaatan</v>
      </c>
      <c r="G277" s="17">
        <v>3</v>
      </c>
      <c r="H277" s="17">
        <v>6</v>
      </c>
      <c r="I277" s="13" t="str">
        <f t="shared" si="61"/>
        <v>P</v>
      </c>
      <c r="J277" s="18" t="s">
        <v>19</v>
      </c>
      <c r="K277" s="9">
        <v>0</v>
      </c>
      <c r="L277" s="9">
        <v>0</v>
      </c>
      <c r="M277" s="13" t="str">
        <f t="shared" si="51"/>
        <v>za</v>
      </c>
    </row>
    <row r="278" spans="1:13" x14ac:dyDescent="0.25">
      <c r="A278" s="11"/>
      <c r="B278" s="11"/>
      <c r="C278" s="16" t="str">
        <f t="shared" si="60"/>
        <v>-5.79694/110.3475</v>
      </c>
      <c r="D278" s="13">
        <f t="shared" si="60"/>
        <v>1</v>
      </c>
      <c r="E278" s="13" t="str">
        <f t="shared" si="60"/>
        <v>MNY</v>
      </c>
      <c r="F278" s="13" t="str">
        <f t="shared" si="60"/>
        <v>Pemanfaatan</v>
      </c>
      <c r="G278" s="17">
        <v>3</v>
      </c>
      <c r="H278" s="17">
        <v>6</v>
      </c>
      <c r="I278" s="13" t="str">
        <f t="shared" si="61"/>
        <v>P</v>
      </c>
      <c r="J278" s="18" t="s">
        <v>20</v>
      </c>
      <c r="K278" s="9">
        <v>0</v>
      </c>
      <c r="L278" s="9">
        <v>0</v>
      </c>
      <c r="M278" s="13" t="str">
        <f t="shared" si="51"/>
        <v>za</v>
      </c>
    </row>
    <row r="279" spans="1:13" x14ac:dyDescent="0.25">
      <c r="A279" s="11"/>
      <c r="B279" s="11"/>
      <c r="C279" s="16" t="str">
        <f t="shared" si="60"/>
        <v>-5.79694/110.3475</v>
      </c>
      <c r="D279" s="13">
        <f t="shared" si="60"/>
        <v>1</v>
      </c>
      <c r="E279" s="13" t="str">
        <f t="shared" si="60"/>
        <v>MNY</v>
      </c>
      <c r="F279" s="13" t="str">
        <f t="shared" si="60"/>
        <v>Pemanfaatan</v>
      </c>
      <c r="G279" s="17">
        <v>3</v>
      </c>
      <c r="H279" s="17">
        <v>6</v>
      </c>
      <c r="I279" s="13" t="str">
        <f t="shared" si="61"/>
        <v>P</v>
      </c>
      <c r="J279" s="18" t="s">
        <v>21</v>
      </c>
      <c r="K279" s="9">
        <v>0</v>
      </c>
      <c r="L279" s="9">
        <v>0</v>
      </c>
      <c r="M279" s="13" t="str">
        <f t="shared" si="51"/>
        <v>za</v>
      </c>
    </row>
    <row r="280" spans="1:13" x14ac:dyDescent="0.25">
      <c r="A280" s="11"/>
      <c r="B280" s="11"/>
      <c r="C280" s="16" t="str">
        <f t="shared" si="60"/>
        <v>-5.79694/110.3475</v>
      </c>
      <c r="D280" s="13">
        <f t="shared" si="60"/>
        <v>1</v>
      </c>
      <c r="E280" s="13" t="str">
        <f t="shared" si="60"/>
        <v>MNY</v>
      </c>
      <c r="F280" s="13" t="str">
        <f t="shared" si="60"/>
        <v>Pemanfaatan</v>
      </c>
      <c r="G280" s="17">
        <v>3</v>
      </c>
      <c r="H280" s="17">
        <v>6</v>
      </c>
      <c r="I280" s="13" t="str">
        <f t="shared" si="61"/>
        <v>P</v>
      </c>
      <c r="J280" s="18" t="s">
        <v>22</v>
      </c>
      <c r="K280" s="9">
        <v>0</v>
      </c>
      <c r="L280" s="9">
        <v>0</v>
      </c>
      <c r="M280" s="13" t="str">
        <f t="shared" si="51"/>
        <v>za</v>
      </c>
    </row>
    <row r="281" spans="1:13" x14ac:dyDescent="0.25">
      <c r="A281" s="11"/>
      <c r="B281" s="11"/>
      <c r="C281" s="16" t="str">
        <f t="shared" si="60"/>
        <v>-5.79694/110.3475</v>
      </c>
      <c r="D281" s="13">
        <f t="shared" si="60"/>
        <v>1</v>
      </c>
      <c r="E281" s="13" t="str">
        <f t="shared" si="60"/>
        <v>MNY</v>
      </c>
      <c r="F281" s="13" t="str">
        <f t="shared" si="60"/>
        <v>Pemanfaatan</v>
      </c>
      <c r="G281" s="17">
        <v>3</v>
      </c>
      <c r="H281" s="17">
        <v>6</v>
      </c>
      <c r="I281" s="13" t="str">
        <f t="shared" si="61"/>
        <v>P</v>
      </c>
      <c r="J281" s="18" t="s">
        <v>23</v>
      </c>
      <c r="K281" s="9">
        <v>0</v>
      </c>
      <c r="L281" s="9">
        <v>0</v>
      </c>
      <c r="M281" s="13" t="str">
        <f t="shared" si="51"/>
        <v>za</v>
      </c>
    </row>
    <row r="282" spans="1:13" x14ac:dyDescent="0.25">
      <c r="A282" s="11"/>
      <c r="B282" s="11"/>
      <c r="C282" s="16" t="str">
        <f t="shared" si="60"/>
        <v>-5.79694/110.3475</v>
      </c>
      <c r="D282" s="13">
        <f t="shared" si="60"/>
        <v>1</v>
      </c>
      <c r="E282" s="13" t="str">
        <f t="shared" si="60"/>
        <v>MNY</v>
      </c>
      <c r="F282" s="13" t="str">
        <f t="shared" si="60"/>
        <v>Pemanfaatan</v>
      </c>
      <c r="G282" s="17">
        <v>3</v>
      </c>
      <c r="H282" s="17">
        <v>6</v>
      </c>
      <c r="I282" s="13" t="str">
        <f t="shared" si="61"/>
        <v>P</v>
      </c>
      <c r="J282" s="18" t="s">
        <v>24</v>
      </c>
      <c r="K282" s="9">
        <v>0</v>
      </c>
      <c r="L282" s="9">
        <v>0</v>
      </c>
      <c r="M282" s="13" t="str">
        <f t="shared" si="51"/>
        <v>za</v>
      </c>
    </row>
    <row r="283" spans="1:13" x14ac:dyDescent="0.25">
      <c r="A283" s="11"/>
      <c r="B283" s="11"/>
      <c r="C283" s="16"/>
      <c r="D283" s="13"/>
      <c r="E283" s="13"/>
      <c r="F283" s="13"/>
      <c r="G283" s="17"/>
      <c r="H283" s="17"/>
      <c r="I283" s="13"/>
      <c r="J283" s="10" t="str">
        <f>J273</f>
        <v>% seagrass</v>
      </c>
      <c r="K283" s="9">
        <v>0</v>
      </c>
      <c r="L283" s="9">
        <v>0</v>
      </c>
      <c r="M283" s="13" t="str">
        <f t="shared" si="51"/>
        <v>za</v>
      </c>
    </row>
    <row r="284" spans="1:13" x14ac:dyDescent="0.25">
      <c r="A284" s="11"/>
      <c r="B284" s="11"/>
      <c r="C284" s="16" t="str">
        <f>C282</f>
        <v>-5.79694/110.3475</v>
      </c>
      <c r="D284" s="13">
        <f>D282</f>
        <v>1</v>
      </c>
      <c r="E284" s="13" t="str">
        <f>E282</f>
        <v>MNY</v>
      </c>
      <c r="F284" s="13" t="str">
        <f>F282</f>
        <v>Pemanfaatan</v>
      </c>
      <c r="G284" s="17">
        <v>3</v>
      </c>
      <c r="H284" s="17">
        <v>6</v>
      </c>
      <c r="I284" s="13" t="str">
        <f>I282</f>
        <v>P</v>
      </c>
      <c r="J284" s="18" t="s">
        <v>18</v>
      </c>
      <c r="K284" s="9">
        <v>17</v>
      </c>
      <c r="L284" s="9">
        <v>0</v>
      </c>
      <c r="M284" s="13" t="str">
        <f t="shared" si="51"/>
        <v>za</v>
      </c>
    </row>
    <row r="285" spans="1:13" x14ac:dyDescent="0.25">
      <c r="A285" s="31"/>
      <c r="B285" s="31"/>
      <c r="C285" s="32" t="str">
        <f t="shared" ref="C285:F292" si="62">C284</f>
        <v>-5.79694/110.3475</v>
      </c>
      <c r="D285" s="33">
        <f t="shared" si="62"/>
        <v>1</v>
      </c>
      <c r="E285" s="33" t="str">
        <f t="shared" si="62"/>
        <v>MNY</v>
      </c>
      <c r="F285" s="33" t="str">
        <f t="shared" si="62"/>
        <v>Pemanfaatan</v>
      </c>
      <c r="G285" s="34">
        <v>3</v>
      </c>
      <c r="H285" s="34">
        <v>7</v>
      </c>
      <c r="I285" s="33" t="s">
        <v>60</v>
      </c>
      <c r="J285" s="35" t="s">
        <v>25</v>
      </c>
      <c r="K285" s="36">
        <v>0</v>
      </c>
      <c r="L285" s="36">
        <v>0</v>
      </c>
      <c r="M285" s="13" t="str">
        <f t="shared" si="51"/>
        <v>za</v>
      </c>
    </row>
    <row r="286" spans="1:13" x14ac:dyDescent="0.25">
      <c r="A286" s="11"/>
      <c r="B286" s="11"/>
      <c r="C286" s="16" t="str">
        <f t="shared" si="62"/>
        <v>-5.79694/110.3475</v>
      </c>
      <c r="D286" s="13">
        <f t="shared" si="62"/>
        <v>1</v>
      </c>
      <c r="E286" s="13" t="str">
        <f t="shared" si="62"/>
        <v>MNY</v>
      </c>
      <c r="F286" s="13" t="str">
        <f t="shared" si="62"/>
        <v>Pemanfaatan</v>
      </c>
      <c r="G286" s="17">
        <v>3</v>
      </c>
      <c r="H286" s="17">
        <v>7</v>
      </c>
      <c r="I286" s="13" t="str">
        <f t="shared" ref="I286:I292" si="63">I285</f>
        <v>P,TK</v>
      </c>
      <c r="J286" s="18" t="s">
        <v>26</v>
      </c>
      <c r="K286" s="9">
        <v>0</v>
      </c>
      <c r="L286" s="9">
        <v>0</v>
      </c>
      <c r="M286" s="13" t="str">
        <f t="shared" si="51"/>
        <v>za</v>
      </c>
    </row>
    <row r="287" spans="1:13" x14ac:dyDescent="0.25">
      <c r="A287" s="11"/>
      <c r="B287" s="11"/>
      <c r="C287" s="16" t="str">
        <f t="shared" si="62"/>
        <v>-5.79694/110.3475</v>
      </c>
      <c r="D287" s="13">
        <f t="shared" si="62"/>
        <v>1</v>
      </c>
      <c r="E287" s="13" t="str">
        <f t="shared" si="62"/>
        <v>MNY</v>
      </c>
      <c r="F287" s="13" t="str">
        <f t="shared" si="62"/>
        <v>Pemanfaatan</v>
      </c>
      <c r="G287" s="17">
        <v>3</v>
      </c>
      <c r="H287" s="17">
        <v>7</v>
      </c>
      <c r="I287" s="13" t="str">
        <f t="shared" si="63"/>
        <v>P,TK</v>
      </c>
      <c r="J287" s="18" t="s">
        <v>19</v>
      </c>
      <c r="K287" s="9">
        <v>0</v>
      </c>
      <c r="L287" s="9">
        <v>0</v>
      </c>
      <c r="M287" s="13" t="str">
        <f t="shared" si="51"/>
        <v>za</v>
      </c>
    </row>
    <row r="288" spans="1:13" x14ac:dyDescent="0.25">
      <c r="A288" s="11"/>
      <c r="B288" s="11"/>
      <c r="C288" s="16" t="str">
        <f t="shared" si="62"/>
        <v>-5.79694/110.3475</v>
      </c>
      <c r="D288" s="13">
        <f t="shared" si="62"/>
        <v>1</v>
      </c>
      <c r="E288" s="13" t="str">
        <f t="shared" si="62"/>
        <v>MNY</v>
      </c>
      <c r="F288" s="13" t="str">
        <f t="shared" si="62"/>
        <v>Pemanfaatan</v>
      </c>
      <c r="G288" s="17">
        <v>3</v>
      </c>
      <c r="H288" s="17">
        <v>7</v>
      </c>
      <c r="I288" s="13" t="str">
        <f t="shared" si="63"/>
        <v>P,TK</v>
      </c>
      <c r="J288" s="18" t="s">
        <v>20</v>
      </c>
      <c r="K288" s="9">
        <v>0</v>
      </c>
      <c r="L288" s="9">
        <v>0</v>
      </c>
      <c r="M288" s="13" t="str">
        <f t="shared" si="51"/>
        <v>za</v>
      </c>
    </row>
    <row r="289" spans="1:13" x14ac:dyDescent="0.25">
      <c r="A289" s="11"/>
      <c r="B289" s="11"/>
      <c r="C289" s="16" t="str">
        <f t="shared" si="62"/>
        <v>-5.79694/110.3475</v>
      </c>
      <c r="D289" s="13">
        <f t="shared" si="62"/>
        <v>1</v>
      </c>
      <c r="E289" s="13" t="str">
        <f t="shared" si="62"/>
        <v>MNY</v>
      </c>
      <c r="F289" s="13" t="str">
        <f t="shared" si="62"/>
        <v>Pemanfaatan</v>
      </c>
      <c r="G289" s="17">
        <v>3</v>
      </c>
      <c r="H289" s="17">
        <v>7</v>
      </c>
      <c r="I289" s="13" t="str">
        <f t="shared" si="63"/>
        <v>P,TK</v>
      </c>
      <c r="J289" s="18" t="s">
        <v>21</v>
      </c>
      <c r="K289" s="9">
        <v>0</v>
      </c>
      <c r="L289" s="9">
        <v>0</v>
      </c>
      <c r="M289" s="13" t="str">
        <f t="shared" si="51"/>
        <v>za</v>
      </c>
    </row>
    <row r="290" spans="1:13" x14ac:dyDescent="0.25">
      <c r="A290" s="11"/>
      <c r="B290" s="11"/>
      <c r="C290" s="16" t="str">
        <f t="shared" si="62"/>
        <v>-5.79694/110.3475</v>
      </c>
      <c r="D290" s="13">
        <f t="shared" si="62"/>
        <v>1</v>
      </c>
      <c r="E290" s="13" t="str">
        <f t="shared" si="62"/>
        <v>MNY</v>
      </c>
      <c r="F290" s="13" t="str">
        <f t="shared" si="62"/>
        <v>Pemanfaatan</v>
      </c>
      <c r="G290" s="17">
        <v>3</v>
      </c>
      <c r="H290" s="17">
        <v>7</v>
      </c>
      <c r="I290" s="13" t="str">
        <f t="shared" si="63"/>
        <v>P,TK</v>
      </c>
      <c r="J290" s="18" t="s">
        <v>22</v>
      </c>
      <c r="K290" s="9">
        <v>0</v>
      </c>
      <c r="L290" s="9">
        <v>0</v>
      </c>
      <c r="M290" s="13" t="str">
        <f t="shared" si="51"/>
        <v>za</v>
      </c>
    </row>
    <row r="291" spans="1:13" x14ac:dyDescent="0.25">
      <c r="A291" s="11"/>
      <c r="B291" s="11"/>
      <c r="C291" s="16" t="str">
        <f t="shared" si="62"/>
        <v>-5.79694/110.3475</v>
      </c>
      <c r="D291" s="13">
        <f t="shared" si="62"/>
        <v>1</v>
      </c>
      <c r="E291" s="13" t="str">
        <f t="shared" si="62"/>
        <v>MNY</v>
      </c>
      <c r="F291" s="13" t="str">
        <f t="shared" si="62"/>
        <v>Pemanfaatan</v>
      </c>
      <c r="G291" s="17">
        <v>3</v>
      </c>
      <c r="H291" s="17">
        <v>7</v>
      </c>
      <c r="I291" s="13" t="str">
        <f t="shared" si="63"/>
        <v>P,TK</v>
      </c>
      <c r="J291" s="18" t="s">
        <v>23</v>
      </c>
      <c r="K291" s="9">
        <v>0</v>
      </c>
      <c r="L291" s="9">
        <v>0</v>
      </c>
      <c r="M291" s="13" t="str">
        <f t="shared" si="51"/>
        <v>za</v>
      </c>
    </row>
    <row r="292" spans="1:13" x14ac:dyDescent="0.25">
      <c r="A292" s="11"/>
      <c r="B292" s="11"/>
      <c r="C292" s="16" t="str">
        <f t="shared" si="62"/>
        <v>-5.79694/110.3475</v>
      </c>
      <c r="D292" s="13">
        <f t="shared" si="62"/>
        <v>1</v>
      </c>
      <c r="E292" s="13" t="str">
        <f t="shared" si="62"/>
        <v>MNY</v>
      </c>
      <c r="F292" s="13" t="str">
        <f t="shared" si="62"/>
        <v>Pemanfaatan</v>
      </c>
      <c r="G292" s="17">
        <v>3</v>
      </c>
      <c r="H292" s="17">
        <v>7</v>
      </c>
      <c r="I292" s="13" t="str">
        <f t="shared" si="63"/>
        <v>P,TK</v>
      </c>
      <c r="J292" s="18" t="s">
        <v>24</v>
      </c>
      <c r="K292" s="9">
        <v>0</v>
      </c>
      <c r="L292" s="9">
        <v>0</v>
      </c>
      <c r="M292" s="13" t="str">
        <f t="shared" si="51"/>
        <v>za</v>
      </c>
    </row>
    <row r="293" spans="1:13" x14ac:dyDescent="0.25">
      <c r="A293" s="11"/>
      <c r="B293" s="11"/>
      <c r="C293" s="16"/>
      <c r="D293" s="13"/>
      <c r="E293" s="13"/>
      <c r="F293" s="13"/>
      <c r="G293" s="17"/>
      <c r="H293" s="17"/>
      <c r="I293" s="13"/>
      <c r="J293" s="18" t="s">
        <v>16</v>
      </c>
      <c r="K293" s="9">
        <v>0</v>
      </c>
      <c r="L293" s="9">
        <v>0</v>
      </c>
      <c r="M293" s="13" t="str">
        <f t="shared" si="51"/>
        <v>za</v>
      </c>
    </row>
    <row r="294" spans="1:13" x14ac:dyDescent="0.25">
      <c r="A294" s="11"/>
      <c r="B294" s="11"/>
      <c r="C294" s="16" t="str">
        <f>C292</f>
        <v>-5.79694/110.3475</v>
      </c>
      <c r="D294" s="13">
        <f>D292</f>
        <v>1</v>
      </c>
      <c r="E294" s="13" t="str">
        <f>E292</f>
        <v>MNY</v>
      </c>
      <c r="F294" s="13" t="str">
        <f>F292</f>
        <v>Pemanfaatan</v>
      </c>
      <c r="G294" s="17">
        <v>3</v>
      </c>
      <c r="H294" s="17">
        <v>7</v>
      </c>
      <c r="I294" s="13" t="str">
        <f>I292</f>
        <v>P,TK</v>
      </c>
      <c r="J294" s="18" t="s">
        <v>18</v>
      </c>
      <c r="K294" s="9">
        <v>0</v>
      </c>
      <c r="L294" s="9">
        <v>0</v>
      </c>
      <c r="M294" s="13" t="str">
        <f t="shared" ref="M294:M334" si="64">M293</f>
        <v>za</v>
      </c>
    </row>
    <row r="295" spans="1:13" x14ac:dyDescent="0.25">
      <c r="A295" s="31"/>
      <c r="B295" s="31"/>
      <c r="C295" s="32" t="str">
        <f t="shared" ref="C295:F302" si="65">C294</f>
        <v>-5.79694/110.3475</v>
      </c>
      <c r="D295" s="33">
        <f t="shared" si="65"/>
        <v>1</v>
      </c>
      <c r="E295" s="33" t="str">
        <f t="shared" si="65"/>
        <v>MNY</v>
      </c>
      <c r="F295" s="33" t="str">
        <f t="shared" si="65"/>
        <v>Pemanfaatan</v>
      </c>
      <c r="G295" s="34">
        <v>3</v>
      </c>
      <c r="H295" s="34">
        <v>8</v>
      </c>
      <c r="I295" s="33" t="s">
        <v>28</v>
      </c>
      <c r="J295" s="35" t="s">
        <v>25</v>
      </c>
      <c r="K295" s="36">
        <v>0</v>
      </c>
      <c r="L295" s="36">
        <v>0</v>
      </c>
      <c r="M295" s="13" t="str">
        <f t="shared" si="64"/>
        <v>za</v>
      </c>
    </row>
    <row r="296" spans="1:13" x14ac:dyDescent="0.25">
      <c r="A296" s="11"/>
      <c r="B296" s="11"/>
      <c r="C296" s="16" t="str">
        <f t="shared" si="65"/>
        <v>-5.79694/110.3475</v>
      </c>
      <c r="D296" s="13">
        <f t="shared" si="65"/>
        <v>1</v>
      </c>
      <c r="E296" s="13" t="str">
        <f t="shared" si="65"/>
        <v>MNY</v>
      </c>
      <c r="F296" s="13" t="str">
        <f t="shared" si="65"/>
        <v>Pemanfaatan</v>
      </c>
      <c r="G296" s="17">
        <v>3</v>
      </c>
      <c r="H296" s="17">
        <v>8</v>
      </c>
      <c r="I296" s="13" t="str">
        <f t="shared" ref="I296:I302" si="66">I295</f>
        <v>P</v>
      </c>
      <c r="J296" s="18" t="s">
        <v>26</v>
      </c>
      <c r="K296" s="9">
        <v>0</v>
      </c>
      <c r="L296" s="9">
        <v>0</v>
      </c>
      <c r="M296" s="13" t="str">
        <f t="shared" si="64"/>
        <v>za</v>
      </c>
    </row>
    <row r="297" spans="1:13" x14ac:dyDescent="0.25">
      <c r="A297" s="11"/>
      <c r="B297" s="11"/>
      <c r="C297" s="16" t="str">
        <f t="shared" si="65"/>
        <v>-5.79694/110.3475</v>
      </c>
      <c r="D297" s="13">
        <f t="shared" si="65"/>
        <v>1</v>
      </c>
      <c r="E297" s="13" t="str">
        <f t="shared" si="65"/>
        <v>MNY</v>
      </c>
      <c r="F297" s="13" t="str">
        <f t="shared" si="65"/>
        <v>Pemanfaatan</v>
      </c>
      <c r="G297" s="17">
        <v>3</v>
      </c>
      <c r="H297" s="17">
        <v>8</v>
      </c>
      <c r="I297" s="13" t="str">
        <f t="shared" si="66"/>
        <v>P</v>
      </c>
      <c r="J297" s="18" t="s">
        <v>19</v>
      </c>
      <c r="K297" s="9">
        <v>0</v>
      </c>
      <c r="L297" s="9">
        <v>0</v>
      </c>
      <c r="M297" s="13" t="str">
        <f t="shared" si="64"/>
        <v>za</v>
      </c>
    </row>
    <row r="298" spans="1:13" x14ac:dyDescent="0.25">
      <c r="A298" s="11"/>
      <c r="B298" s="11"/>
      <c r="C298" s="16" t="str">
        <f t="shared" si="65"/>
        <v>-5.79694/110.3475</v>
      </c>
      <c r="D298" s="13">
        <f t="shared" si="65"/>
        <v>1</v>
      </c>
      <c r="E298" s="13" t="str">
        <f t="shared" si="65"/>
        <v>MNY</v>
      </c>
      <c r="F298" s="13" t="str">
        <f t="shared" si="65"/>
        <v>Pemanfaatan</v>
      </c>
      <c r="G298" s="17">
        <v>3</v>
      </c>
      <c r="H298" s="17">
        <v>8</v>
      </c>
      <c r="I298" s="13" t="str">
        <f t="shared" si="66"/>
        <v>P</v>
      </c>
      <c r="J298" s="18" t="s">
        <v>20</v>
      </c>
      <c r="K298" s="9">
        <v>0</v>
      </c>
      <c r="L298" s="9">
        <v>0</v>
      </c>
      <c r="M298" s="13" t="str">
        <f t="shared" si="64"/>
        <v>za</v>
      </c>
    </row>
    <row r="299" spans="1:13" x14ac:dyDescent="0.25">
      <c r="A299" s="11"/>
      <c r="B299" s="11"/>
      <c r="C299" s="16" t="str">
        <f t="shared" si="65"/>
        <v>-5.79694/110.3475</v>
      </c>
      <c r="D299" s="13">
        <f t="shared" si="65"/>
        <v>1</v>
      </c>
      <c r="E299" s="13" t="str">
        <f t="shared" si="65"/>
        <v>MNY</v>
      </c>
      <c r="F299" s="13" t="str">
        <f t="shared" si="65"/>
        <v>Pemanfaatan</v>
      </c>
      <c r="G299" s="17">
        <v>3</v>
      </c>
      <c r="H299" s="17">
        <v>8</v>
      </c>
      <c r="I299" s="13" t="str">
        <f t="shared" si="66"/>
        <v>P</v>
      </c>
      <c r="J299" s="18" t="s">
        <v>21</v>
      </c>
      <c r="K299" s="9">
        <v>0</v>
      </c>
      <c r="L299" s="9">
        <v>0</v>
      </c>
      <c r="M299" s="13" t="str">
        <f t="shared" si="64"/>
        <v>za</v>
      </c>
    </row>
    <row r="300" spans="1:13" x14ac:dyDescent="0.25">
      <c r="A300" s="11"/>
      <c r="B300" s="11"/>
      <c r="C300" s="16" t="str">
        <f t="shared" si="65"/>
        <v>-5.79694/110.3475</v>
      </c>
      <c r="D300" s="13">
        <f t="shared" si="65"/>
        <v>1</v>
      </c>
      <c r="E300" s="13" t="str">
        <f t="shared" si="65"/>
        <v>MNY</v>
      </c>
      <c r="F300" s="13" t="str">
        <f t="shared" si="65"/>
        <v>Pemanfaatan</v>
      </c>
      <c r="G300" s="17">
        <v>3</v>
      </c>
      <c r="H300" s="17">
        <v>8</v>
      </c>
      <c r="I300" s="13" t="str">
        <f t="shared" si="66"/>
        <v>P</v>
      </c>
      <c r="J300" s="18" t="s">
        <v>22</v>
      </c>
      <c r="K300" s="9">
        <v>0</v>
      </c>
      <c r="L300" s="9">
        <v>0</v>
      </c>
      <c r="M300" s="13" t="str">
        <f t="shared" si="64"/>
        <v>za</v>
      </c>
    </row>
    <row r="301" spans="1:13" x14ac:dyDescent="0.25">
      <c r="A301" s="11"/>
      <c r="B301" s="11"/>
      <c r="C301" s="16" t="str">
        <f t="shared" si="65"/>
        <v>-5.79694/110.3475</v>
      </c>
      <c r="D301" s="13">
        <f t="shared" si="65"/>
        <v>1</v>
      </c>
      <c r="E301" s="13" t="str">
        <f t="shared" si="65"/>
        <v>MNY</v>
      </c>
      <c r="F301" s="13" t="str">
        <f t="shared" si="65"/>
        <v>Pemanfaatan</v>
      </c>
      <c r="G301" s="17">
        <v>3</v>
      </c>
      <c r="H301" s="17">
        <v>8</v>
      </c>
      <c r="I301" s="13" t="str">
        <f t="shared" si="66"/>
        <v>P</v>
      </c>
      <c r="J301" s="18" t="s">
        <v>23</v>
      </c>
      <c r="K301" s="9">
        <v>0</v>
      </c>
      <c r="L301" s="9">
        <v>0</v>
      </c>
      <c r="M301" s="13" t="str">
        <f t="shared" si="64"/>
        <v>za</v>
      </c>
    </row>
    <row r="302" spans="1:13" x14ac:dyDescent="0.25">
      <c r="A302" s="11"/>
      <c r="B302" s="11"/>
      <c r="C302" s="16" t="str">
        <f t="shared" si="65"/>
        <v>-5.79694/110.3475</v>
      </c>
      <c r="D302" s="13">
        <f t="shared" si="65"/>
        <v>1</v>
      </c>
      <c r="E302" s="13" t="str">
        <f t="shared" si="65"/>
        <v>MNY</v>
      </c>
      <c r="F302" s="13" t="str">
        <f t="shared" si="65"/>
        <v>Pemanfaatan</v>
      </c>
      <c r="G302" s="17">
        <v>3</v>
      </c>
      <c r="H302" s="17">
        <v>8</v>
      </c>
      <c r="I302" s="13" t="str">
        <f t="shared" si="66"/>
        <v>P</v>
      </c>
      <c r="J302" s="18" t="s">
        <v>24</v>
      </c>
      <c r="K302" s="9">
        <v>0</v>
      </c>
      <c r="L302" s="9">
        <v>0</v>
      </c>
      <c r="M302" s="13" t="str">
        <f t="shared" si="64"/>
        <v>za</v>
      </c>
    </row>
    <row r="303" spans="1:13" x14ac:dyDescent="0.25">
      <c r="A303" s="11"/>
      <c r="B303" s="11"/>
      <c r="C303" s="16"/>
      <c r="D303" s="13"/>
      <c r="E303" s="13"/>
      <c r="F303" s="13"/>
      <c r="G303" s="17"/>
      <c r="H303" s="17"/>
      <c r="I303" s="13"/>
      <c r="J303" s="10" t="str">
        <f>J293</f>
        <v>% seagrass</v>
      </c>
      <c r="K303" s="9">
        <v>0</v>
      </c>
      <c r="L303" s="9">
        <v>0</v>
      </c>
      <c r="M303" s="13" t="str">
        <f t="shared" si="64"/>
        <v>za</v>
      </c>
    </row>
    <row r="304" spans="1:13" x14ac:dyDescent="0.25">
      <c r="A304" s="11"/>
      <c r="B304" s="11"/>
      <c r="C304" s="16" t="str">
        <f>C302</f>
        <v>-5.79694/110.3475</v>
      </c>
      <c r="D304" s="13">
        <f>D302</f>
        <v>1</v>
      </c>
      <c r="E304" s="13" t="str">
        <f>E302</f>
        <v>MNY</v>
      </c>
      <c r="F304" s="13" t="str">
        <f>F302</f>
        <v>Pemanfaatan</v>
      </c>
      <c r="G304" s="17">
        <v>3</v>
      </c>
      <c r="H304" s="17">
        <v>8</v>
      </c>
      <c r="I304" s="13" t="str">
        <f>I302</f>
        <v>P</v>
      </c>
      <c r="J304" s="18" t="s">
        <v>18</v>
      </c>
      <c r="K304" s="9">
        <v>0</v>
      </c>
      <c r="L304" s="9">
        <v>0</v>
      </c>
      <c r="M304" s="13" t="str">
        <f t="shared" si="64"/>
        <v>za</v>
      </c>
    </row>
    <row r="305" spans="1:13" x14ac:dyDescent="0.25">
      <c r="A305" s="31"/>
      <c r="B305" s="31"/>
      <c r="C305" s="32" t="str">
        <f t="shared" ref="C305:F312" si="67">C304</f>
        <v>-5.79694/110.3475</v>
      </c>
      <c r="D305" s="33">
        <f t="shared" si="67"/>
        <v>1</v>
      </c>
      <c r="E305" s="33" t="str">
        <f t="shared" si="67"/>
        <v>MNY</v>
      </c>
      <c r="F305" s="33" t="str">
        <f t="shared" si="67"/>
        <v>Pemanfaatan</v>
      </c>
      <c r="G305" s="34">
        <v>3</v>
      </c>
      <c r="H305" s="34">
        <v>9</v>
      </c>
      <c r="I305" s="33" t="s">
        <v>49</v>
      </c>
      <c r="J305" s="35" t="s">
        <v>25</v>
      </c>
      <c r="K305" s="36">
        <v>0</v>
      </c>
      <c r="L305" s="36">
        <v>0</v>
      </c>
      <c r="M305" s="13" t="str">
        <f t="shared" si="64"/>
        <v>za</v>
      </c>
    </row>
    <row r="306" spans="1:13" x14ac:dyDescent="0.25">
      <c r="A306" s="11"/>
      <c r="B306" s="11"/>
      <c r="C306" s="16" t="str">
        <f t="shared" si="67"/>
        <v>-5.79694/110.3475</v>
      </c>
      <c r="D306" s="13">
        <f t="shared" si="67"/>
        <v>1</v>
      </c>
      <c r="E306" s="13" t="str">
        <f t="shared" si="67"/>
        <v>MNY</v>
      </c>
      <c r="F306" s="13" t="str">
        <f t="shared" si="67"/>
        <v>Pemanfaatan</v>
      </c>
      <c r="G306" s="17">
        <v>3</v>
      </c>
      <c r="H306" s="17">
        <v>9</v>
      </c>
      <c r="I306" s="13" t="str">
        <f t="shared" ref="I306:I312" si="68">I305</f>
        <v>P,B</v>
      </c>
      <c r="J306" s="18" t="s">
        <v>26</v>
      </c>
      <c r="K306" s="9">
        <v>0</v>
      </c>
      <c r="L306" s="9">
        <v>0</v>
      </c>
      <c r="M306" s="13" t="str">
        <f t="shared" si="64"/>
        <v>za</v>
      </c>
    </row>
    <row r="307" spans="1:13" x14ac:dyDescent="0.25">
      <c r="A307" s="11"/>
      <c r="B307" s="11"/>
      <c r="C307" s="16" t="str">
        <f t="shared" si="67"/>
        <v>-5.79694/110.3475</v>
      </c>
      <c r="D307" s="13">
        <f t="shared" si="67"/>
        <v>1</v>
      </c>
      <c r="E307" s="13" t="str">
        <f t="shared" si="67"/>
        <v>MNY</v>
      </c>
      <c r="F307" s="13" t="str">
        <f t="shared" si="67"/>
        <v>Pemanfaatan</v>
      </c>
      <c r="G307" s="17">
        <v>3</v>
      </c>
      <c r="H307" s="17">
        <v>9</v>
      </c>
      <c r="I307" s="13" t="str">
        <f t="shared" si="68"/>
        <v>P,B</v>
      </c>
      <c r="J307" s="18" t="s">
        <v>19</v>
      </c>
      <c r="K307" s="9">
        <v>0</v>
      </c>
      <c r="L307" s="9">
        <v>0</v>
      </c>
      <c r="M307" s="13" t="str">
        <f t="shared" si="64"/>
        <v>za</v>
      </c>
    </row>
    <row r="308" spans="1:13" x14ac:dyDescent="0.25">
      <c r="A308" s="11"/>
      <c r="B308" s="11"/>
      <c r="C308" s="16" t="str">
        <f t="shared" si="67"/>
        <v>-5.79694/110.3475</v>
      </c>
      <c r="D308" s="13">
        <f t="shared" si="67"/>
        <v>1</v>
      </c>
      <c r="E308" s="13" t="str">
        <f t="shared" si="67"/>
        <v>MNY</v>
      </c>
      <c r="F308" s="13" t="str">
        <f t="shared" si="67"/>
        <v>Pemanfaatan</v>
      </c>
      <c r="G308" s="17">
        <v>3</v>
      </c>
      <c r="H308" s="17">
        <v>9</v>
      </c>
      <c r="I308" s="13" t="str">
        <f t="shared" si="68"/>
        <v>P,B</v>
      </c>
      <c r="J308" s="18" t="s">
        <v>20</v>
      </c>
      <c r="K308" s="9">
        <v>0</v>
      </c>
      <c r="L308" s="9">
        <v>0</v>
      </c>
      <c r="M308" s="13" t="str">
        <f t="shared" si="64"/>
        <v>za</v>
      </c>
    </row>
    <row r="309" spans="1:13" x14ac:dyDescent="0.25">
      <c r="A309" s="11"/>
      <c r="B309" s="11"/>
      <c r="C309" s="16" t="str">
        <f t="shared" si="67"/>
        <v>-5.79694/110.3475</v>
      </c>
      <c r="D309" s="13">
        <f t="shared" si="67"/>
        <v>1</v>
      </c>
      <c r="E309" s="13" t="str">
        <f t="shared" si="67"/>
        <v>MNY</v>
      </c>
      <c r="F309" s="13" t="str">
        <f t="shared" si="67"/>
        <v>Pemanfaatan</v>
      </c>
      <c r="G309" s="17">
        <v>3</v>
      </c>
      <c r="H309" s="17">
        <v>9</v>
      </c>
      <c r="I309" s="13" t="str">
        <f t="shared" si="68"/>
        <v>P,B</v>
      </c>
      <c r="J309" s="18" t="s">
        <v>21</v>
      </c>
      <c r="K309" s="9">
        <v>0</v>
      </c>
      <c r="L309" s="9">
        <v>0</v>
      </c>
      <c r="M309" s="13" t="str">
        <f t="shared" si="64"/>
        <v>za</v>
      </c>
    </row>
    <row r="310" spans="1:13" x14ac:dyDescent="0.25">
      <c r="A310" s="11"/>
      <c r="B310" s="11"/>
      <c r="C310" s="16" t="str">
        <f t="shared" si="67"/>
        <v>-5.79694/110.3475</v>
      </c>
      <c r="D310" s="13">
        <f t="shared" si="67"/>
        <v>1</v>
      </c>
      <c r="E310" s="13" t="str">
        <f t="shared" si="67"/>
        <v>MNY</v>
      </c>
      <c r="F310" s="13" t="str">
        <f t="shared" si="67"/>
        <v>Pemanfaatan</v>
      </c>
      <c r="G310" s="17">
        <v>3</v>
      </c>
      <c r="H310" s="17">
        <v>9</v>
      </c>
      <c r="I310" s="13" t="str">
        <f t="shared" si="68"/>
        <v>P,B</v>
      </c>
      <c r="J310" s="18" t="s">
        <v>22</v>
      </c>
      <c r="K310" s="9">
        <v>0</v>
      </c>
      <c r="L310" s="9">
        <v>0</v>
      </c>
      <c r="M310" s="13" t="str">
        <f t="shared" si="64"/>
        <v>za</v>
      </c>
    </row>
    <row r="311" spans="1:13" x14ac:dyDescent="0.25">
      <c r="A311" s="11"/>
      <c r="B311" s="11"/>
      <c r="C311" s="16" t="str">
        <f t="shared" si="67"/>
        <v>-5.79694/110.3475</v>
      </c>
      <c r="D311" s="13">
        <f t="shared" si="67"/>
        <v>1</v>
      </c>
      <c r="E311" s="13" t="str">
        <f t="shared" si="67"/>
        <v>MNY</v>
      </c>
      <c r="F311" s="13" t="str">
        <f t="shared" si="67"/>
        <v>Pemanfaatan</v>
      </c>
      <c r="G311" s="17">
        <v>3</v>
      </c>
      <c r="H311" s="17">
        <v>9</v>
      </c>
      <c r="I311" s="13" t="str">
        <f t="shared" si="68"/>
        <v>P,B</v>
      </c>
      <c r="J311" s="18" t="s">
        <v>23</v>
      </c>
      <c r="K311" s="9">
        <v>0</v>
      </c>
      <c r="L311" s="9">
        <v>0</v>
      </c>
      <c r="M311" s="13" t="str">
        <f t="shared" si="64"/>
        <v>za</v>
      </c>
    </row>
    <row r="312" spans="1:13" x14ac:dyDescent="0.25">
      <c r="A312" s="11"/>
      <c r="B312" s="11"/>
      <c r="C312" s="16" t="str">
        <f t="shared" si="67"/>
        <v>-5.79694/110.3475</v>
      </c>
      <c r="D312" s="13">
        <f t="shared" si="67"/>
        <v>1</v>
      </c>
      <c r="E312" s="13" t="str">
        <f t="shared" si="67"/>
        <v>MNY</v>
      </c>
      <c r="F312" s="13" t="str">
        <f t="shared" si="67"/>
        <v>Pemanfaatan</v>
      </c>
      <c r="G312" s="17">
        <v>3</v>
      </c>
      <c r="H312" s="17">
        <v>9</v>
      </c>
      <c r="I312" s="13" t="str">
        <f t="shared" si="68"/>
        <v>P,B</v>
      </c>
      <c r="J312" s="18" t="s">
        <v>24</v>
      </c>
      <c r="K312" s="9">
        <v>0</v>
      </c>
      <c r="L312" s="9">
        <v>0</v>
      </c>
      <c r="M312" s="13" t="str">
        <f t="shared" si="64"/>
        <v>za</v>
      </c>
    </row>
    <row r="313" spans="1:13" x14ac:dyDescent="0.25">
      <c r="A313" s="11"/>
      <c r="B313" s="11"/>
      <c r="C313" s="16"/>
      <c r="D313" s="13"/>
      <c r="E313" s="13"/>
      <c r="F313" s="13"/>
      <c r="G313" s="17"/>
      <c r="H313" s="17"/>
      <c r="I313" s="13"/>
      <c r="J313" s="18" t="s">
        <v>16</v>
      </c>
      <c r="K313" s="9">
        <v>0</v>
      </c>
      <c r="L313" s="9">
        <v>0</v>
      </c>
      <c r="M313" s="13" t="str">
        <f t="shared" si="64"/>
        <v>za</v>
      </c>
    </row>
    <row r="314" spans="1:13" x14ac:dyDescent="0.25">
      <c r="A314" s="11"/>
      <c r="B314" s="11"/>
      <c r="C314" s="16" t="str">
        <f>C312</f>
        <v>-5.79694/110.3475</v>
      </c>
      <c r="D314" s="13">
        <f>D312</f>
        <v>1</v>
      </c>
      <c r="E314" s="13" t="str">
        <f>E312</f>
        <v>MNY</v>
      </c>
      <c r="F314" s="13" t="str">
        <f>F312</f>
        <v>Pemanfaatan</v>
      </c>
      <c r="G314" s="17">
        <v>3</v>
      </c>
      <c r="H314" s="17">
        <v>9</v>
      </c>
      <c r="I314" s="13" t="str">
        <f>I312</f>
        <v>P,B</v>
      </c>
      <c r="J314" s="18" t="s">
        <v>18</v>
      </c>
      <c r="K314" s="9">
        <v>0</v>
      </c>
      <c r="L314" s="9">
        <v>0</v>
      </c>
      <c r="M314" s="13" t="str">
        <f t="shared" si="64"/>
        <v>za</v>
      </c>
    </row>
    <row r="315" spans="1:13" x14ac:dyDescent="0.25">
      <c r="A315" s="31"/>
      <c r="B315" s="31"/>
      <c r="C315" s="32" t="str">
        <f t="shared" ref="C315:F322" si="69">C314</f>
        <v>-5.79694/110.3475</v>
      </c>
      <c r="D315" s="33">
        <f t="shared" si="69"/>
        <v>1</v>
      </c>
      <c r="E315" s="33" t="str">
        <f t="shared" si="69"/>
        <v>MNY</v>
      </c>
      <c r="F315" s="33" t="str">
        <f t="shared" si="69"/>
        <v>Pemanfaatan</v>
      </c>
      <c r="G315" s="34">
        <v>3</v>
      </c>
      <c r="H315" s="34">
        <v>10</v>
      </c>
      <c r="I315" s="33" t="s">
        <v>49</v>
      </c>
      <c r="J315" s="35" t="s">
        <v>25</v>
      </c>
      <c r="K315" s="36">
        <v>0</v>
      </c>
      <c r="L315" s="36">
        <v>0</v>
      </c>
      <c r="M315" s="13" t="str">
        <f t="shared" si="64"/>
        <v>za</v>
      </c>
    </row>
    <row r="316" spans="1:13" x14ac:dyDescent="0.25">
      <c r="A316" s="11"/>
      <c r="B316" s="11"/>
      <c r="C316" s="16" t="str">
        <f t="shared" si="69"/>
        <v>-5.79694/110.3475</v>
      </c>
      <c r="D316" s="13">
        <f t="shared" si="69"/>
        <v>1</v>
      </c>
      <c r="E316" s="13" t="str">
        <f t="shared" si="69"/>
        <v>MNY</v>
      </c>
      <c r="F316" s="13" t="str">
        <f t="shared" si="69"/>
        <v>Pemanfaatan</v>
      </c>
      <c r="G316" s="17">
        <v>3</v>
      </c>
      <c r="H316" s="17">
        <v>10</v>
      </c>
      <c r="I316" s="13" t="str">
        <f t="shared" ref="I316:I322" si="70">I315</f>
        <v>P,B</v>
      </c>
      <c r="J316" s="18" t="s">
        <v>26</v>
      </c>
      <c r="K316" s="9">
        <v>0</v>
      </c>
      <c r="L316" s="9">
        <v>0</v>
      </c>
      <c r="M316" s="13" t="str">
        <f t="shared" si="64"/>
        <v>za</v>
      </c>
    </row>
    <row r="317" spans="1:13" x14ac:dyDescent="0.25">
      <c r="A317" s="11"/>
      <c r="B317" s="11"/>
      <c r="C317" s="16" t="str">
        <f t="shared" si="69"/>
        <v>-5.79694/110.3475</v>
      </c>
      <c r="D317" s="13">
        <f t="shared" si="69"/>
        <v>1</v>
      </c>
      <c r="E317" s="13" t="str">
        <f t="shared" si="69"/>
        <v>MNY</v>
      </c>
      <c r="F317" s="13" t="str">
        <f t="shared" si="69"/>
        <v>Pemanfaatan</v>
      </c>
      <c r="G317" s="17">
        <v>3</v>
      </c>
      <c r="H317" s="17">
        <v>10</v>
      </c>
      <c r="I317" s="13" t="str">
        <f t="shared" si="70"/>
        <v>P,B</v>
      </c>
      <c r="J317" s="18" t="s">
        <v>19</v>
      </c>
      <c r="K317" s="9">
        <v>0</v>
      </c>
      <c r="L317" s="9">
        <v>0</v>
      </c>
      <c r="M317" s="13" t="str">
        <f t="shared" si="64"/>
        <v>za</v>
      </c>
    </row>
    <row r="318" spans="1:13" x14ac:dyDescent="0.25">
      <c r="A318" s="11"/>
      <c r="B318" s="11"/>
      <c r="C318" s="16" t="str">
        <f t="shared" si="69"/>
        <v>-5.79694/110.3475</v>
      </c>
      <c r="D318" s="13">
        <f t="shared" si="69"/>
        <v>1</v>
      </c>
      <c r="E318" s="13" t="str">
        <f t="shared" si="69"/>
        <v>MNY</v>
      </c>
      <c r="F318" s="13" t="str">
        <f t="shared" si="69"/>
        <v>Pemanfaatan</v>
      </c>
      <c r="G318" s="17">
        <v>3</v>
      </c>
      <c r="H318" s="17">
        <v>10</v>
      </c>
      <c r="I318" s="13" t="str">
        <f t="shared" si="70"/>
        <v>P,B</v>
      </c>
      <c r="J318" s="18" t="s">
        <v>20</v>
      </c>
      <c r="K318" s="9">
        <v>0</v>
      </c>
      <c r="L318" s="9">
        <v>0</v>
      </c>
      <c r="M318" s="13" t="str">
        <f t="shared" si="64"/>
        <v>za</v>
      </c>
    </row>
    <row r="319" spans="1:13" x14ac:dyDescent="0.25">
      <c r="A319" s="11"/>
      <c r="B319" s="11"/>
      <c r="C319" s="16" t="str">
        <f t="shared" si="69"/>
        <v>-5.79694/110.3475</v>
      </c>
      <c r="D319" s="13">
        <f t="shared" si="69"/>
        <v>1</v>
      </c>
      <c r="E319" s="13" t="str">
        <f t="shared" si="69"/>
        <v>MNY</v>
      </c>
      <c r="F319" s="13" t="str">
        <f t="shared" si="69"/>
        <v>Pemanfaatan</v>
      </c>
      <c r="G319" s="17">
        <v>3</v>
      </c>
      <c r="H319" s="17">
        <v>10</v>
      </c>
      <c r="I319" s="13" t="str">
        <f t="shared" si="70"/>
        <v>P,B</v>
      </c>
      <c r="J319" s="18" t="s">
        <v>21</v>
      </c>
      <c r="K319" s="9">
        <v>0</v>
      </c>
      <c r="L319" s="9">
        <v>0</v>
      </c>
      <c r="M319" s="13" t="str">
        <f t="shared" si="64"/>
        <v>za</v>
      </c>
    </row>
    <row r="320" spans="1:13" x14ac:dyDescent="0.25">
      <c r="A320" s="11"/>
      <c r="B320" s="11"/>
      <c r="C320" s="16" t="str">
        <f t="shared" si="69"/>
        <v>-5.79694/110.3475</v>
      </c>
      <c r="D320" s="13">
        <f t="shared" si="69"/>
        <v>1</v>
      </c>
      <c r="E320" s="13" t="str">
        <f t="shared" si="69"/>
        <v>MNY</v>
      </c>
      <c r="F320" s="13" t="str">
        <f t="shared" si="69"/>
        <v>Pemanfaatan</v>
      </c>
      <c r="G320" s="17">
        <v>3</v>
      </c>
      <c r="H320" s="17">
        <v>10</v>
      </c>
      <c r="I320" s="13" t="str">
        <f t="shared" si="70"/>
        <v>P,B</v>
      </c>
      <c r="J320" s="18" t="s">
        <v>22</v>
      </c>
      <c r="K320" s="9">
        <v>0</v>
      </c>
      <c r="L320" s="9">
        <v>0</v>
      </c>
      <c r="M320" s="13" t="str">
        <f t="shared" si="64"/>
        <v>za</v>
      </c>
    </row>
    <row r="321" spans="1:13" x14ac:dyDescent="0.25">
      <c r="A321" s="11"/>
      <c r="B321" s="11"/>
      <c r="C321" s="16" t="str">
        <f t="shared" si="69"/>
        <v>-5.79694/110.3475</v>
      </c>
      <c r="D321" s="13">
        <f t="shared" si="69"/>
        <v>1</v>
      </c>
      <c r="E321" s="13" t="str">
        <f t="shared" si="69"/>
        <v>MNY</v>
      </c>
      <c r="F321" s="13" t="str">
        <f t="shared" si="69"/>
        <v>Pemanfaatan</v>
      </c>
      <c r="G321" s="17">
        <v>3</v>
      </c>
      <c r="H321" s="17">
        <v>10</v>
      </c>
      <c r="I321" s="13" t="str">
        <f t="shared" si="70"/>
        <v>P,B</v>
      </c>
      <c r="J321" s="18" t="s">
        <v>23</v>
      </c>
      <c r="K321" s="9">
        <v>100</v>
      </c>
      <c r="L321" s="9">
        <v>0</v>
      </c>
      <c r="M321" s="13" t="str">
        <f t="shared" si="64"/>
        <v>za</v>
      </c>
    </row>
    <row r="322" spans="1:13" x14ac:dyDescent="0.25">
      <c r="A322" s="11"/>
      <c r="B322" s="11"/>
      <c r="C322" s="16" t="str">
        <f t="shared" si="69"/>
        <v>-5.79694/110.3475</v>
      </c>
      <c r="D322" s="13">
        <f t="shared" si="69"/>
        <v>1</v>
      </c>
      <c r="E322" s="13" t="str">
        <f t="shared" si="69"/>
        <v>MNY</v>
      </c>
      <c r="F322" s="13" t="str">
        <f t="shared" si="69"/>
        <v>Pemanfaatan</v>
      </c>
      <c r="G322" s="17">
        <v>3</v>
      </c>
      <c r="H322" s="17">
        <v>10</v>
      </c>
      <c r="I322" s="13" t="str">
        <f t="shared" si="70"/>
        <v>P,B</v>
      </c>
      <c r="J322" s="18" t="s">
        <v>24</v>
      </c>
      <c r="K322" s="9">
        <v>0</v>
      </c>
      <c r="L322" s="9">
        <v>0</v>
      </c>
      <c r="M322" s="13" t="str">
        <f t="shared" si="64"/>
        <v>za</v>
      </c>
    </row>
    <row r="323" spans="1:13" x14ac:dyDescent="0.25">
      <c r="A323" s="11"/>
      <c r="B323" s="11"/>
      <c r="C323" s="16"/>
      <c r="D323" s="13"/>
      <c r="E323" s="13"/>
      <c r="F323" s="13"/>
      <c r="G323" s="17"/>
      <c r="H323" s="17"/>
      <c r="I323" s="13"/>
      <c r="J323" s="18" t="s">
        <v>16</v>
      </c>
      <c r="K323" s="9">
        <v>25</v>
      </c>
      <c r="L323" s="9">
        <v>11</v>
      </c>
      <c r="M323" s="13" t="str">
        <f t="shared" si="64"/>
        <v>za</v>
      </c>
    </row>
    <row r="324" spans="1:13" x14ac:dyDescent="0.25">
      <c r="A324" s="11"/>
      <c r="B324" s="11"/>
      <c r="C324" s="16" t="str">
        <f>C322</f>
        <v>-5.79694/110.3475</v>
      </c>
      <c r="D324" s="13">
        <f>D322</f>
        <v>1</v>
      </c>
      <c r="E324" s="13" t="str">
        <f>E322</f>
        <v>MNY</v>
      </c>
      <c r="F324" s="13" t="str">
        <f>F322</f>
        <v>Pemanfaatan</v>
      </c>
      <c r="G324" s="17">
        <v>3</v>
      </c>
      <c r="H324" s="17">
        <v>10</v>
      </c>
      <c r="I324" s="13" t="str">
        <f>I322</f>
        <v>P,B</v>
      </c>
      <c r="J324" s="18" t="s">
        <v>18</v>
      </c>
      <c r="K324" s="9">
        <v>0</v>
      </c>
      <c r="L324" s="9">
        <v>0</v>
      </c>
      <c r="M324" s="13" t="str">
        <f t="shared" si="64"/>
        <v>za</v>
      </c>
    </row>
    <row r="325" spans="1:13" x14ac:dyDescent="0.25">
      <c r="A325" s="31"/>
      <c r="B325" s="31"/>
      <c r="C325" s="32" t="str">
        <f t="shared" ref="C325:F332" si="71">C324</f>
        <v>-5.79694/110.3475</v>
      </c>
      <c r="D325" s="33">
        <f t="shared" si="71"/>
        <v>1</v>
      </c>
      <c r="E325" s="33" t="str">
        <f t="shared" si="71"/>
        <v>MNY</v>
      </c>
      <c r="F325" s="33" t="str">
        <f t="shared" si="71"/>
        <v>Pemanfaatan</v>
      </c>
      <c r="G325" s="34">
        <v>3</v>
      </c>
      <c r="H325" s="34">
        <v>11</v>
      </c>
      <c r="I325" s="33" t="s">
        <v>49</v>
      </c>
      <c r="J325" s="35" t="s">
        <v>25</v>
      </c>
      <c r="K325" s="36">
        <v>0</v>
      </c>
      <c r="L325" s="36">
        <v>0</v>
      </c>
      <c r="M325" s="13" t="str">
        <f t="shared" si="64"/>
        <v>za</v>
      </c>
    </row>
    <row r="326" spans="1:13" x14ac:dyDescent="0.25">
      <c r="A326" s="11"/>
      <c r="B326" s="11"/>
      <c r="C326" s="16" t="str">
        <f t="shared" si="71"/>
        <v>-5.79694/110.3475</v>
      </c>
      <c r="D326" s="13">
        <f t="shared" si="71"/>
        <v>1</v>
      </c>
      <c r="E326" s="13" t="str">
        <f t="shared" si="71"/>
        <v>MNY</v>
      </c>
      <c r="F326" s="13" t="str">
        <f t="shared" si="71"/>
        <v>Pemanfaatan</v>
      </c>
      <c r="G326" s="17">
        <v>3</v>
      </c>
      <c r="H326" s="17">
        <v>11</v>
      </c>
      <c r="I326" s="13" t="str">
        <f t="shared" ref="I326:I332" si="72">I325</f>
        <v>P,B</v>
      </c>
      <c r="J326" s="18" t="s">
        <v>26</v>
      </c>
      <c r="K326" s="9">
        <v>0</v>
      </c>
      <c r="L326" s="9">
        <v>0</v>
      </c>
      <c r="M326" s="13" t="str">
        <f t="shared" si="64"/>
        <v>za</v>
      </c>
    </row>
    <row r="327" spans="1:13" x14ac:dyDescent="0.25">
      <c r="A327" s="11"/>
      <c r="B327" s="11"/>
      <c r="C327" s="16" t="str">
        <f t="shared" si="71"/>
        <v>-5.79694/110.3475</v>
      </c>
      <c r="D327" s="13">
        <f t="shared" si="71"/>
        <v>1</v>
      </c>
      <c r="E327" s="13" t="str">
        <f t="shared" si="71"/>
        <v>MNY</v>
      </c>
      <c r="F327" s="13" t="str">
        <f t="shared" si="71"/>
        <v>Pemanfaatan</v>
      </c>
      <c r="G327" s="17">
        <v>3</v>
      </c>
      <c r="H327" s="17">
        <v>11</v>
      </c>
      <c r="I327" s="13" t="str">
        <f t="shared" si="72"/>
        <v>P,B</v>
      </c>
      <c r="J327" s="18" t="s">
        <v>19</v>
      </c>
      <c r="K327" s="9">
        <v>0</v>
      </c>
      <c r="L327" s="9">
        <v>0</v>
      </c>
      <c r="M327" s="13" t="str">
        <f t="shared" si="64"/>
        <v>za</v>
      </c>
    </row>
    <row r="328" spans="1:13" x14ac:dyDescent="0.25">
      <c r="A328" s="11"/>
      <c r="B328" s="11"/>
      <c r="C328" s="16" t="str">
        <f t="shared" si="71"/>
        <v>-5.79694/110.3475</v>
      </c>
      <c r="D328" s="13">
        <f t="shared" si="71"/>
        <v>1</v>
      </c>
      <c r="E328" s="13" t="str">
        <f t="shared" si="71"/>
        <v>MNY</v>
      </c>
      <c r="F328" s="13" t="str">
        <f t="shared" si="71"/>
        <v>Pemanfaatan</v>
      </c>
      <c r="G328" s="17">
        <v>3</v>
      </c>
      <c r="H328" s="17">
        <v>11</v>
      </c>
      <c r="I328" s="13" t="str">
        <f t="shared" si="72"/>
        <v>P,B</v>
      </c>
      <c r="J328" s="18" t="s">
        <v>20</v>
      </c>
      <c r="K328" s="9">
        <v>0</v>
      </c>
      <c r="L328" s="9">
        <v>0</v>
      </c>
      <c r="M328" s="13" t="str">
        <f t="shared" si="64"/>
        <v>za</v>
      </c>
    </row>
    <row r="329" spans="1:13" x14ac:dyDescent="0.25">
      <c r="A329" s="11"/>
      <c r="B329" s="11"/>
      <c r="C329" s="16" t="str">
        <f t="shared" si="71"/>
        <v>-5.79694/110.3475</v>
      </c>
      <c r="D329" s="13">
        <f t="shared" si="71"/>
        <v>1</v>
      </c>
      <c r="E329" s="13" t="str">
        <f t="shared" si="71"/>
        <v>MNY</v>
      </c>
      <c r="F329" s="13" t="str">
        <f t="shared" si="71"/>
        <v>Pemanfaatan</v>
      </c>
      <c r="G329" s="17">
        <v>3</v>
      </c>
      <c r="H329" s="17">
        <v>11</v>
      </c>
      <c r="I329" s="13" t="str">
        <f t="shared" si="72"/>
        <v>P,B</v>
      </c>
      <c r="J329" s="18" t="s">
        <v>21</v>
      </c>
      <c r="K329" s="9">
        <v>0</v>
      </c>
      <c r="L329" s="9">
        <v>0</v>
      </c>
      <c r="M329" s="13" t="str">
        <f t="shared" si="64"/>
        <v>za</v>
      </c>
    </row>
    <row r="330" spans="1:13" x14ac:dyDescent="0.25">
      <c r="A330" s="11"/>
      <c r="B330" s="11"/>
      <c r="C330" s="16" t="str">
        <f t="shared" si="71"/>
        <v>-5.79694/110.3475</v>
      </c>
      <c r="D330" s="13">
        <f t="shared" si="71"/>
        <v>1</v>
      </c>
      <c r="E330" s="13" t="str">
        <f t="shared" si="71"/>
        <v>MNY</v>
      </c>
      <c r="F330" s="13" t="str">
        <f t="shared" si="71"/>
        <v>Pemanfaatan</v>
      </c>
      <c r="G330" s="17">
        <v>3</v>
      </c>
      <c r="H330" s="17">
        <v>11</v>
      </c>
      <c r="I330" s="13" t="str">
        <f t="shared" si="72"/>
        <v>P,B</v>
      </c>
      <c r="J330" s="18" t="s">
        <v>22</v>
      </c>
      <c r="K330" s="9">
        <v>0</v>
      </c>
      <c r="L330" s="9">
        <v>0</v>
      </c>
      <c r="M330" s="13" t="str">
        <f t="shared" si="64"/>
        <v>za</v>
      </c>
    </row>
    <row r="331" spans="1:13" x14ac:dyDescent="0.25">
      <c r="A331" s="11"/>
      <c r="B331" s="11"/>
      <c r="C331" s="16" t="str">
        <f t="shared" si="71"/>
        <v>-5.79694/110.3475</v>
      </c>
      <c r="D331" s="13">
        <f t="shared" si="71"/>
        <v>1</v>
      </c>
      <c r="E331" s="13" t="str">
        <f t="shared" si="71"/>
        <v>MNY</v>
      </c>
      <c r="F331" s="13" t="str">
        <f t="shared" si="71"/>
        <v>Pemanfaatan</v>
      </c>
      <c r="G331" s="17">
        <v>3</v>
      </c>
      <c r="H331" s="17">
        <v>11</v>
      </c>
      <c r="I331" s="13" t="str">
        <f t="shared" si="72"/>
        <v>P,B</v>
      </c>
      <c r="J331" s="18" t="s">
        <v>23</v>
      </c>
      <c r="K331" s="9">
        <v>0</v>
      </c>
      <c r="L331" s="9">
        <v>0</v>
      </c>
      <c r="M331" s="13" t="str">
        <f t="shared" si="64"/>
        <v>za</v>
      </c>
    </row>
    <row r="332" spans="1:13" x14ac:dyDescent="0.25">
      <c r="A332" s="11"/>
      <c r="B332" s="11"/>
      <c r="C332" s="16" t="str">
        <f t="shared" si="71"/>
        <v>-5.79694/110.3475</v>
      </c>
      <c r="D332" s="13">
        <f t="shared" si="71"/>
        <v>1</v>
      </c>
      <c r="E332" s="13" t="str">
        <f t="shared" si="71"/>
        <v>MNY</v>
      </c>
      <c r="F332" s="13" t="str">
        <f t="shared" si="71"/>
        <v>Pemanfaatan</v>
      </c>
      <c r="G332" s="17">
        <v>3</v>
      </c>
      <c r="H332" s="17">
        <v>11</v>
      </c>
      <c r="I332" s="13" t="str">
        <f t="shared" si="72"/>
        <v>P,B</v>
      </c>
      <c r="J332" s="62" t="s">
        <v>24</v>
      </c>
      <c r="K332" s="9">
        <v>0</v>
      </c>
      <c r="L332" s="9">
        <v>0</v>
      </c>
      <c r="M332" s="13" t="str">
        <f t="shared" si="64"/>
        <v>za</v>
      </c>
    </row>
    <row r="333" spans="1:13" x14ac:dyDescent="0.25">
      <c r="A333" s="11"/>
      <c r="B333" s="11"/>
      <c r="C333" s="16"/>
      <c r="D333" s="13"/>
      <c r="E333" s="13"/>
      <c r="F333" s="13"/>
      <c r="G333" s="17"/>
      <c r="H333" s="17"/>
      <c r="I333" s="60"/>
      <c r="J333" s="18" t="s">
        <v>16</v>
      </c>
      <c r="K333" s="61">
        <v>0</v>
      </c>
      <c r="L333" s="9">
        <v>0</v>
      </c>
      <c r="M333" s="13" t="str">
        <f t="shared" si="64"/>
        <v>za</v>
      </c>
    </row>
    <row r="334" spans="1:13" x14ac:dyDescent="0.25">
      <c r="A334" s="11"/>
      <c r="B334" s="11"/>
      <c r="C334" s="16" t="str">
        <f>C332</f>
        <v>-5.79694/110.3475</v>
      </c>
      <c r="D334" s="13">
        <f>D332</f>
        <v>1</v>
      </c>
      <c r="E334" s="13" t="str">
        <f>E332</f>
        <v>MNY</v>
      </c>
      <c r="F334" s="13" t="str">
        <f>F332</f>
        <v>Pemanfaatan</v>
      </c>
      <c r="G334" s="17">
        <v>3</v>
      </c>
      <c r="H334" s="17">
        <v>11</v>
      </c>
      <c r="I334" s="13" t="str">
        <f>I332</f>
        <v>P,B</v>
      </c>
      <c r="J334" s="63" t="s">
        <v>18</v>
      </c>
      <c r="K334" s="9">
        <v>1</v>
      </c>
      <c r="L334" s="9">
        <v>0</v>
      </c>
      <c r="M334" s="13" t="str">
        <f t="shared" si="64"/>
        <v>za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J19" sqref="J19"/>
    </sheetView>
  </sheetViews>
  <sheetFormatPr defaultRowHeight="15" x14ac:dyDescent="0.25"/>
  <cols>
    <col min="1" max="1" width="12.42578125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2.2727272727272729</v>
      </c>
    </row>
    <row r="5" spans="1:2" x14ac:dyDescent="0.25">
      <c r="A5" s="59" t="s">
        <v>18</v>
      </c>
      <c r="B5" s="57">
        <v>7.8484848484848486</v>
      </c>
    </row>
    <row r="6" spans="1:2" x14ac:dyDescent="0.25">
      <c r="A6" s="59" t="s">
        <v>26</v>
      </c>
      <c r="B6" s="57">
        <v>0</v>
      </c>
    </row>
    <row r="7" spans="1:2" x14ac:dyDescent="0.25">
      <c r="A7" s="59" t="s">
        <v>23</v>
      </c>
      <c r="B7" s="57">
        <v>23.636363636363637</v>
      </c>
    </row>
    <row r="8" spans="1:2" x14ac:dyDescent="0.25">
      <c r="A8" s="59" t="s">
        <v>22</v>
      </c>
      <c r="B8" s="57">
        <v>0.60606060606060608</v>
      </c>
    </row>
    <row r="9" spans="1:2" x14ac:dyDescent="0.25">
      <c r="A9" s="59" t="s">
        <v>19</v>
      </c>
      <c r="B9" s="57">
        <v>0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0.90909090909090906</v>
      </c>
    </row>
    <row r="14" spans="1:2" x14ac:dyDescent="0.25">
      <c r="A14" s="59" t="s">
        <v>47</v>
      </c>
      <c r="B14" s="57">
        <v>3.5272727272727273</v>
      </c>
    </row>
  </sheetData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4"/>
  <sheetViews>
    <sheetView zoomScale="80" zoomScaleNormal="80" workbookViewId="0">
      <pane ySplit="4" topLeftCell="A310" activePane="bottomLeft" state="frozen"/>
      <selection pane="bottomLeft" activeCell="O26" sqref="O26"/>
    </sheetView>
  </sheetViews>
  <sheetFormatPr defaultRowHeight="15" x14ac:dyDescent="0.25"/>
  <cols>
    <col min="1" max="1" width="7.7109375" customWidth="1"/>
    <col min="2" max="2" width="6.85546875" customWidth="1"/>
    <col min="3" max="3" width="20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023" width="8.5703125" customWidth="1"/>
    <col min="1024" max="1025" width="9.140625" customWidth="1"/>
  </cols>
  <sheetData>
    <row r="3" spans="1:14" ht="15.75" thickBot="1" x14ac:dyDescent="0.3"/>
    <row r="4" spans="1:14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5" t="s">
        <v>12</v>
      </c>
      <c r="N4" s="37" t="s">
        <v>13</v>
      </c>
    </row>
    <row r="5" spans="1:14" x14ac:dyDescent="0.25">
      <c r="A5" s="6"/>
      <c r="B5" s="7">
        <v>0.41666666666666702</v>
      </c>
      <c r="C5" s="64" t="s">
        <v>61</v>
      </c>
      <c r="D5" s="8">
        <v>1</v>
      </c>
      <c r="E5" s="8" t="s">
        <v>39</v>
      </c>
      <c r="F5" s="8" t="s">
        <v>15</v>
      </c>
      <c r="G5" s="9">
        <v>1</v>
      </c>
      <c r="H5" s="9">
        <v>1</v>
      </c>
      <c r="I5" s="10" t="s">
        <v>55</v>
      </c>
      <c r="J5" s="10" t="s">
        <v>25</v>
      </c>
      <c r="K5" s="9">
        <v>0</v>
      </c>
      <c r="L5" s="9">
        <v>0</v>
      </c>
      <c r="M5" s="6" t="s">
        <v>17</v>
      </c>
    </row>
    <row r="6" spans="1:14" x14ac:dyDescent="0.25">
      <c r="A6" s="11"/>
      <c r="B6" s="11"/>
      <c r="C6" s="65" t="str">
        <f>C5</f>
        <v>-5.88667/110.41111</v>
      </c>
      <c r="D6" s="13">
        <f t="shared" ref="C6:F13" si="0">D5</f>
        <v>1</v>
      </c>
      <c r="E6" s="13" t="str">
        <f t="shared" si="0"/>
        <v>MKT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PK,P</v>
      </c>
      <c r="J6" s="15" t="s">
        <v>26</v>
      </c>
      <c r="K6" s="9">
        <v>100</v>
      </c>
      <c r="L6" s="9">
        <v>0</v>
      </c>
      <c r="M6" s="11" t="str">
        <f t="shared" ref="M6:M13" si="2">M5</f>
        <v>zaenul</v>
      </c>
    </row>
    <row r="7" spans="1:14" x14ac:dyDescent="0.25">
      <c r="A7" s="11"/>
      <c r="B7" s="11"/>
      <c r="C7" s="12" t="str">
        <f t="shared" si="0"/>
        <v>-5.88667/110.41111</v>
      </c>
      <c r="D7" s="13">
        <f t="shared" si="0"/>
        <v>1</v>
      </c>
      <c r="E7" s="13" t="str">
        <f t="shared" si="0"/>
        <v>MKT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PK,P</v>
      </c>
      <c r="J7" s="15" t="s">
        <v>19</v>
      </c>
      <c r="K7" s="9">
        <v>0</v>
      </c>
      <c r="L7" s="9">
        <v>0</v>
      </c>
      <c r="M7" s="11" t="str">
        <f t="shared" si="2"/>
        <v>zaenul</v>
      </c>
    </row>
    <row r="8" spans="1:14" x14ac:dyDescent="0.25">
      <c r="A8" s="11"/>
      <c r="B8" s="11"/>
      <c r="C8" s="12" t="str">
        <f t="shared" si="0"/>
        <v>-5.88667/110.41111</v>
      </c>
      <c r="D8" s="13">
        <f t="shared" si="0"/>
        <v>1</v>
      </c>
      <c r="E8" s="13" t="str">
        <f t="shared" si="0"/>
        <v>MKT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PK,P</v>
      </c>
      <c r="J8" s="15" t="s">
        <v>20</v>
      </c>
      <c r="K8" s="9">
        <v>0</v>
      </c>
      <c r="L8" s="9">
        <v>0</v>
      </c>
      <c r="M8" s="11" t="str">
        <f t="shared" si="2"/>
        <v>zaenul</v>
      </c>
    </row>
    <row r="9" spans="1:14" x14ac:dyDescent="0.25">
      <c r="A9" s="11"/>
      <c r="B9" s="11"/>
      <c r="C9" s="12" t="str">
        <f t="shared" si="0"/>
        <v>-5.88667/110.41111</v>
      </c>
      <c r="D9" s="13">
        <f t="shared" si="0"/>
        <v>1</v>
      </c>
      <c r="E9" s="13" t="str">
        <f t="shared" si="0"/>
        <v>MKT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PK,P</v>
      </c>
      <c r="J9" s="15" t="s">
        <v>21</v>
      </c>
      <c r="K9" s="9">
        <v>0</v>
      </c>
      <c r="L9" s="9">
        <v>0</v>
      </c>
      <c r="M9" s="11" t="str">
        <f t="shared" si="2"/>
        <v>zaenul</v>
      </c>
    </row>
    <row r="10" spans="1:14" x14ac:dyDescent="0.25">
      <c r="A10" s="11"/>
      <c r="B10" s="11"/>
      <c r="C10" s="16" t="str">
        <f t="shared" si="0"/>
        <v>-5.88667/110.41111</v>
      </c>
      <c r="D10" s="13">
        <f t="shared" si="0"/>
        <v>1</v>
      </c>
      <c r="E10" s="13" t="str">
        <f t="shared" si="0"/>
        <v>MKT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PK,P</v>
      </c>
      <c r="J10" s="18" t="s">
        <v>22</v>
      </c>
      <c r="K10" s="9">
        <v>0</v>
      </c>
      <c r="L10" s="9">
        <v>0</v>
      </c>
      <c r="M10" s="11" t="str">
        <f t="shared" si="2"/>
        <v>zaenul</v>
      </c>
    </row>
    <row r="11" spans="1:14" x14ac:dyDescent="0.25">
      <c r="A11" s="11"/>
      <c r="B11" s="11"/>
      <c r="C11" s="16" t="str">
        <f t="shared" si="0"/>
        <v>-5.88667/110.41111</v>
      </c>
      <c r="D11" s="13">
        <f t="shared" si="0"/>
        <v>1</v>
      </c>
      <c r="E11" s="13" t="str">
        <f t="shared" si="0"/>
        <v>MKT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PK,P</v>
      </c>
      <c r="J11" s="18" t="s">
        <v>23</v>
      </c>
      <c r="K11" s="9">
        <v>0</v>
      </c>
      <c r="L11" s="9">
        <v>0</v>
      </c>
      <c r="M11" s="11" t="str">
        <f t="shared" si="2"/>
        <v>zaenul</v>
      </c>
    </row>
    <row r="12" spans="1:14" x14ac:dyDescent="0.25">
      <c r="A12" s="11"/>
      <c r="B12" s="11"/>
      <c r="C12" s="16" t="str">
        <f t="shared" si="0"/>
        <v>-5.88667/110.41111</v>
      </c>
      <c r="D12" s="13">
        <f t="shared" si="0"/>
        <v>1</v>
      </c>
      <c r="E12" s="13" t="str">
        <f t="shared" si="0"/>
        <v>MKT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PK,P</v>
      </c>
      <c r="J12" s="18" t="s">
        <v>24</v>
      </c>
      <c r="K12" s="9">
        <v>0</v>
      </c>
      <c r="L12" s="9">
        <v>0</v>
      </c>
      <c r="M12" s="11" t="str">
        <f t="shared" si="2"/>
        <v>zaenul</v>
      </c>
    </row>
    <row r="13" spans="1:14" x14ac:dyDescent="0.25">
      <c r="A13" s="11"/>
      <c r="B13" s="11"/>
      <c r="C13" s="16" t="str">
        <f t="shared" si="0"/>
        <v>-5.88667/110.41111</v>
      </c>
      <c r="D13" s="13">
        <f t="shared" si="0"/>
        <v>1</v>
      </c>
      <c r="E13" s="13" t="str">
        <f t="shared" si="0"/>
        <v>MKT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PK,P</v>
      </c>
      <c r="J13" s="18" t="s">
        <v>16</v>
      </c>
      <c r="K13" s="9">
        <v>1</v>
      </c>
      <c r="L13" s="9">
        <v>12</v>
      </c>
      <c r="M13" s="11" t="str">
        <f t="shared" si="2"/>
        <v>zaenul</v>
      </c>
    </row>
    <row r="14" spans="1:14" x14ac:dyDescent="0.25">
      <c r="A14" s="11"/>
      <c r="B14" s="11"/>
      <c r="C14" s="16" t="str">
        <f>C12</f>
        <v>-5.88667/110.41111</v>
      </c>
      <c r="D14" s="13">
        <f>D12</f>
        <v>1</v>
      </c>
      <c r="E14" s="13" t="str">
        <f>E12</f>
        <v>MKT</v>
      </c>
      <c r="F14" s="13" t="str">
        <f>F12</f>
        <v>Pemanfaatan</v>
      </c>
      <c r="G14" s="17">
        <v>1</v>
      </c>
      <c r="H14" s="17">
        <v>1</v>
      </c>
      <c r="I14" s="15" t="str">
        <f>I12</f>
        <v>PK,P</v>
      </c>
      <c r="J14" s="18" t="s">
        <v>18</v>
      </c>
      <c r="K14" s="9">
        <v>0</v>
      </c>
      <c r="L14" s="9">
        <v>0</v>
      </c>
      <c r="M14" s="11" t="str">
        <f>M12</f>
        <v>zaenul</v>
      </c>
    </row>
    <row r="15" spans="1:14" x14ac:dyDescent="0.25">
      <c r="A15" s="19"/>
      <c r="B15" s="19"/>
      <c r="C15" s="20" t="str">
        <f t="shared" ref="C15:F22" si="3">C14</f>
        <v>-5.88667/110.41111</v>
      </c>
      <c r="D15" s="21">
        <f t="shared" si="3"/>
        <v>1</v>
      </c>
      <c r="E15" s="21" t="str">
        <f t="shared" si="3"/>
        <v>MKT</v>
      </c>
      <c r="F15" s="21" t="str">
        <f t="shared" si="3"/>
        <v>Pemanfaatan</v>
      </c>
      <c r="G15" s="22">
        <v>1</v>
      </c>
      <c r="H15" s="22">
        <v>2</v>
      </c>
      <c r="I15" s="23" t="s">
        <v>55</v>
      </c>
      <c r="J15" s="23" t="s">
        <v>25</v>
      </c>
      <c r="K15" s="24">
        <v>100</v>
      </c>
      <c r="L15" s="24">
        <v>0</v>
      </c>
      <c r="M15" s="11" t="str">
        <f>M14</f>
        <v>zaenul</v>
      </c>
    </row>
    <row r="16" spans="1:14" x14ac:dyDescent="0.25">
      <c r="A16" s="11"/>
      <c r="B16" s="11"/>
      <c r="C16" s="16" t="str">
        <f t="shared" si="3"/>
        <v>-5.88667/110.41111</v>
      </c>
      <c r="D16" s="13">
        <f t="shared" si="3"/>
        <v>1</v>
      </c>
      <c r="E16" s="13" t="str">
        <f t="shared" si="3"/>
        <v>MKT</v>
      </c>
      <c r="F16" s="13" t="str">
        <f t="shared" si="3"/>
        <v>Pemanfaatan</v>
      </c>
      <c r="G16" s="17">
        <v>1</v>
      </c>
      <c r="H16" s="17">
        <v>2</v>
      </c>
      <c r="I16" s="18" t="str">
        <f t="shared" ref="I16:I22" si="4">I15</f>
        <v>PK,P</v>
      </c>
      <c r="J16" s="18" t="s">
        <v>26</v>
      </c>
      <c r="K16" s="9">
        <v>0</v>
      </c>
      <c r="L16" s="9">
        <v>0</v>
      </c>
      <c r="M16" s="11" t="str">
        <f>M15</f>
        <v>zaenul</v>
      </c>
    </row>
    <row r="17" spans="1:13" x14ac:dyDescent="0.25">
      <c r="A17" s="11"/>
      <c r="B17" s="11"/>
      <c r="C17" s="16" t="str">
        <f t="shared" si="3"/>
        <v>-5.88667/110.41111</v>
      </c>
      <c r="D17" s="13">
        <f t="shared" si="3"/>
        <v>1</v>
      </c>
      <c r="E17" s="13" t="str">
        <f t="shared" si="3"/>
        <v>MKT</v>
      </c>
      <c r="F17" s="13" t="str">
        <f t="shared" si="3"/>
        <v>Pemanfaatan</v>
      </c>
      <c r="G17" s="17">
        <v>1</v>
      </c>
      <c r="H17" s="17">
        <v>2</v>
      </c>
      <c r="I17" s="18" t="str">
        <f t="shared" si="4"/>
        <v>PK,P</v>
      </c>
      <c r="J17" s="18" t="s">
        <v>19</v>
      </c>
      <c r="K17" s="9">
        <v>0</v>
      </c>
      <c r="L17" s="9">
        <v>0</v>
      </c>
      <c r="M17" s="11" t="str">
        <f>M16</f>
        <v>zaenul</v>
      </c>
    </row>
    <row r="18" spans="1:13" x14ac:dyDescent="0.25">
      <c r="A18" s="11"/>
      <c r="B18" s="11"/>
      <c r="C18" s="16" t="str">
        <f t="shared" si="3"/>
        <v>-5.88667/110.41111</v>
      </c>
      <c r="D18" s="13">
        <f t="shared" si="3"/>
        <v>1</v>
      </c>
      <c r="E18" s="13" t="str">
        <f t="shared" si="3"/>
        <v>MKT</v>
      </c>
      <c r="F18" s="13" t="str">
        <f t="shared" si="3"/>
        <v>Pemanfaatan</v>
      </c>
      <c r="G18" s="17">
        <v>1</v>
      </c>
      <c r="H18" s="17">
        <v>2</v>
      </c>
      <c r="I18" s="18" t="str">
        <f t="shared" si="4"/>
        <v>PK,P</v>
      </c>
      <c r="J18" s="18" t="s">
        <v>20</v>
      </c>
      <c r="K18" s="9">
        <v>0</v>
      </c>
      <c r="L18" s="9">
        <v>0</v>
      </c>
      <c r="M18" s="11" t="str">
        <f>M17</f>
        <v>zaenul</v>
      </c>
    </row>
    <row r="19" spans="1:13" x14ac:dyDescent="0.25">
      <c r="A19" s="11"/>
      <c r="B19" s="11"/>
      <c r="C19" s="16" t="str">
        <f t="shared" si="3"/>
        <v>-5.88667/110.41111</v>
      </c>
      <c r="D19" s="13">
        <f t="shared" si="3"/>
        <v>1</v>
      </c>
      <c r="E19" s="13" t="str">
        <f t="shared" si="3"/>
        <v>MKT</v>
      </c>
      <c r="F19" s="13" t="str">
        <f t="shared" si="3"/>
        <v>Pemanfaatan</v>
      </c>
      <c r="G19" s="17">
        <v>1</v>
      </c>
      <c r="H19" s="17">
        <v>2</v>
      </c>
      <c r="I19" s="18" t="str">
        <f t="shared" si="4"/>
        <v>PK,P</v>
      </c>
      <c r="J19" s="18" t="s">
        <v>21</v>
      </c>
      <c r="K19" s="9">
        <v>0</v>
      </c>
      <c r="L19" s="9">
        <v>0</v>
      </c>
      <c r="M19" s="11" t="str">
        <f>M18</f>
        <v>zaenul</v>
      </c>
    </row>
    <row r="20" spans="1:13" x14ac:dyDescent="0.25">
      <c r="A20" s="11"/>
      <c r="B20" s="11"/>
      <c r="C20" s="16" t="str">
        <f t="shared" si="3"/>
        <v>-5.88667/110.41111</v>
      </c>
      <c r="D20" s="13">
        <f t="shared" si="3"/>
        <v>1</v>
      </c>
      <c r="E20" s="13" t="str">
        <f t="shared" si="3"/>
        <v>MKT</v>
      </c>
      <c r="F20" s="13" t="str">
        <f t="shared" si="3"/>
        <v>Pemanfaatan</v>
      </c>
      <c r="G20" s="17">
        <v>1</v>
      </c>
      <c r="H20" s="17">
        <v>2</v>
      </c>
      <c r="I20" s="18" t="str">
        <f t="shared" si="4"/>
        <v>PK,P</v>
      </c>
      <c r="J20" s="18" t="s">
        <v>22</v>
      </c>
      <c r="K20" s="9">
        <v>0</v>
      </c>
      <c r="L20" s="9">
        <v>0</v>
      </c>
      <c r="M20" s="11" t="str">
        <f t="shared" ref="M20:M83" si="5">M19</f>
        <v>zaenul</v>
      </c>
    </row>
    <row r="21" spans="1:13" x14ac:dyDescent="0.25">
      <c r="A21" s="11"/>
      <c r="B21" s="11"/>
      <c r="C21" s="16" t="str">
        <f t="shared" si="3"/>
        <v>-5.88667/110.41111</v>
      </c>
      <c r="D21" s="13">
        <f t="shared" si="3"/>
        <v>1</v>
      </c>
      <c r="E21" s="13" t="str">
        <f t="shared" si="3"/>
        <v>MKT</v>
      </c>
      <c r="F21" s="13" t="str">
        <f t="shared" si="3"/>
        <v>Pemanfaatan</v>
      </c>
      <c r="G21" s="17">
        <v>1</v>
      </c>
      <c r="H21" s="17">
        <v>2</v>
      </c>
      <c r="I21" s="18" t="str">
        <f t="shared" si="4"/>
        <v>PK,P</v>
      </c>
      <c r="J21" s="18" t="s">
        <v>23</v>
      </c>
      <c r="K21" s="9">
        <v>0</v>
      </c>
      <c r="L21" s="9">
        <v>0</v>
      </c>
      <c r="M21" s="11" t="str">
        <f t="shared" si="5"/>
        <v>zaenul</v>
      </c>
    </row>
    <row r="22" spans="1:13" x14ac:dyDescent="0.25">
      <c r="A22" s="11"/>
      <c r="B22" s="11"/>
      <c r="C22" s="16" t="str">
        <f t="shared" si="3"/>
        <v>-5.88667/110.41111</v>
      </c>
      <c r="D22" s="13">
        <f t="shared" si="3"/>
        <v>1</v>
      </c>
      <c r="E22" s="13" t="str">
        <f t="shared" si="3"/>
        <v>MKT</v>
      </c>
      <c r="F22" s="13" t="str">
        <f t="shared" si="3"/>
        <v>Pemanfaatan</v>
      </c>
      <c r="G22" s="17">
        <v>1</v>
      </c>
      <c r="H22" s="17">
        <v>2</v>
      </c>
      <c r="I22" s="18" t="str">
        <f t="shared" si="4"/>
        <v>PK,P</v>
      </c>
      <c r="J22" s="18" t="s">
        <v>24</v>
      </c>
      <c r="K22" s="9">
        <v>0</v>
      </c>
      <c r="L22" s="9">
        <v>0</v>
      </c>
      <c r="M22" s="11" t="str">
        <f t="shared" si="5"/>
        <v>zaenul</v>
      </c>
    </row>
    <row r="23" spans="1:13" x14ac:dyDescent="0.25">
      <c r="A23" s="11"/>
      <c r="B23" s="11"/>
      <c r="C23" s="16"/>
      <c r="D23" s="13"/>
      <c r="E23" s="13"/>
      <c r="F23" s="13"/>
      <c r="G23" s="17"/>
      <c r="H23" s="17"/>
      <c r="I23" s="18"/>
      <c r="J23" s="18" t="s">
        <v>16</v>
      </c>
      <c r="K23" s="9">
        <v>40</v>
      </c>
      <c r="L23" s="9">
        <v>15</v>
      </c>
      <c r="M23" s="11" t="str">
        <f t="shared" si="5"/>
        <v>zaenul</v>
      </c>
    </row>
    <row r="24" spans="1:13" x14ac:dyDescent="0.25">
      <c r="A24" s="11"/>
      <c r="B24" s="11"/>
      <c r="C24" s="16" t="str">
        <f>C22</f>
        <v>-5.88667/110.41111</v>
      </c>
      <c r="D24" s="13">
        <f>D22</f>
        <v>1</v>
      </c>
      <c r="E24" s="13" t="str">
        <f>E22</f>
        <v>MKT</v>
      </c>
      <c r="F24" s="13" t="str">
        <f>F22</f>
        <v>Pemanfaatan</v>
      </c>
      <c r="G24" s="17">
        <v>1</v>
      </c>
      <c r="H24" s="17">
        <v>2</v>
      </c>
      <c r="I24" s="18" t="str">
        <f>I22</f>
        <v>PK,P</v>
      </c>
      <c r="J24" s="18" t="s">
        <v>18</v>
      </c>
      <c r="K24" s="9">
        <v>0</v>
      </c>
      <c r="L24" s="9">
        <v>0</v>
      </c>
      <c r="M24" s="11" t="str">
        <f t="shared" si="5"/>
        <v>zaenul</v>
      </c>
    </row>
    <row r="25" spans="1:13" x14ac:dyDescent="0.25">
      <c r="A25" s="19"/>
      <c r="B25" s="19"/>
      <c r="C25" s="20" t="str">
        <f t="shared" ref="C25:F33" si="6">C24</f>
        <v>-5.88667/110.41111</v>
      </c>
      <c r="D25" s="21">
        <f t="shared" si="6"/>
        <v>1</v>
      </c>
      <c r="E25" s="21" t="str">
        <f t="shared" si="6"/>
        <v>MKT</v>
      </c>
      <c r="F25" s="21" t="str">
        <f t="shared" si="6"/>
        <v>Pemanfaatan</v>
      </c>
      <c r="G25" s="22">
        <v>1</v>
      </c>
      <c r="H25" s="22">
        <v>3</v>
      </c>
      <c r="I25" s="23" t="s">
        <v>56</v>
      </c>
      <c r="J25" s="23" t="s">
        <v>25</v>
      </c>
      <c r="K25" s="24">
        <v>100</v>
      </c>
      <c r="L25" s="24">
        <v>0</v>
      </c>
      <c r="M25" s="11" t="str">
        <f t="shared" si="5"/>
        <v>zaenul</v>
      </c>
    </row>
    <row r="26" spans="1:13" x14ac:dyDescent="0.25">
      <c r="A26" s="11"/>
      <c r="B26" s="11"/>
      <c r="C26" s="16" t="str">
        <f t="shared" si="6"/>
        <v>-5.88667/110.41111</v>
      </c>
      <c r="D26" s="13">
        <f t="shared" si="6"/>
        <v>1</v>
      </c>
      <c r="E26" s="13" t="str">
        <f t="shared" si="6"/>
        <v>MKT</v>
      </c>
      <c r="F26" s="13" t="str">
        <f t="shared" si="6"/>
        <v>Pemanfaatan</v>
      </c>
      <c r="G26" s="17">
        <v>1</v>
      </c>
      <c r="H26" s="17">
        <v>3</v>
      </c>
      <c r="I26" s="18" t="str">
        <f t="shared" ref="I26:I33" si="7">I25</f>
        <v>PK,K</v>
      </c>
      <c r="J26" s="18" t="s">
        <v>26</v>
      </c>
      <c r="K26" s="9">
        <v>0</v>
      </c>
      <c r="L26" s="9">
        <v>0</v>
      </c>
      <c r="M26" s="11" t="str">
        <f t="shared" si="5"/>
        <v>zaenul</v>
      </c>
    </row>
    <row r="27" spans="1:13" x14ac:dyDescent="0.25">
      <c r="A27" s="11"/>
      <c r="B27" s="11"/>
      <c r="C27" s="16" t="str">
        <f t="shared" si="6"/>
        <v>-5.88667/110.41111</v>
      </c>
      <c r="D27" s="13">
        <f t="shared" si="6"/>
        <v>1</v>
      </c>
      <c r="E27" s="13" t="str">
        <f t="shared" si="6"/>
        <v>MKT</v>
      </c>
      <c r="F27" s="13" t="str">
        <f t="shared" si="6"/>
        <v>Pemanfaatan</v>
      </c>
      <c r="G27" s="17">
        <v>1</v>
      </c>
      <c r="H27" s="17">
        <v>3</v>
      </c>
      <c r="I27" s="18" t="str">
        <f t="shared" si="7"/>
        <v>PK,K</v>
      </c>
      <c r="J27" s="18" t="s">
        <v>19</v>
      </c>
      <c r="K27" s="9">
        <v>0</v>
      </c>
      <c r="L27" s="9">
        <v>0</v>
      </c>
      <c r="M27" s="11" t="str">
        <f t="shared" si="5"/>
        <v>zaenul</v>
      </c>
    </row>
    <row r="28" spans="1:13" x14ac:dyDescent="0.25">
      <c r="A28" s="11"/>
      <c r="B28" s="11"/>
      <c r="C28" s="16" t="str">
        <f t="shared" si="6"/>
        <v>-5.88667/110.41111</v>
      </c>
      <c r="D28" s="13">
        <f t="shared" si="6"/>
        <v>1</v>
      </c>
      <c r="E28" s="13" t="str">
        <f t="shared" si="6"/>
        <v>MKT</v>
      </c>
      <c r="F28" s="13" t="str">
        <f t="shared" si="6"/>
        <v>Pemanfaatan</v>
      </c>
      <c r="G28" s="17">
        <v>1</v>
      </c>
      <c r="H28" s="17">
        <v>3</v>
      </c>
      <c r="I28" s="18" t="str">
        <f t="shared" si="7"/>
        <v>PK,K</v>
      </c>
      <c r="J28" s="18" t="s">
        <v>20</v>
      </c>
      <c r="K28" s="9">
        <v>0</v>
      </c>
      <c r="L28" s="9">
        <v>0</v>
      </c>
      <c r="M28" s="11" t="str">
        <f t="shared" si="5"/>
        <v>zaenul</v>
      </c>
    </row>
    <row r="29" spans="1:13" x14ac:dyDescent="0.25">
      <c r="A29" s="11"/>
      <c r="B29" s="11"/>
      <c r="C29" s="16" t="str">
        <f t="shared" si="6"/>
        <v>-5.88667/110.41111</v>
      </c>
      <c r="D29" s="13">
        <f t="shared" si="6"/>
        <v>1</v>
      </c>
      <c r="E29" s="13" t="str">
        <f t="shared" si="6"/>
        <v>MKT</v>
      </c>
      <c r="F29" s="13" t="str">
        <f t="shared" si="6"/>
        <v>Pemanfaatan</v>
      </c>
      <c r="G29" s="17">
        <v>1</v>
      </c>
      <c r="H29" s="17">
        <v>3</v>
      </c>
      <c r="I29" s="18" t="str">
        <f t="shared" si="7"/>
        <v>PK,K</v>
      </c>
      <c r="J29" s="18" t="s">
        <v>21</v>
      </c>
      <c r="K29" s="9">
        <v>0</v>
      </c>
      <c r="L29" s="9">
        <v>0</v>
      </c>
      <c r="M29" s="11" t="str">
        <f t="shared" si="5"/>
        <v>zaenul</v>
      </c>
    </row>
    <row r="30" spans="1:13" x14ac:dyDescent="0.25">
      <c r="A30" s="11"/>
      <c r="B30" s="11"/>
      <c r="C30" s="16" t="str">
        <f t="shared" si="6"/>
        <v>-5.88667/110.41111</v>
      </c>
      <c r="D30" s="13">
        <f t="shared" si="6"/>
        <v>1</v>
      </c>
      <c r="E30" s="13" t="str">
        <f t="shared" si="6"/>
        <v>MKT</v>
      </c>
      <c r="F30" s="13" t="str">
        <f t="shared" si="6"/>
        <v>Pemanfaatan</v>
      </c>
      <c r="G30" s="17">
        <v>1</v>
      </c>
      <c r="H30" s="17">
        <v>3</v>
      </c>
      <c r="I30" s="18" t="str">
        <f t="shared" si="7"/>
        <v>PK,K</v>
      </c>
      <c r="J30" s="18" t="s">
        <v>22</v>
      </c>
      <c r="K30" s="9">
        <v>0</v>
      </c>
      <c r="L30" s="9">
        <v>0</v>
      </c>
      <c r="M30" s="11" t="str">
        <f t="shared" si="5"/>
        <v>zaenul</v>
      </c>
    </row>
    <row r="31" spans="1:13" x14ac:dyDescent="0.25">
      <c r="A31" s="11"/>
      <c r="B31" s="11"/>
      <c r="C31" s="16" t="str">
        <f t="shared" si="6"/>
        <v>-5.88667/110.41111</v>
      </c>
      <c r="D31" s="13">
        <f t="shared" si="6"/>
        <v>1</v>
      </c>
      <c r="E31" s="13" t="str">
        <f t="shared" si="6"/>
        <v>MKT</v>
      </c>
      <c r="F31" s="13" t="str">
        <f t="shared" si="6"/>
        <v>Pemanfaatan</v>
      </c>
      <c r="G31" s="17">
        <v>1</v>
      </c>
      <c r="H31" s="17">
        <v>3</v>
      </c>
      <c r="I31" s="18" t="str">
        <f t="shared" si="7"/>
        <v>PK,K</v>
      </c>
      <c r="J31" s="18" t="s">
        <v>23</v>
      </c>
      <c r="K31" s="9">
        <v>0</v>
      </c>
      <c r="L31" s="9">
        <v>0</v>
      </c>
      <c r="M31" s="11" t="str">
        <f t="shared" si="5"/>
        <v>zaenul</v>
      </c>
    </row>
    <row r="32" spans="1:13" x14ac:dyDescent="0.25">
      <c r="A32" s="11"/>
      <c r="B32" s="11"/>
      <c r="C32" s="16" t="str">
        <f t="shared" si="6"/>
        <v>-5.88667/110.41111</v>
      </c>
      <c r="D32" s="13">
        <f t="shared" si="6"/>
        <v>1</v>
      </c>
      <c r="E32" s="13" t="str">
        <f t="shared" si="6"/>
        <v>MKT</v>
      </c>
      <c r="F32" s="13" t="str">
        <f t="shared" si="6"/>
        <v>Pemanfaatan</v>
      </c>
      <c r="G32" s="17">
        <v>1</v>
      </c>
      <c r="H32" s="17">
        <v>3</v>
      </c>
      <c r="I32" s="18" t="str">
        <f t="shared" si="7"/>
        <v>PK,K</v>
      </c>
      <c r="J32" s="18" t="s">
        <v>24</v>
      </c>
      <c r="K32" s="9">
        <v>0</v>
      </c>
      <c r="L32" s="9">
        <v>0</v>
      </c>
      <c r="M32" s="11" t="str">
        <f t="shared" si="5"/>
        <v>zaenul</v>
      </c>
    </row>
    <row r="33" spans="1:13" x14ac:dyDescent="0.25">
      <c r="A33" s="11"/>
      <c r="B33" s="11"/>
      <c r="C33" s="16" t="str">
        <f t="shared" si="6"/>
        <v>-5.88667/110.41111</v>
      </c>
      <c r="D33" s="13">
        <f t="shared" si="6"/>
        <v>1</v>
      </c>
      <c r="E33" s="13" t="str">
        <f t="shared" si="6"/>
        <v>MKT</v>
      </c>
      <c r="F33" s="13" t="str">
        <f t="shared" si="6"/>
        <v>Pemanfaatan</v>
      </c>
      <c r="G33" s="17">
        <v>1</v>
      </c>
      <c r="H33" s="17">
        <v>3</v>
      </c>
      <c r="I33" s="18" t="str">
        <f t="shared" si="7"/>
        <v>PK,K</v>
      </c>
      <c r="J33" s="18" t="s">
        <v>16</v>
      </c>
      <c r="K33" s="9">
        <v>5</v>
      </c>
      <c r="L33" s="9">
        <v>4</v>
      </c>
      <c r="M33" s="11" t="str">
        <f t="shared" si="5"/>
        <v>zaenul</v>
      </c>
    </row>
    <row r="34" spans="1:13" x14ac:dyDescent="0.25">
      <c r="A34" s="11"/>
      <c r="B34" s="11"/>
      <c r="C34" s="16" t="str">
        <f>C32</f>
        <v>-5.88667/110.41111</v>
      </c>
      <c r="D34" s="13">
        <f>D32</f>
        <v>1</v>
      </c>
      <c r="E34" s="13" t="str">
        <f>E32</f>
        <v>MKT</v>
      </c>
      <c r="F34" s="13" t="str">
        <f>F32</f>
        <v>Pemanfaatan</v>
      </c>
      <c r="G34" s="17">
        <v>1</v>
      </c>
      <c r="H34" s="17">
        <v>3</v>
      </c>
      <c r="I34" s="18" t="str">
        <f>I32</f>
        <v>PK,K</v>
      </c>
      <c r="J34" s="18" t="s">
        <v>18</v>
      </c>
      <c r="K34" s="9">
        <v>0</v>
      </c>
      <c r="L34" s="9">
        <v>0</v>
      </c>
      <c r="M34" s="11" t="str">
        <f t="shared" si="5"/>
        <v>zaenul</v>
      </c>
    </row>
    <row r="35" spans="1:13" x14ac:dyDescent="0.25">
      <c r="A35" s="19"/>
      <c r="B35" s="19"/>
      <c r="C35" s="20" t="str">
        <f t="shared" ref="C35:F42" si="8">C34</f>
        <v>-5.88667/110.41111</v>
      </c>
      <c r="D35" s="21">
        <f t="shared" si="8"/>
        <v>1</v>
      </c>
      <c r="E35" s="21" t="str">
        <f t="shared" si="8"/>
        <v>MKT</v>
      </c>
      <c r="F35" s="21" t="str">
        <f t="shared" si="8"/>
        <v>Pemanfaatan</v>
      </c>
      <c r="G35" s="22">
        <v>1</v>
      </c>
      <c r="H35" s="22">
        <v>4</v>
      </c>
      <c r="I35" s="23" t="s">
        <v>49</v>
      </c>
      <c r="J35" s="23" t="s">
        <v>25</v>
      </c>
      <c r="K35" s="24">
        <v>0</v>
      </c>
      <c r="L35" s="24">
        <v>0</v>
      </c>
      <c r="M35" s="11" t="str">
        <f t="shared" si="5"/>
        <v>zaenul</v>
      </c>
    </row>
    <row r="36" spans="1:13" x14ac:dyDescent="0.25">
      <c r="A36" s="11"/>
      <c r="B36" s="11"/>
      <c r="C36" s="16" t="str">
        <f t="shared" si="8"/>
        <v>-5.88667/110.41111</v>
      </c>
      <c r="D36" s="13">
        <f t="shared" si="8"/>
        <v>1</v>
      </c>
      <c r="E36" s="13" t="str">
        <f t="shared" si="8"/>
        <v>MKT</v>
      </c>
      <c r="F36" s="13" t="str">
        <f t="shared" si="8"/>
        <v>Pemanfaatan</v>
      </c>
      <c r="G36" s="17">
        <v>1</v>
      </c>
      <c r="H36" s="17">
        <v>4</v>
      </c>
      <c r="I36" s="18" t="str">
        <f t="shared" ref="I36:I42" si="9">I35</f>
        <v>P,B</v>
      </c>
      <c r="J36" s="18" t="s">
        <v>26</v>
      </c>
      <c r="K36" s="9">
        <v>0</v>
      </c>
      <c r="L36" s="9">
        <v>0</v>
      </c>
      <c r="M36" s="11" t="str">
        <f t="shared" si="5"/>
        <v>zaenul</v>
      </c>
    </row>
    <row r="37" spans="1:13" x14ac:dyDescent="0.25">
      <c r="A37" s="11"/>
      <c r="B37" s="11"/>
      <c r="C37" s="16" t="str">
        <f t="shared" si="8"/>
        <v>-5.88667/110.41111</v>
      </c>
      <c r="D37" s="13">
        <f t="shared" si="8"/>
        <v>1</v>
      </c>
      <c r="E37" s="13" t="str">
        <f t="shared" si="8"/>
        <v>MKT</v>
      </c>
      <c r="F37" s="13" t="str">
        <f t="shared" si="8"/>
        <v>Pemanfaatan</v>
      </c>
      <c r="G37" s="17">
        <v>1</v>
      </c>
      <c r="H37" s="17">
        <v>4</v>
      </c>
      <c r="I37" s="18" t="str">
        <f t="shared" si="9"/>
        <v>P,B</v>
      </c>
      <c r="J37" s="18" t="s">
        <v>19</v>
      </c>
      <c r="K37" s="9">
        <v>0</v>
      </c>
      <c r="L37" s="9">
        <v>0</v>
      </c>
      <c r="M37" s="11" t="str">
        <f t="shared" si="5"/>
        <v>zaenul</v>
      </c>
    </row>
    <row r="38" spans="1:13" x14ac:dyDescent="0.25">
      <c r="A38" s="11"/>
      <c r="B38" s="11"/>
      <c r="C38" s="16" t="str">
        <f t="shared" si="8"/>
        <v>-5.88667/110.41111</v>
      </c>
      <c r="D38" s="13">
        <f t="shared" si="8"/>
        <v>1</v>
      </c>
      <c r="E38" s="13" t="str">
        <f t="shared" si="8"/>
        <v>MKT</v>
      </c>
      <c r="F38" s="13" t="str">
        <f t="shared" si="8"/>
        <v>Pemanfaatan</v>
      </c>
      <c r="G38" s="17">
        <v>1</v>
      </c>
      <c r="H38" s="17">
        <v>4</v>
      </c>
      <c r="I38" s="18" t="str">
        <f t="shared" si="9"/>
        <v>P,B</v>
      </c>
      <c r="J38" s="18" t="s">
        <v>20</v>
      </c>
      <c r="K38" s="9">
        <v>0</v>
      </c>
      <c r="L38" s="9">
        <v>0</v>
      </c>
      <c r="M38" s="11" t="str">
        <f t="shared" si="5"/>
        <v>zaenul</v>
      </c>
    </row>
    <row r="39" spans="1:13" x14ac:dyDescent="0.25">
      <c r="A39" s="11"/>
      <c r="B39" s="11"/>
      <c r="C39" s="16" t="str">
        <f t="shared" si="8"/>
        <v>-5.88667/110.41111</v>
      </c>
      <c r="D39" s="13">
        <f t="shared" si="8"/>
        <v>1</v>
      </c>
      <c r="E39" s="13" t="str">
        <f t="shared" si="8"/>
        <v>MKT</v>
      </c>
      <c r="F39" s="13" t="str">
        <f t="shared" si="8"/>
        <v>Pemanfaatan</v>
      </c>
      <c r="G39" s="17">
        <v>1</v>
      </c>
      <c r="H39" s="17">
        <v>4</v>
      </c>
      <c r="I39" s="18" t="str">
        <f t="shared" si="9"/>
        <v>P,B</v>
      </c>
      <c r="J39" s="18" t="s">
        <v>21</v>
      </c>
      <c r="K39" s="9">
        <v>0</v>
      </c>
      <c r="L39" s="9">
        <v>0</v>
      </c>
      <c r="M39" s="11" t="str">
        <f t="shared" si="5"/>
        <v>zaenul</v>
      </c>
    </row>
    <row r="40" spans="1:13" x14ac:dyDescent="0.25">
      <c r="A40" s="11"/>
      <c r="B40" s="11"/>
      <c r="C40" s="16" t="str">
        <f t="shared" si="8"/>
        <v>-5.88667/110.41111</v>
      </c>
      <c r="D40" s="13">
        <f t="shared" si="8"/>
        <v>1</v>
      </c>
      <c r="E40" s="13" t="str">
        <f t="shared" si="8"/>
        <v>MKT</v>
      </c>
      <c r="F40" s="13" t="str">
        <f t="shared" si="8"/>
        <v>Pemanfaatan</v>
      </c>
      <c r="G40" s="17">
        <v>1</v>
      </c>
      <c r="H40" s="17">
        <v>4</v>
      </c>
      <c r="I40" s="18" t="str">
        <f t="shared" si="9"/>
        <v>P,B</v>
      </c>
      <c r="J40" s="18" t="s">
        <v>22</v>
      </c>
      <c r="K40" s="9">
        <v>0</v>
      </c>
      <c r="L40" s="9">
        <v>0</v>
      </c>
      <c r="M40" s="11" t="str">
        <f t="shared" si="5"/>
        <v>zaenul</v>
      </c>
    </row>
    <row r="41" spans="1:13" x14ac:dyDescent="0.25">
      <c r="A41" s="11"/>
      <c r="B41" s="11"/>
      <c r="C41" s="16" t="str">
        <f t="shared" si="8"/>
        <v>-5.88667/110.41111</v>
      </c>
      <c r="D41" s="13">
        <f t="shared" si="8"/>
        <v>1</v>
      </c>
      <c r="E41" s="13" t="str">
        <f t="shared" si="8"/>
        <v>MKT</v>
      </c>
      <c r="F41" s="13" t="str">
        <f t="shared" si="8"/>
        <v>Pemanfaatan</v>
      </c>
      <c r="G41" s="17">
        <v>1</v>
      </c>
      <c r="H41" s="17">
        <v>4</v>
      </c>
      <c r="I41" s="18" t="str">
        <f t="shared" si="9"/>
        <v>P,B</v>
      </c>
      <c r="J41" s="18" t="s">
        <v>23</v>
      </c>
      <c r="K41" s="9">
        <v>0</v>
      </c>
      <c r="L41" s="9">
        <v>0</v>
      </c>
      <c r="M41" s="11" t="str">
        <f t="shared" si="5"/>
        <v>zaenul</v>
      </c>
    </row>
    <row r="42" spans="1:13" x14ac:dyDescent="0.25">
      <c r="A42" s="11"/>
      <c r="B42" s="11"/>
      <c r="C42" s="16" t="str">
        <f t="shared" si="8"/>
        <v>-5.88667/110.41111</v>
      </c>
      <c r="D42" s="13">
        <f t="shared" si="8"/>
        <v>1</v>
      </c>
      <c r="E42" s="13" t="str">
        <f t="shared" si="8"/>
        <v>MKT</v>
      </c>
      <c r="F42" s="13" t="str">
        <f t="shared" si="8"/>
        <v>Pemanfaatan</v>
      </c>
      <c r="G42" s="17">
        <v>1</v>
      </c>
      <c r="H42" s="17">
        <v>4</v>
      </c>
      <c r="I42" s="18" t="str">
        <f t="shared" si="9"/>
        <v>P,B</v>
      </c>
      <c r="J42" s="18" t="s">
        <v>24</v>
      </c>
      <c r="K42" s="9">
        <v>0</v>
      </c>
      <c r="L42" s="9">
        <v>0</v>
      </c>
      <c r="M42" s="11" t="str">
        <f t="shared" si="5"/>
        <v>zaenul</v>
      </c>
    </row>
    <row r="43" spans="1:13" x14ac:dyDescent="0.25">
      <c r="A43" s="11"/>
      <c r="B43" s="11"/>
      <c r="C43" s="16"/>
      <c r="D43" s="13"/>
      <c r="E43" s="13"/>
      <c r="F43" s="13"/>
      <c r="G43" s="17"/>
      <c r="H43" s="17"/>
      <c r="I43" s="18"/>
      <c r="J43" s="18" t="s">
        <v>16</v>
      </c>
      <c r="K43" s="9">
        <v>0</v>
      </c>
      <c r="L43" s="9">
        <v>0</v>
      </c>
      <c r="M43" s="11" t="str">
        <f t="shared" si="5"/>
        <v>zaenul</v>
      </c>
    </row>
    <row r="44" spans="1:13" x14ac:dyDescent="0.25">
      <c r="A44" s="11"/>
      <c r="B44" s="11"/>
      <c r="C44" s="16" t="str">
        <f>C42</f>
        <v>-5.88667/110.41111</v>
      </c>
      <c r="D44" s="13">
        <f>D42</f>
        <v>1</v>
      </c>
      <c r="E44" s="13" t="str">
        <f>E42</f>
        <v>MKT</v>
      </c>
      <c r="F44" s="13" t="str">
        <f>F42</f>
        <v>Pemanfaatan</v>
      </c>
      <c r="G44" s="17">
        <v>1</v>
      </c>
      <c r="H44" s="17">
        <v>4</v>
      </c>
      <c r="I44" s="18" t="str">
        <f>I42</f>
        <v>P,B</v>
      </c>
      <c r="J44" s="18" t="s">
        <v>18</v>
      </c>
      <c r="K44" s="9">
        <v>90</v>
      </c>
      <c r="L44" s="9">
        <v>0</v>
      </c>
      <c r="M44" s="11" t="str">
        <f t="shared" si="5"/>
        <v>zaenul</v>
      </c>
    </row>
    <row r="45" spans="1:13" x14ac:dyDescent="0.25">
      <c r="A45" s="19"/>
      <c r="B45" s="19"/>
      <c r="C45" s="20" t="str">
        <f t="shared" ref="C45:F52" si="10">C44</f>
        <v>-5.88667/110.41111</v>
      </c>
      <c r="D45" s="21">
        <f t="shared" si="10"/>
        <v>1</v>
      </c>
      <c r="E45" s="21" t="str">
        <f t="shared" si="10"/>
        <v>MKT</v>
      </c>
      <c r="F45" s="21" t="str">
        <f t="shared" si="10"/>
        <v>Pemanfaatan</v>
      </c>
      <c r="G45" s="22">
        <v>1</v>
      </c>
      <c r="H45" s="22">
        <v>5</v>
      </c>
      <c r="I45" s="21" t="s">
        <v>49</v>
      </c>
      <c r="J45" s="23" t="s">
        <v>25</v>
      </c>
      <c r="K45" s="24">
        <v>0</v>
      </c>
      <c r="L45" s="24">
        <v>0</v>
      </c>
      <c r="M45" s="11" t="str">
        <f t="shared" si="5"/>
        <v>zaenul</v>
      </c>
    </row>
    <row r="46" spans="1:13" x14ac:dyDescent="0.25">
      <c r="A46" s="11"/>
      <c r="B46" s="11"/>
      <c r="C46" s="16" t="str">
        <f t="shared" si="10"/>
        <v>-5.88667/110.41111</v>
      </c>
      <c r="D46" s="13">
        <f t="shared" si="10"/>
        <v>1</v>
      </c>
      <c r="E46" s="13" t="str">
        <f t="shared" si="10"/>
        <v>MKT</v>
      </c>
      <c r="F46" s="13" t="str">
        <f t="shared" si="10"/>
        <v>Pemanfaatan</v>
      </c>
      <c r="G46" s="17">
        <v>1</v>
      </c>
      <c r="H46" s="17">
        <v>5</v>
      </c>
      <c r="I46" s="13" t="str">
        <f t="shared" ref="I46:I54" si="11">I45</f>
        <v>P,B</v>
      </c>
      <c r="J46" s="18" t="s">
        <v>26</v>
      </c>
      <c r="K46" s="9">
        <v>0</v>
      </c>
      <c r="L46" s="9">
        <v>0</v>
      </c>
      <c r="M46" s="11" t="str">
        <f t="shared" si="5"/>
        <v>zaenul</v>
      </c>
    </row>
    <row r="47" spans="1:13" x14ac:dyDescent="0.25">
      <c r="A47" s="11"/>
      <c r="B47" s="11"/>
      <c r="C47" s="16" t="str">
        <f t="shared" si="10"/>
        <v>-5.88667/110.41111</v>
      </c>
      <c r="D47" s="13">
        <f t="shared" si="10"/>
        <v>1</v>
      </c>
      <c r="E47" s="13" t="str">
        <f t="shared" si="10"/>
        <v>MKT</v>
      </c>
      <c r="F47" s="13" t="str">
        <f t="shared" si="10"/>
        <v>Pemanfaatan</v>
      </c>
      <c r="G47" s="17">
        <v>1</v>
      </c>
      <c r="H47" s="17">
        <v>5</v>
      </c>
      <c r="I47" s="13" t="str">
        <f t="shared" si="11"/>
        <v>P,B</v>
      </c>
      <c r="J47" s="18" t="s">
        <v>19</v>
      </c>
      <c r="K47" s="9">
        <v>0</v>
      </c>
      <c r="L47" s="9">
        <v>0</v>
      </c>
      <c r="M47" s="11" t="str">
        <f t="shared" si="5"/>
        <v>zaenul</v>
      </c>
    </row>
    <row r="48" spans="1:13" x14ac:dyDescent="0.25">
      <c r="A48" s="11"/>
      <c r="B48" s="11"/>
      <c r="C48" s="16" t="str">
        <f t="shared" si="10"/>
        <v>-5.88667/110.41111</v>
      </c>
      <c r="D48" s="13">
        <f t="shared" si="10"/>
        <v>1</v>
      </c>
      <c r="E48" s="13" t="str">
        <f t="shared" si="10"/>
        <v>MKT</v>
      </c>
      <c r="F48" s="13" t="str">
        <f t="shared" si="10"/>
        <v>Pemanfaatan</v>
      </c>
      <c r="G48" s="17">
        <v>1</v>
      </c>
      <c r="H48" s="17">
        <v>5</v>
      </c>
      <c r="I48" s="13" t="str">
        <f t="shared" si="11"/>
        <v>P,B</v>
      </c>
      <c r="J48" s="18" t="s">
        <v>20</v>
      </c>
      <c r="K48" s="9">
        <v>0</v>
      </c>
      <c r="L48" s="9">
        <v>0</v>
      </c>
      <c r="M48" s="11" t="str">
        <f t="shared" si="5"/>
        <v>zaenul</v>
      </c>
    </row>
    <row r="49" spans="1:13" x14ac:dyDescent="0.25">
      <c r="A49" s="11"/>
      <c r="B49" s="11"/>
      <c r="C49" s="16" t="str">
        <f t="shared" si="10"/>
        <v>-5.88667/110.41111</v>
      </c>
      <c r="D49" s="13">
        <f t="shared" si="10"/>
        <v>1</v>
      </c>
      <c r="E49" s="13" t="str">
        <f t="shared" si="10"/>
        <v>MKT</v>
      </c>
      <c r="F49" s="13" t="str">
        <f t="shared" si="10"/>
        <v>Pemanfaatan</v>
      </c>
      <c r="G49" s="17">
        <v>1</v>
      </c>
      <c r="H49" s="17">
        <v>5</v>
      </c>
      <c r="I49" s="13" t="str">
        <f t="shared" si="11"/>
        <v>P,B</v>
      </c>
      <c r="J49" s="18" t="s">
        <v>21</v>
      </c>
      <c r="K49" s="9">
        <v>0</v>
      </c>
      <c r="L49" s="9">
        <v>0</v>
      </c>
      <c r="M49" s="11" t="str">
        <f t="shared" si="5"/>
        <v>zaenul</v>
      </c>
    </row>
    <row r="50" spans="1:13" x14ac:dyDescent="0.25">
      <c r="A50" s="11"/>
      <c r="B50" s="11"/>
      <c r="C50" s="16" t="str">
        <f t="shared" si="10"/>
        <v>-5.88667/110.41111</v>
      </c>
      <c r="D50" s="13">
        <f t="shared" si="10"/>
        <v>1</v>
      </c>
      <c r="E50" s="13" t="str">
        <f t="shared" si="10"/>
        <v>MKT</v>
      </c>
      <c r="F50" s="13" t="str">
        <f t="shared" si="10"/>
        <v>Pemanfaatan</v>
      </c>
      <c r="G50" s="17">
        <v>1</v>
      </c>
      <c r="H50" s="17">
        <v>5</v>
      </c>
      <c r="I50" s="13" t="str">
        <f t="shared" si="11"/>
        <v>P,B</v>
      </c>
      <c r="J50" s="18" t="s">
        <v>22</v>
      </c>
      <c r="K50" s="9">
        <v>0</v>
      </c>
      <c r="L50" s="9">
        <v>0</v>
      </c>
      <c r="M50" s="11" t="str">
        <f t="shared" si="5"/>
        <v>zaenul</v>
      </c>
    </row>
    <row r="51" spans="1:13" x14ac:dyDescent="0.25">
      <c r="A51" s="11"/>
      <c r="B51" s="11"/>
      <c r="C51" s="16" t="str">
        <f t="shared" si="10"/>
        <v>-5.88667/110.41111</v>
      </c>
      <c r="D51" s="13">
        <f t="shared" si="10"/>
        <v>1</v>
      </c>
      <c r="E51" s="13" t="str">
        <f t="shared" si="10"/>
        <v>MKT</v>
      </c>
      <c r="F51" s="13" t="str">
        <f t="shared" si="10"/>
        <v>Pemanfaatan</v>
      </c>
      <c r="G51" s="17">
        <v>1</v>
      </c>
      <c r="H51" s="17">
        <v>5</v>
      </c>
      <c r="I51" s="13" t="str">
        <f t="shared" si="11"/>
        <v>P,B</v>
      </c>
      <c r="J51" s="18" t="s">
        <v>23</v>
      </c>
      <c r="K51" s="9">
        <v>0</v>
      </c>
      <c r="L51" s="9">
        <v>0</v>
      </c>
      <c r="M51" s="11" t="str">
        <f t="shared" si="5"/>
        <v>zaenul</v>
      </c>
    </row>
    <row r="52" spans="1:13" x14ac:dyDescent="0.25">
      <c r="A52" s="11"/>
      <c r="B52" s="11"/>
      <c r="C52" s="16" t="str">
        <f t="shared" si="10"/>
        <v>-5.88667/110.41111</v>
      </c>
      <c r="D52" s="13">
        <f t="shared" si="10"/>
        <v>1</v>
      </c>
      <c r="E52" s="13" t="str">
        <f t="shared" si="10"/>
        <v>MKT</v>
      </c>
      <c r="F52" s="13" t="str">
        <f t="shared" si="10"/>
        <v>Pemanfaatan</v>
      </c>
      <c r="G52" s="17">
        <v>1</v>
      </c>
      <c r="H52" s="17">
        <v>5</v>
      </c>
      <c r="I52" s="13" t="str">
        <f t="shared" si="11"/>
        <v>P,B</v>
      </c>
      <c r="J52" s="18" t="s">
        <v>24</v>
      </c>
      <c r="K52" s="9">
        <v>0</v>
      </c>
      <c r="L52" s="9">
        <v>0</v>
      </c>
      <c r="M52" s="11" t="str">
        <f t="shared" si="5"/>
        <v>zaenul</v>
      </c>
    </row>
    <row r="53" spans="1:13" x14ac:dyDescent="0.25">
      <c r="A53" s="11"/>
      <c r="B53" s="11"/>
      <c r="C53" s="16"/>
      <c r="D53" s="13"/>
      <c r="E53" s="13"/>
      <c r="F53" s="13"/>
      <c r="G53" s="17"/>
      <c r="H53" s="17"/>
      <c r="I53" s="13" t="str">
        <f t="shared" si="11"/>
        <v>P,B</v>
      </c>
      <c r="J53" s="18" t="s">
        <v>16</v>
      </c>
      <c r="K53" s="9">
        <v>0</v>
      </c>
      <c r="L53" s="9">
        <v>0</v>
      </c>
      <c r="M53" s="11" t="str">
        <f t="shared" si="5"/>
        <v>zaenul</v>
      </c>
    </row>
    <row r="54" spans="1:13" x14ac:dyDescent="0.25">
      <c r="A54" s="11"/>
      <c r="B54" s="11"/>
      <c r="C54" s="16" t="str">
        <f>C52</f>
        <v>-5.88667/110.41111</v>
      </c>
      <c r="D54" s="13">
        <f>D52</f>
        <v>1</v>
      </c>
      <c r="E54" s="13" t="str">
        <f>E52</f>
        <v>MKT</v>
      </c>
      <c r="F54" s="13" t="str">
        <f>F52</f>
        <v>Pemanfaatan</v>
      </c>
      <c r="G54" s="17">
        <v>1</v>
      </c>
      <c r="H54" s="17">
        <v>5</v>
      </c>
      <c r="I54" s="13" t="str">
        <f t="shared" si="11"/>
        <v>P,B</v>
      </c>
      <c r="J54" s="18" t="s">
        <v>18</v>
      </c>
      <c r="K54" s="9">
        <v>0</v>
      </c>
      <c r="L54" s="9">
        <v>0</v>
      </c>
      <c r="M54" s="11" t="str">
        <f t="shared" si="5"/>
        <v>zaenul</v>
      </c>
    </row>
    <row r="55" spans="1:13" x14ac:dyDescent="0.25">
      <c r="A55" s="19"/>
      <c r="B55" s="19"/>
      <c r="C55" s="20" t="str">
        <f t="shared" ref="C55:F62" si="12">C54</f>
        <v>-5.88667/110.41111</v>
      </c>
      <c r="D55" s="21">
        <f t="shared" si="12"/>
        <v>1</v>
      </c>
      <c r="E55" s="21" t="str">
        <f t="shared" si="12"/>
        <v>MKT</v>
      </c>
      <c r="F55" s="21" t="str">
        <f t="shared" si="12"/>
        <v>Pemanfaatan</v>
      </c>
      <c r="G55" s="22">
        <v>1</v>
      </c>
      <c r="H55" s="22">
        <v>6</v>
      </c>
      <c r="I55" s="21" t="s">
        <v>49</v>
      </c>
      <c r="J55" s="23" t="s">
        <v>25</v>
      </c>
      <c r="K55" s="24">
        <v>0</v>
      </c>
      <c r="L55" s="24">
        <v>0</v>
      </c>
      <c r="M55" s="11" t="str">
        <f t="shared" si="5"/>
        <v>zaenul</v>
      </c>
    </row>
    <row r="56" spans="1:13" x14ac:dyDescent="0.25">
      <c r="A56" s="11"/>
      <c r="B56" s="11"/>
      <c r="C56" s="16" t="str">
        <f t="shared" si="12"/>
        <v>-5.88667/110.41111</v>
      </c>
      <c r="D56" s="13">
        <f t="shared" si="12"/>
        <v>1</v>
      </c>
      <c r="E56" s="13" t="str">
        <f t="shared" si="12"/>
        <v>MKT</v>
      </c>
      <c r="F56" s="13" t="str">
        <f t="shared" si="12"/>
        <v>Pemanfaatan</v>
      </c>
      <c r="G56" s="17">
        <v>1</v>
      </c>
      <c r="H56" s="17">
        <v>6</v>
      </c>
      <c r="I56" s="13" t="str">
        <f t="shared" ref="I56:I62" si="13">I55</f>
        <v>P,B</v>
      </c>
      <c r="J56" s="18" t="s">
        <v>26</v>
      </c>
      <c r="K56" s="9">
        <v>0</v>
      </c>
      <c r="L56" s="9">
        <v>0</v>
      </c>
      <c r="M56" s="11" t="str">
        <f t="shared" si="5"/>
        <v>zaenul</v>
      </c>
    </row>
    <row r="57" spans="1:13" x14ac:dyDescent="0.25">
      <c r="A57" s="11"/>
      <c r="B57" s="11"/>
      <c r="C57" s="16" t="str">
        <f t="shared" si="12"/>
        <v>-5.88667/110.41111</v>
      </c>
      <c r="D57" s="13">
        <f t="shared" si="12"/>
        <v>1</v>
      </c>
      <c r="E57" s="13" t="str">
        <f t="shared" si="12"/>
        <v>MKT</v>
      </c>
      <c r="F57" s="13" t="str">
        <f t="shared" si="12"/>
        <v>Pemanfaatan</v>
      </c>
      <c r="G57" s="17">
        <v>1</v>
      </c>
      <c r="H57" s="17">
        <v>6</v>
      </c>
      <c r="I57" s="13" t="str">
        <f t="shared" si="13"/>
        <v>P,B</v>
      </c>
      <c r="J57" s="18" t="s">
        <v>19</v>
      </c>
      <c r="K57" s="9">
        <v>0</v>
      </c>
      <c r="L57" s="9">
        <v>0</v>
      </c>
      <c r="M57" s="11" t="str">
        <f t="shared" si="5"/>
        <v>zaenul</v>
      </c>
    </row>
    <row r="58" spans="1:13" x14ac:dyDescent="0.25">
      <c r="A58" s="11"/>
      <c r="B58" s="11"/>
      <c r="C58" s="16" t="str">
        <f t="shared" si="12"/>
        <v>-5.88667/110.41111</v>
      </c>
      <c r="D58" s="13">
        <f t="shared" si="12"/>
        <v>1</v>
      </c>
      <c r="E58" s="13" t="str">
        <f t="shared" si="12"/>
        <v>MKT</v>
      </c>
      <c r="F58" s="13" t="str">
        <f t="shared" si="12"/>
        <v>Pemanfaatan</v>
      </c>
      <c r="G58" s="17">
        <v>1</v>
      </c>
      <c r="H58" s="17">
        <v>6</v>
      </c>
      <c r="I58" s="13" t="str">
        <f t="shared" si="13"/>
        <v>P,B</v>
      </c>
      <c r="J58" s="18" t="s">
        <v>20</v>
      </c>
      <c r="K58" s="9">
        <v>0</v>
      </c>
      <c r="L58" s="9">
        <v>0</v>
      </c>
      <c r="M58" s="11" t="str">
        <f t="shared" si="5"/>
        <v>zaenul</v>
      </c>
    </row>
    <row r="59" spans="1:13" x14ac:dyDescent="0.25">
      <c r="A59" s="11"/>
      <c r="B59" s="11"/>
      <c r="C59" s="16" t="str">
        <f t="shared" si="12"/>
        <v>-5.88667/110.41111</v>
      </c>
      <c r="D59" s="13">
        <f t="shared" si="12"/>
        <v>1</v>
      </c>
      <c r="E59" s="13" t="str">
        <f t="shared" si="12"/>
        <v>MKT</v>
      </c>
      <c r="F59" s="13" t="str">
        <f t="shared" si="12"/>
        <v>Pemanfaatan</v>
      </c>
      <c r="G59" s="17">
        <v>1</v>
      </c>
      <c r="H59" s="17">
        <v>6</v>
      </c>
      <c r="I59" s="13" t="str">
        <f t="shared" si="13"/>
        <v>P,B</v>
      </c>
      <c r="J59" s="18" t="s">
        <v>21</v>
      </c>
      <c r="K59" s="9">
        <v>0</v>
      </c>
      <c r="L59" s="9">
        <v>0</v>
      </c>
      <c r="M59" s="11" t="str">
        <f t="shared" si="5"/>
        <v>zaenul</v>
      </c>
    </row>
    <row r="60" spans="1:13" x14ac:dyDescent="0.25">
      <c r="A60" s="11"/>
      <c r="B60" s="11"/>
      <c r="C60" s="16" t="str">
        <f t="shared" si="12"/>
        <v>-5.88667/110.41111</v>
      </c>
      <c r="D60" s="13">
        <f t="shared" si="12"/>
        <v>1</v>
      </c>
      <c r="E60" s="13" t="str">
        <f t="shared" si="12"/>
        <v>MKT</v>
      </c>
      <c r="F60" s="13" t="str">
        <f t="shared" si="12"/>
        <v>Pemanfaatan</v>
      </c>
      <c r="G60" s="17">
        <v>1</v>
      </c>
      <c r="H60" s="17">
        <v>6</v>
      </c>
      <c r="I60" s="13" t="str">
        <f t="shared" si="13"/>
        <v>P,B</v>
      </c>
      <c r="J60" s="18" t="s">
        <v>22</v>
      </c>
      <c r="K60" s="9">
        <v>0</v>
      </c>
      <c r="L60" s="9">
        <v>0</v>
      </c>
      <c r="M60" s="11" t="str">
        <f t="shared" si="5"/>
        <v>zaenul</v>
      </c>
    </row>
    <row r="61" spans="1:13" x14ac:dyDescent="0.25">
      <c r="A61" s="11"/>
      <c r="B61" s="11"/>
      <c r="C61" s="16" t="str">
        <f t="shared" si="12"/>
        <v>-5.88667/110.41111</v>
      </c>
      <c r="D61" s="13">
        <f t="shared" si="12"/>
        <v>1</v>
      </c>
      <c r="E61" s="13" t="str">
        <f t="shared" si="12"/>
        <v>MKT</v>
      </c>
      <c r="F61" s="13" t="str">
        <f t="shared" si="12"/>
        <v>Pemanfaatan</v>
      </c>
      <c r="G61" s="17">
        <v>1</v>
      </c>
      <c r="H61" s="17">
        <v>6</v>
      </c>
      <c r="I61" s="13" t="str">
        <f t="shared" si="13"/>
        <v>P,B</v>
      </c>
      <c r="J61" s="18" t="s">
        <v>23</v>
      </c>
      <c r="K61" s="9">
        <v>0</v>
      </c>
      <c r="L61" s="9">
        <v>0</v>
      </c>
      <c r="M61" s="11" t="str">
        <f t="shared" si="5"/>
        <v>zaenul</v>
      </c>
    </row>
    <row r="62" spans="1:13" x14ac:dyDescent="0.25">
      <c r="A62" s="11"/>
      <c r="B62" s="11"/>
      <c r="C62" s="16" t="str">
        <f t="shared" si="12"/>
        <v>-5.88667/110.41111</v>
      </c>
      <c r="D62" s="13">
        <f t="shared" si="12"/>
        <v>1</v>
      </c>
      <c r="E62" s="13" t="str">
        <f t="shared" si="12"/>
        <v>MKT</v>
      </c>
      <c r="F62" s="13" t="str">
        <f t="shared" si="12"/>
        <v>Pemanfaatan</v>
      </c>
      <c r="G62" s="17">
        <v>1</v>
      </c>
      <c r="H62" s="17">
        <v>6</v>
      </c>
      <c r="I62" s="13" t="str">
        <f t="shared" si="13"/>
        <v>P,B</v>
      </c>
      <c r="J62" s="18" t="s">
        <v>24</v>
      </c>
      <c r="K62" s="9">
        <v>0</v>
      </c>
      <c r="L62" s="9">
        <v>0</v>
      </c>
      <c r="M62" s="11" t="str">
        <f t="shared" si="5"/>
        <v>zaenul</v>
      </c>
    </row>
    <row r="63" spans="1:13" x14ac:dyDescent="0.25">
      <c r="A63" s="11"/>
      <c r="B63" s="11"/>
      <c r="C63" s="16"/>
      <c r="D63" s="13"/>
      <c r="E63" s="13"/>
      <c r="F63" s="13"/>
      <c r="G63" s="17"/>
      <c r="H63" s="17"/>
      <c r="I63" s="13"/>
      <c r="J63" s="18" t="s">
        <v>16</v>
      </c>
      <c r="K63" s="9">
        <v>0</v>
      </c>
      <c r="L63" s="9">
        <v>0</v>
      </c>
      <c r="M63" s="11" t="str">
        <f t="shared" si="5"/>
        <v>zaenul</v>
      </c>
    </row>
    <row r="64" spans="1:13" x14ac:dyDescent="0.25">
      <c r="A64" s="11"/>
      <c r="B64" s="11"/>
      <c r="C64" s="16" t="str">
        <f>C62</f>
        <v>-5.88667/110.41111</v>
      </c>
      <c r="D64" s="13">
        <f>D62</f>
        <v>1</v>
      </c>
      <c r="E64" s="13" t="str">
        <f>E62</f>
        <v>MKT</v>
      </c>
      <c r="F64" s="13" t="str">
        <f>F62</f>
        <v>Pemanfaatan</v>
      </c>
      <c r="G64" s="17">
        <v>1</v>
      </c>
      <c r="H64" s="17">
        <v>6</v>
      </c>
      <c r="I64" s="13" t="str">
        <f>I62</f>
        <v>P,B</v>
      </c>
      <c r="J64" s="18" t="s">
        <v>18</v>
      </c>
      <c r="K64" s="9">
        <v>0</v>
      </c>
      <c r="L64" s="9">
        <v>0</v>
      </c>
      <c r="M64" s="11" t="str">
        <f t="shared" si="5"/>
        <v>zaenul</v>
      </c>
    </row>
    <row r="65" spans="1:13" x14ac:dyDescent="0.25">
      <c r="A65" s="19"/>
      <c r="B65" s="19"/>
      <c r="C65" s="20" t="str">
        <f t="shared" ref="C65:F72" si="14">C64</f>
        <v>-5.88667/110.41111</v>
      </c>
      <c r="D65" s="21">
        <f t="shared" si="14"/>
        <v>1</v>
      </c>
      <c r="E65" s="21" t="str">
        <f t="shared" si="14"/>
        <v>MKT</v>
      </c>
      <c r="F65" s="21" t="str">
        <f t="shared" si="14"/>
        <v>Pemanfaatan</v>
      </c>
      <c r="G65" s="22">
        <v>1</v>
      </c>
      <c r="H65" s="22">
        <v>7</v>
      </c>
      <c r="I65" s="21" t="s">
        <v>49</v>
      </c>
      <c r="J65" s="23" t="s">
        <v>25</v>
      </c>
      <c r="K65" s="24">
        <v>0</v>
      </c>
      <c r="L65" s="24">
        <v>0</v>
      </c>
      <c r="M65" s="11" t="str">
        <f t="shared" si="5"/>
        <v>zaenul</v>
      </c>
    </row>
    <row r="66" spans="1:13" x14ac:dyDescent="0.25">
      <c r="A66" s="11"/>
      <c r="B66" s="11"/>
      <c r="C66" s="16" t="str">
        <f t="shared" si="14"/>
        <v>-5.88667/110.41111</v>
      </c>
      <c r="D66" s="13">
        <f t="shared" si="14"/>
        <v>1</v>
      </c>
      <c r="E66" s="13" t="str">
        <f t="shared" si="14"/>
        <v>MKT</v>
      </c>
      <c r="F66" s="13" t="str">
        <f t="shared" si="14"/>
        <v>Pemanfaatan</v>
      </c>
      <c r="G66" s="17">
        <v>1</v>
      </c>
      <c r="H66" s="17">
        <v>7</v>
      </c>
      <c r="I66" s="13" t="str">
        <f t="shared" ref="I66:I72" si="15">I65</f>
        <v>P,B</v>
      </c>
      <c r="J66" s="18" t="s">
        <v>26</v>
      </c>
      <c r="K66" s="9">
        <v>0</v>
      </c>
      <c r="L66" s="9">
        <v>0</v>
      </c>
      <c r="M66" s="11" t="str">
        <f t="shared" si="5"/>
        <v>zaenul</v>
      </c>
    </row>
    <row r="67" spans="1:13" x14ac:dyDescent="0.25">
      <c r="A67" s="11"/>
      <c r="B67" s="11"/>
      <c r="C67" s="16" t="str">
        <f t="shared" si="14"/>
        <v>-5.88667/110.41111</v>
      </c>
      <c r="D67" s="13">
        <f t="shared" si="14"/>
        <v>1</v>
      </c>
      <c r="E67" s="13" t="str">
        <f t="shared" si="14"/>
        <v>MKT</v>
      </c>
      <c r="F67" s="13" t="str">
        <f t="shared" si="14"/>
        <v>Pemanfaatan</v>
      </c>
      <c r="G67" s="17">
        <v>1</v>
      </c>
      <c r="H67" s="17">
        <v>7</v>
      </c>
      <c r="I67" s="13" t="str">
        <f t="shared" si="15"/>
        <v>P,B</v>
      </c>
      <c r="J67" s="18" t="s">
        <v>19</v>
      </c>
      <c r="K67" s="9">
        <v>0</v>
      </c>
      <c r="L67" s="9">
        <v>0</v>
      </c>
      <c r="M67" s="11" t="str">
        <f t="shared" si="5"/>
        <v>zaenul</v>
      </c>
    </row>
    <row r="68" spans="1:13" x14ac:dyDescent="0.25">
      <c r="A68" s="11"/>
      <c r="B68" s="11"/>
      <c r="C68" s="16" t="str">
        <f t="shared" si="14"/>
        <v>-5.88667/110.41111</v>
      </c>
      <c r="D68" s="13">
        <f t="shared" si="14"/>
        <v>1</v>
      </c>
      <c r="E68" s="13" t="str">
        <f t="shared" si="14"/>
        <v>MKT</v>
      </c>
      <c r="F68" s="13" t="str">
        <f t="shared" si="14"/>
        <v>Pemanfaatan</v>
      </c>
      <c r="G68" s="17">
        <v>1</v>
      </c>
      <c r="H68" s="17">
        <v>7</v>
      </c>
      <c r="I68" s="13" t="str">
        <f t="shared" si="15"/>
        <v>P,B</v>
      </c>
      <c r="J68" s="18" t="s">
        <v>20</v>
      </c>
      <c r="K68" s="9">
        <v>0</v>
      </c>
      <c r="L68" s="9">
        <v>0</v>
      </c>
      <c r="M68" s="11" t="str">
        <f t="shared" si="5"/>
        <v>zaenul</v>
      </c>
    </row>
    <row r="69" spans="1:13" x14ac:dyDescent="0.25">
      <c r="A69" s="11"/>
      <c r="B69" s="11"/>
      <c r="C69" s="16" t="str">
        <f t="shared" si="14"/>
        <v>-5.88667/110.41111</v>
      </c>
      <c r="D69" s="13">
        <f t="shared" si="14"/>
        <v>1</v>
      </c>
      <c r="E69" s="13" t="str">
        <f t="shared" si="14"/>
        <v>MKT</v>
      </c>
      <c r="F69" s="13" t="str">
        <f t="shared" si="14"/>
        <v>Pemanfaatan</v>
      </c>
      <c r="G69" s="17">
        <v>1</v>
      </c>
      <c r="H69" s="17">
        <v>7</v>
      </c>
      <c r="I69" s="13" t="str">
        <f t="shared" si="15"/>
        <v>P,B</v>
      </c>
      <c r="J69" s="18" t="s">
        <v>21</v>
      </c>
      <c r="K69" s="9">
        <v>0</v>
      </c>
      <c r="L69" s="9">
        <v>0</v>
      </c>
      <c r="M69" s="11" t="str">
        <f t="shared" si="5"/>
        <v>zaenul</v>
      </c>
    </row>
    <row r="70" spans="1:13" x14ac:dyDescent="0.25">
      <c r="A70" s="11"/>
      <c r="B70" s="11"/>
      <c r="C70" s="16" t="str">
        <f t="shared" si="14"/>
        <v>-5.88667/110.41111</v>
      </c>
      <c r="D70" s="13">
        <f t="shared" si="14"/>
        <v>1</v>
      </c>
      <c r="E70" s="13" t="str">
        <f t="shared" si="14"/>
        <v>MKT</v>
      </c>
      <c r="F70" s="13" t="str">
        <f t="shared" si="14"/>
        <v>Pemanfaatan</v>
      </c>
      <c r="G70" s="17">
        <v>1</v>
      </c>
      <c r="H70" s="17">
        <v>7</v>
      </c>
      <c r="I70" s="13" t="str">
        <f t="shared" si="15"/>
        <v>P,B</v>
      </c>
      <c r="J70" s="18" t="s">
        <v>22</v>
      </c>
      <c r="K70" s="9">
        <v>0</v>
      </c>
      <c r="L70" s="9">
        <v>0</v>
      </c>
      <c r="M70" s="11" t="str">
        <f t="shared" si="5"/>
        <v>zaenul</v>
      </c>
    </row>
    <row r="71" spans="1:13" x14ac:dyDescent="0.25">
      <c r="A71" s="11"/>
      <c r="B71" s="11"/>
      <c r="C71" s="16" t="str">
        <f t="shared" si="14"/>
        <v>-5.88667/110.41111</v>
      </c>
      <c r="D71" s="13">
        <f t="shared" si="14"/>
        <v>1</v>
      </c>
      <c r="E71" s="13" t="str">
        <f t="shared" si="14"/>
        <v>MKT</v>
      </c>
      <c r="F71" s="13" t="str">
        <f t="shared" si="14"/>
        <v>Pemanfaatan</v>
      </c>
      <c r="G71" s="17">
        <v>1</v>
      </c>
      <c r="H71" s="17">
        <v>7</v>
      </c>
      <c r="I71" s="13" t="str">
        <f t="shared" si="15"/>
        <v>P,B</v>
      </c>
      <c r="J71" s="18" t="s">
        <v>23</v>
      </c>
      <c r="K71" s="9">
        <v>0</v>
      </c>
      <c r="L71" s="9">
        <v>0</v>
      </c>
      <c r="M71" s="11" t="str">
        <f t="shared" si="5"/>
        <v>zaenul</v>
      </c>
    </row>
    <row r="72" spans="1:13" x14ac:dyDescent="0.25">
      <c r="A72" s="11"/>
      <c r="B72" s="11"/>
      <c r="C72" s="16" t="str">
        <f t="shared" si="14"/>
        <v>-5.88667/110.41111</v>
      </c>
      <c r="D72" s="13">
        <f t="shared" si="14"/>
        <v>1</v>
      </c>
      <c r="E72" s="13" t="str">
        <f t="shared" si="14"/>
        <v>MKT</v>
      </c>
      <c r="F72" s="13" t="str">
        <f t="shared" si="14"/>
        <v>Pemanfaatan</v>
      </c>
      <c r="G72" s="17">
        <v>1</v>
      </c>
      <c r="H72" s="17">
        <v>7</v>
      </c>
      <c r="I72" s="13" t="str">
        <f t="shared" si="15"/>
        <v>P,B</v>
      </c>
      <c r="J72" s="18" t="s">
        <v>24</v>
      </c>
      <c r="K72" s="9">
        <v>0</v>
      </c>
      <c r="L72" s="9">
        <v>0</v>
      </c>
      <c r="M72" s="11" t="str">
        <f t="shared" si="5"/>
        <v>zaenul</v>
      </c>
    </row>
    <row r="73" spans="1:13" x14ac:dyDescent="0.25">
      <c r="A73" s="11"/>
      <c r="B73" s="11"/>
      <c r="C73" s="16"/>
      <c r="D73" s="13"/>
      <c r="E73" s="13"/>
      <c r="F73" s="13"/>
      <c r="G73" s="17"/>
      <c r="H73" s="17"/>
      <c r="I73" s="13"/>
      <c r="J73" s="18" t="s">
        <v>16</v>
      </c>
      <c r="K73" s="9">
        <v>0</v>
      </c>
      <c r="L73" s="9">
        <v>0</v>
      </c>
      <c r="M73" s="11" t="str">
        <f t="shared" si="5"/>
        <v>zaenul</v>
      </c>
    </row>
    <row r="74" spans="1:13" x14ac:dyDescent="0.25">
      <c r="A74" s="11"/>
      <c r="B74" s="11"/>
      <c r="C74" s="16" t="str">
        <f>C72</f>
        <v>-5.88667/110.41111</v>
      </c>
      <c r="D74" s="13">
        <f>D72</f>
        <v>1</v>
      </c>
      <c r="E74" s="13" t="str">
        <f>E72</f>
        <v>MKT</v>
      </c>
      <c r="F74" s="13" t="str">
        <f>F72</f>
        <v>Pemanfaatan</v>
      </c>
      <c r="G74" s="17">
        <v>1</v>
      </c>
      <c r="H74" s="17">
        <v>7</v>
      </c>
      <c r="I74" s="13" t="str">
        <f>I72</f>
        <v>P,B</v>
      </c>
      <c r="J74" s="18" t="s">
        <v>18</v>
      </c>
      <c r="K74" s="9">
        <v>0</v>
      </c>
      <c r="L74" s="9">
        <v>0</v>
      </c>
      <c r="M74" s="11" t="str">
        <f t="shared" si="5"/>
        <v>zaenul</v>
      </c>
    </row>
    <row r="75" spans="1:13" x14ac:dyDescent="0.25">
      <c r="A75" s="19"/>
      <c r="B75" s="19"/>
      <c r="C75" s="20" t="str">
        <f t="shared" ref="C75:F82" si="16">C74</f>
        <v>-5.88667/110.41111</v>
      </c>
      <c r="D75" s="21">
        <f t="shared" si="16"/>
        <v>1</v>
      </c>
      <c r="E75" s="21" t="str">
        <f t="shared" si="16"/>
        <v>MKT</v>
      </c>
      <c r="F75" s="21" t="str">
        <f t="shared" si="16"/>
        <v>Pemanfaatan</v>
      </c>
      <c r="G75" s="22">
        <v>1</v>
      </c>
      <c r="H75" s="22">
        <v>8</v>
      </c>
      <c r="I75" s="21" t="s">
        <v>57</v>
      </c>
      <c r="J75" s="23" t="s">
        <v>25</v>
      </c>
      <c r="K75" s="24">
        <v>30</v>
      </c>
      <c r="L75" s="24">
        <v>0</v>
      </c>
      <c r="M75" s="11" t="str">
        <f t="shared" si="5"/>
        <v>zaenul</v>
      </c>
    </row>
    <row r="76" spans="1:13" x14ac:dyDescent="0.25">
      <c r="A76" s="11"/>
      <c r="B76" s="11"/>
      <c r="C76" s="16" t="str">
        <f t="shared" si="16"/>
        <v>-5.88667/110.41111</v>
      </c>
      <c r="D76" s="13">
        <f t="shared" si="16"/>
        <v>1</v>
      </c>
      <c r="E76" s="13" t="str">
        <f t="shared" si="16"/>
        <v>MKT</v>
      </c>
      <c r="F76" s="13" t="str">
        <f t="shared" si="16"/>
        <v>Pemanfaatan</v>
      </c>
      <c r="G76" s="17">
        <v>1</v>
      </c>
      <c r="H76" s="17">
        <v>8</v>
      </c>
      <c r="I76" s="13" t="str">
        <f t="shared" ref="I76:I82" si="17">I75</f>
        <v>P,B,PK</v>
      </c>
      <c r="J76" s="18" t="s">
        <v>26</v>
      </c>
      <c r="K76" s="9">
        <v>0</v>
      </c>
      <c r="L76" s="9">
        <v>0</v>
      </c>
      <c r="M76" s="11" t="str">
        <f t="shared" si="5"/>
        <v>zaenul</v>
      </c>
    </row>
    <row r="77" spans="1:13" x14ac:dyDescent="0.25">
      <c r="A77" s="11"/>
      <c r="B77" s="11"/>
      <c r="C77" s="16" t="str">
        <f t="shared" si="16"/>
        <v>-5.88667/110.41111</v>
      </c>
      <c r="D77" s="13">
        <f t="shared" si="16"/>
        <v>1</v>
      </c>
      <c r="E77" s="13" t="str">
        <f t="shared" si="16"/>
        <v>MKT</v>
      </c>
      <c r="F77" s="13" t="str">
        <f t="shared" si="16"/>
        <v>Pemanfaatan</v>
      </c>
      <c r="G77" s="17">
        <v>1</v>
      </c>
      <c r="H77" s="17">
        <v>8</v>
      </c>
      <c r="I77" s="13" t="str">
        <f t="shared" si="17"/>
        <v>P,B,PK</v>
      </c>
      <c r="J77" s="18" t="s">
        <v>19</v>
      </c>
      <c r="K77" s="9">
        <v>0</v>
      </c>
      <c r="L77" s="9">
        <v>0</v>
      </c>
      <c r="M77" s="11" t="str">
        <f t="shared" si="5"/>
        <v>zaenul</v>
      </c>
    </row>
    <row r="78" spans="1:13" x14ac:dyDescent="0.25">
      <c r="A78" s="11"/>
      <c r="B78" s="11"/>
      <c r="C78" s="16" t="str">
        <f t="shared" si="16"/>
        <v>-5.88667/110.41111</v>
      </c>
      <c r="D78" s="13">
        <f t="shared" si="16"/>
        <v>1</v>
      </c>
      <c r="E78" s="13" t="str">
        <f t="shared" si="16"/>
        <v>MKT</v>
      </c>
      <c r="F78" s="13" t="str">
        <f t="shared" si="16"/>
        <v>Pemanfaatan</v>
      </c>
      <c r="G78" s="17">
        <v>1</v>
      </c>
      <c r="H78" s="17">
        <v>8</v>
      </c>
      <c r="I78" s="13" t="str">
        <f t="shared" si="17"/>
        <v>P,B,PK</v>
      </c>
      <c r="J78" s="18" t="s">
        <v>20</v>
      </c>
      <c r="K78" s="9">
        <v>0</v>
      </c>
      <c r="L78" s="9">
        <v>0</v>
      </c>
      <c r="M78" s="11" t="str">
        <f t="shared" si="5"/>
        <v>zaenul</v>
      </c>
    </row>
    <row r="79" spans="1:13" x14ac:dyDescent="0.25">
      <c r="A79" s="11"/>
      <c r="B79" s="11"/>
      <c r="C79" s="16" t="str">
        <f t="shared" si="16"/>
        <v>-5.88667/110.41111</v>
      </c>
      <c r="D79" s="13">
        <f t="shared" si="16"/>
        <v>1</v>
      </c>
      <c r="E79" s="13" t="str">
        <f t="shared" si="16"/>
        <v>MKT</v>
      </c>
      <c r="F79" s="13" t="str">
        <f t="shared" si="16"/>
        <v>Pemanfaatan</v>
      </c>
      <c r="G79" s="17">
        <v>1</v>
      </c>
      <c r="H79" s="17">
        <v>8</v>
      </c>
      <c r="I79" s="13" t="str">
        <f t="shared" si="17"/>
        <v>P,B,PK</v>
      </c>
      <c r="J79" s="18" t="s">
        <v>21</v>
      </c>
      <c r="K79" s="9">
        <v>0</v>
      </c>
      <c r="L79" s="9">
        <v>0</v>
      </c>
      <c r="M79" s="11" t="str">
        <f t="shared" si="5"/>
        <v>zaenul</v>
      </c>
    </row>
    <row r="80" spans="1:13" x14ac:dyDescent="0.25">
      <c r="A80" s="11"/>
      <c r="B80" s="11"/>
      <c r="C80" s="16" t="str">
        <f t="shared" si="16"/>
        <v>-5.88667/110.41111</v>
      </c>
      <c r="D80" s="13">
        <f t="shared" si="16"/>
        <v>1</v>
      </c>
      <c r="E80" s="13" t="str">
        <f t="shared" si="16"/>
        <v>MKT</v>
      </c>
      <c r="F80" s="13" t="str">
        <f t="shared" si="16"/>
        <v>Pemanfaatan</v>
      </c>
      <c r="G80" s="17">
        <v>1</v>
      </c>
      <c r="H80" s="17">
        <v>8</v>
      </c>
      <c r="I80" s="13" t="str">
        <f t="shared" si="17"/>
        <v>P,B,PK</v>
      </c>
      <c r="J80" s="18" t="s">
        <v>22</v>
      </c>
      <c r="K80" s="9">
        <v>0</v>
      </c>
      <c r="L80" s="9">
        <v>0</v>
      </c>
      <c r="M80" s="11" t="str">
        <f t="shared" si="5"/>
        <v>zaenul</v>
      </c>
    </row>
    <row r="81" spans="1:13" x14ac:dyDescent="0.25">
      <c r="A81" s="11"/>
      <c r="B81" s="11"/>
      <c r="C81" s="16" t="str">
        <f t="shared" si="16"/>
        <v>-5.88667/110.41111</v>
      </c>
      <c r="D81" s="13">
        <f t="shared" si="16"/>
        <v>1</v>
      </c>
      <c r="E81" s="13" t="str">
        <f t="shared" si="16"/>
        <v>MKT</v>
      </c>
      <c r="F81" s="13" t="str">
        <f t="shared" si="16"/>
        <v>Pemanfaatan</v>
      </c>
      <c r="G81" s="17">
        <v>1</v>
      </c>
      <c r="H81" s="17">
        <v>8</v>
      </c>
      <c r="I81" s="13" t="str">
        <f t="shared" si="17"/>
        <v>P,B,PK</v>
      </c>
      <c r="J81" s="18" t="s">
        <v>23</v>
      </c>
      <c r="K81" s="9">
        <v>0</v>
      </c>
      <c r="L81" s="9">
        <v>0</v>
      </c>
      <c r="M81" s="11" t="str">
        <f t="shared" si="5"/>
        <v>zaenul</v>
      </c>
    </row>
    <row r="82" spans="1:13" x14ac:dyDescent="0.25">
      <c r="A82" s="11"/>
      <c r="B82" s="11"/>
      <c r="C82" s="16" t="str">
        <f t="shared" si="16"/>
        <v>-5.88667/110.41111</v>
      </c>
      <c r="D82" s="13">
        <f t="shared" si="16"/>
        <v>1</v>
      </c>
      <c r="E82" s="13" t="str">
        <f t="shared" si="16"/>
        <v>MKT</v>
      </c>
      <c r="F82" s="13" t="str">
        <f t="shared" si="16"/>
        <v>Pemanfaatan</v>
      </c>
      <c r="G82" s="17">
        <v>1</v>
      </c>
      <c r="H82" s="17">
        <v>8</v>
      </c>
      <c r="I82" s="13" t="str">
        <f t="shared" si="17"/>
        <v>P,B,PK</v>
      </c>
      <c r="J82" s="18" t="s">
        <v>24</v>
      </c>
      <c r="K82" s="9">
        <v>0</v>
      </c>
      <c r="L82" s="9">
        <v>0</v>
      </c>
      <c r="M82" s="11" t="str">
        <f t="shared" si="5"/>
        <v>zaenul</v>
      </c>
    </row>
    <row r="83" spans="1:13" x14ac:dyDescent="0.25">
      <c r="A83" s="11"/>
      <c r="B83" s="11"/>
      <c r="C83" s="16"/>
      <c r="D83" s="13"/>
      <c r="E83" s="13"/>
      <c r="F83" s="13"/>
      <c r="G83" s="17"/>
      <c r="H83" s="17"/>
      <c r="I83" s="13"/>
      <c r="J83" s="18" t="s">
        <v>16</v>
      </c>
      <c r="K83" s="9">
        <v>0</v>
      </c>
      <c r="L83" s="9">
        <v>0</v>
      </c>
      <c r="M83" s="11" t="str">
        <f t="shared" si="5"/>
        <v>zaenul</v>
      </c>
    </row>
    <row r="84" spans="1:13" x14ac:dyDescent="0.25">
      <c r="A84" s="11"/>
      <c r="B84" s="11"/>
      <c r="C84" s="16" t="str">
        <f>C82</f>
        <v>-5.88667/110.41111</v>
      </c>
      <c r="D84" s="13">
        <f>D82</f>
        <v>1</v>
      </c>
      <c r="E84" s="13" t="str">
        <f>E82</f>
        <v>MKT</v>
      </c>
      <c r="F84" s="13" t="str">
        <f>F82</f>
        <v>Pemanfaatan</v>
      </c>
      <c r="G84" s="17">
        <v>1</v>
      </c>
      <c r="H84" s="17">
        <v>8</v>
      </c>
      <c r="I84" s="13" t="str">
        <f>I82</f>
        <v>P,B,PK</v>
      </c>
      <c r="J84" s="18" t="s">
        <v>18</v>
      </c>
      <c r="K84" s="9">
        <v>0</v>
      </c>
      <c r="L84" s="9">
        <v>0</v>
      </c>
      <c r="M84" s="11" t="str">
        <f t="shared" ref="M84:M114" si="18">M83</f>
        <v>zaenul</v>
      </c>
    </row>
    <row r="85" spans="1:13" x14ac:dyDescent="0.25">
      <c r="A85" s="19"/>
      <c r="B85" s="19"/>
      <c r="C85" s="20" t="str">
        <f t="shared" ref="C85:F92" si="19">C84</f>
        <v>-5.88667/110.41111</v>
      </c>
      <c r="D85" s="21">
        <f t="shared" si="19"/>
        <v>1</v>
      </c>
      <c r="E85" s="21" t="str">
        <f t="shared" si="19"/>
        <v>MKT</v>
      </c>
      <c r="F85" s="21" t="str">
        <f t="shared" si="19"/>
        <v>Pemanfaatan</v>
      </c>
      <c r="G85" s="22">
        <v>1</v>
      </c>
      <c r="H85" s="22">
        <v>9</v>
      </c>
      <c r="I85" s="21" t="s">
        <v>49</v>
      </c>
      <c r="J85" s="23" t="s">
        <v>25</v>
      </c>
      <c r="K85" s="24">
        <v>0</v>
      </c>
      <c r="L85" s="24">
        <v>0</v>
      </c>
      <c r="M85" s="11" t="str">
        <f t="shared" si="18"/>
        <v>zaenul</v>
      </c>
    </row>
    <row r="86" spans="1:13" x14ac:dyDescent="0.25">
      <c r="A86" s="11"/>
      <c r="B86" s="11"/>
      <c r="C86" s="16" t="str">
        <f t="shared" si="19"/>
        <v>-5.88667/110.41111</v>
      </c>
      <c r="D86" s="13">
        <f t="shared" si="19"/>
        <v>1</v>
      </c>
      <c r="E86" s="13" t="str">
        <f t="shared" si="19"/>
        <v>MKT</v>
      </c>
      <c r="F86" s="13" t="str">
        <f t="shared" si="19"/>
        <v>Pemanfaatan</v>
      </c>
      <c r="G86" s="17">
        <v>1</v>
      </c>
      <c r="H86" s="17">
        <v>9</v>
      </c>
      <c r="I86" s="13" t="str">
        <f t="shared" ref="I86:I92" si="20">I85</f>
        <v>P,B</v>
      </c>
      <c r="J86" s="18" t="s">
        <v>26</v>
      </c>
      <c r="K86" s="9">
        <v>0</v>
      </c>
      <c r="L86" s="9">
        <v>0</v>
      </c>
      <c r="M86" s="11" t="str">
        <f t="shared" si="18"/>
        <v>zaenul</v>
      </c>
    </row>
    <row r="87" spans="1:13" x14ac:dyDescent="0.25">
      <c r="A87" s="11"/>
      <c r="B87" s="11"/>
      <c r="C87" s="16" t="str">
        <f t="shared" si="19"/>
        <v>-5.88667/110.41111</v>
      </c>
      <c r="D87" s="13">
        <f t="shared" si="19"/>
        <v>1</v>
      </c>
      <c r="E87" s="13" t="str">
        <f t="shared" si="19"/>
        <v>MKT</v>
      </c>
      <c r="F87" s="13" t="str">
        <f t="shared" si="19"/>
        <v>Pemanfaatan</v>
      </c>
      <c r="G87" s="17">
        <v>1</v>
      </c>
      <c r="H87" s="17">
        <v>9</v>
      </c>
      <c r="I87" s="13" t="str">
        <f t="shared" si="20"/>
        <v>P,B</v>
      </c>
      <c r="J87" s="18" t="s">
        <v>19</v>
      </c>
      <c r="K87" s="9">
        <v>0</v>
      </c>
      <c r="L87" s="9">
        <v>0</v>
      </c>
      <c r="M87" s="11" t="str">
        <f t="shared" si="18"/>
        <v>zaenul</v>
      </c>
    </row>
    <row r="88" spans="1:13" x14ac:dyDescent="0.25">
      <c r="A88" s="11"/>
      <c r="B88" s="11"/>
      <c r="C88" s="16" t="str">
        <f t="shared" si="19"/>
        <v>-5.88667/110.41111</v>
      </c>
      <c r="D88" s="13">
        <f t="shared" si="19"/>
        <v>1</v>
      </c>
      <c r="E88" s="13" t="str">
        <f t="shared" si="19"/>
        <v>MKT</v>
      </c>
      <c r="F88" s="13" t="str">
        <f t="shared" si="19"/>
        <v>Pemanfaatan</v>
      </c>
      <c r="G88" s="17">
        <v>1</v>
      </c>
      <c r="H88" s="17">
        <v>9</v>
      </c>
      <c r="I88" s="13" t="str">
        <f t="shared" si="20"/>
        <v>P,B</v>
      </c>
      <c r="J88" s="18" t="s">
        <v>20</v>
      </c>
      <c r="K88" s="9">
        <v>0</v>
      </c>
      <c r="L88" s="9">
        <v>0</v>
      </c>
      <c r="M88" s="11" t="str">
        <f t="shared" si="18"/>
        <v>zaenul</v>
      </c>
    </row>
    <row r="89" spans="1:13" x14ac:dyDescent="0.25">
      <c r="A89" s="11"/>
      <c r="B89" s="11"/>
      <c r="C89" s="16" t="str">
        <f t="shared" si="19"/>
        <v>-5.88667/110.41111</v>
      </c>
      <c r="D89" s="13">
        <f t="shared" si="19"/>
        <v>1</v>
      </c>
      <c r="E89" s="13" t="str">
        <f t="shared" si="19"/>
        <v>MKT</v>
      </c>
      <c r="F89" s="13" t="str">
        <f t="shared" si="19"/>
        <v>Pemanfaatan</v>
      </c>
      <c r="G89" s="17">
        <v>1</v>
      </c>
      <c r="H89" s="17">
        <v>9</v>
      </c>
      <c r="I89" s="13" t="str">
        <f t="shared" si="20"/>
        <v>P,B</v>
      </c>
      <c r="J89" s="18" t="s">
        <v>21</v>
      </c>
      <c r="K89" s="9">
        <v>0</v>
      </c>
      <c r="L89" s="9">
        <v>0</v>
      </c>
      <c r="M89" s="11" t="str">
        <f t="shared" si="18"/>
        <v>zaenul</v>
      </c>
    </row>
    <row r="90" spans="1:13" x14ac:dyDescent="0.25">
      <c r="A90" s="11"/>
      <c r="B90" s="11"/>
      <c r="C90" s="16" t="str">
        <f t="shared" si="19"/>
        <v>-5.88667/110.41111</v>
      </c>
      <c r="D90" s="13">
        <f t="shared" si="19"/>
        <v>1</v>
      </c>
      <c r="E90" s="13" t="str">
        <f t="shared" si="19"/>
        <v>MKT</v>
      </c>
      <c r="F90" s="13" t="str">
        <f t="shared" si="19"/>
        <v>Pemanfaatan</v>
      </c>
      <c r="G90" s="17">
        <v>1</v>
      </c>
      <c r="H90" s="17">
        <v>9</v>
      </c>
      <c r="I90" s="13" t="str">
        <f t="shared" si="20"/>
        <v>P,B</v>
      </c>
      <c r="J90" s="18" t="s">
        <v>22</v>
      </c>
      <c r="K90" s="9">
        <v>0</v>
      </c>
      <c r="L90" s="9">
        <v>0</v>
      </c>
      <c r="M90" s="11" t="str">
        <f t="shared" si="18"/>
        <v>zaenul</v>
      </c>
    </row>
    <row r="91" spans="1:13" x14ac:dyDescent="0.25">
      <c r="A91" s="11"/>
      <c r="B91" s="11"/>
      <c r="C91" s="16" t="str">
        <f t="shared" si="19"/>
        <v>-5.88667/110.41111</v>
      </c>
      <c r="D91" s="13">
        <f t="shared" si="19"/>
        <v>1</v>
      </c>
      <c r="E91" s="13" t="str">
        <f t="shared" si="19"/>
        <v>MKT</v>
      </c>
      <c r="F91" s="13" t="str">
        <f t="shared" si="19"/>
        <v>Pemanfaatan</v>
      </c>
      <c r="G91" s="17">
        <v>1</v>
      </c>
      <c r="H91" s="17">
        <v>9</v>
      </c>
      <c r="I91" s="13" t="str">
        <f t="shared" si="20"/>
        <v>P,B</v>
      </c>
      <c r="J91" s="18" t="s">
        <v>23</v>
      </c>
      <c r="K91" s="9">
        <v>0</v>
      </c>
      <c r="L91" s="9">
        <v>0</v>
      </c>
      <c r="M91" s="11" t="str">
        <f t="shared" si="18"/>
        <v>zaenul</v>
      </c>
    </row>
    <row r="92" spans="1:13" x14ac:dyDescent="0.25">
      <c r="A92" s="11"/>
      <c r="B92" s="11"/>
      <c r="C92" s="16" t="str">
        <f t="shared" si="19"/>
        <v>-5.88667/110.41111</v>
      </c>
      <c r="D92" s="13">
        <f t="shared" si="19"/>
        <v>1</v>
      </c>
      <c r="E92" s="13" t="str">
        <f t="shared" si="19"/>
        <v>MKT</v>
      </c>
      <c r="F92" s="13" t="str">
        <f t="shared" si="19"/>
        <v>Pemanfaatan</v>
      </c>
      <c r="G92" s="17">
        <v>1</v>
      </c>
      <c r="H92" s="17">
        <v>9</v>
      </c>
      <c r="I92" s="13" t="str">
        <f t="shared" si="20"/>
        <v>P,B</v>
      </c>
      <c r="J92" s="18" t="s">
        <v>24</v>
      </c>
      <c r="K92" s="9">
        <v>0</v>
      </c>
      <c r="L92" s="9">
        <v>0</v>
      </c>
      <c r="M92" s="11" t="str">
        <f t="shared" si="18"/>
        <v>zaenul</v>
      </c>
    </row>
    <row r="93" spans="1:13" x14ac:dyDescent="0.25">
      <c r="A93" s="11"/>
      <c r="B93" s="11"/>
      <c r="C93" s="16"/>
      <c r="D93" s="13"/>
      <c r="E93" s="13"/>
      <c r="F93" s="13"/>
      <c r="G93" s="17"/>
      <c r="H93" s="17"/>
      <c r="I93" s="13"/>
      <c r="J93" s="18" t="s">
        <v>16</v>
      </c>
      <c r="K93" s="9">
        <v>0</v>
      </c>
      <c r="L93" s="9">
        <v>0</v>
      </c>
      <c r="M93" s="11" t="str">
        <f t="shared" si="18"/>
        <v>zaenul</v>
      </c>
    </row>
    <row r="94" spans="1:13" x14ac:dyDescent="0.25">
      <c r="A94" s="11"/>
      <c r="B94" s="11"/>
      <c r="C94" s="16" t="str">
        <f>C92</f>
        <v>-5.88667/110.41111</v>
      </c>
      <c r="D94" s="13">
        <f>D92</f>
        <v>1</v>
      </c>
      <c r="E94" s="13" t="str">
        <f>E92</f>
        <v>MKT</v>
      </c>
      <c r="F94" s="13" t="str">
        <f>F92</f>
        <v>Pemanfaatan</v>
      </c>
      <c r="G94" s="17">
        <v>1</v>
      </c>
      <c r="H94" s="17">
        <v>9</v>
      </c>
      <c r="I94" s="13" t="str">
        <f>I92</f>
        <v>P,B</v>
      </c>
      <c r="J94" s="18" t="s">
        <v>18</v>
      </c>
      <c r="K94" s="9">
        <v>0</v>
      </c>
      <c r="L94" s="9">
        <v>0</v>
      </c>
      <c r="M94" s="11" t="str">
        <f t="shared" si="18"/>
        <v>zaenul</v>
      </c>
    </row>
    <row r="95" spans="1:13" x14ac:dyDescent="0.25">
      <c r="A95" s="19"/>
      <c r="B95" s="19"/>
      <c r="C95" s="20" t="str">
        <f t="shared" ref="C95:F102" si="21">C94</f>
        <v>-5.88667/110.41111</v>
      </c>
      <c r="D95" s="21">
        <f t="shared" si="21"/>
        <v>1</v>
      </c>
      <c r="E95" s="21" t="str">
        <f t="shared" si="21"/>
        <v>MKT</v>
      </c>
      <c r="F95" s="21" t="str">
        <f t="shared" si="21"/>
        <v>Pemanfaatan</v>
      </c>
      <c r="G95" s="22">
        <v>1</v>
      </c>
      <c r="H95" s="22">
        <v>10</v>
      </c>
      <c r="I95" s="21" t="s">
        <v>58</v>
      </c>
      <c r="J95" s="23" t="s">
        <v>25</v>
      </c>
      <c r="K95" s="24">
        <v>0</v>
      </c>
      <c r="L95" s="24">
        <v>0</v>
      </c>
      <c r="M95" s="11" t="str">
        <f t="shared" si="18"/>
        <v>zaenul</v>
      </c>
    </row>
    <row r="96" spans="1:13" x14ac:dyDescent="0.25">
      <c r="A96" s="11"/>
      <c r="B96" s="11"/>
      <c r="C96" s="16" t="str">
        <f t="shared" si="21"/>
        <v>-5.88667/110.41111</v>
      </c>
      <c r="D96" s="13">
        <f t="shared" si="21"/>
        <v>1</v>
      </c>
      <c r="E96" s="13" t="str">
        <f t="shared" si="21"/>
        <v>MKT</v>
      </c>
      <c r="F96" s="13" t="str">
        <f t="shared" si="21"/>
        <v>Pemanfaatan</v>
      </c>
      <c r="G96" s="17">
        <v>1</v>
      </c>
      <c r="H96" s="17">
        <v>10</v>
      </c>
      <c r="I96" s="13" t="str">
        <f t="shared" ref="I96:I102" si="22">I95</f>
        <v>PK,B</v>
      </c>
      <c r="J96" s="18" t="s">
        <v>26</v>
      </c>
      <c r="K96" s="9">
        <v>0</v>
      </c>
      <c r="L96" s="9">
        <v>0</v>
      </c>
      <c r="M96" s="11" t="str">
        <f t="shared" si="18"/>
        <v>zaenul</v>
      </c>
    </row>
    <row r="97" spans="1:13" x14ac:dyDescent="0.25">
      <c r="A97" s="11"/>
      <c r="B97" s="11"/>
      <c r="C97" s="16" t="str">
        <f t="shared" si="21"/>
        <v>-5.88667/110.41111</v>
      </c>
      <c r="D97" s="13">
        <f t="shared" si="21"/>
        <v>1</v>
      </c>
      <c r="E97" s="13" t="str">
        <f t="shared" si="21"/>
        <v>MKT</v>
      </c>
      <c r="F97" s="13" t="str">
        <f t="shared" si="21"/>
        <v>Pemanfaatan</v>
      </c>
      <c r="G97" s="17">
        <v>1</v>
      </c>
      <c r="H97" s="17">
        <v>10</v>
      </c>
      <c r="I97" s="13" t="str">
        <f t="shared" si="22"/>
        <v>PK,B</v>
      </c>
      <c r="J97" s="18" t="s">
        <v>19</v>
      </c>
      <c r="K97" s="9">
        <v>0</v>
      </c>
      <c r="L97" s="9">
        <v>0</v>
      </c>
      <c r="M97" s="11" t="str">
        <f t="shared" si="18"/>
        <v>zaenul</v>
      </c>
    </row>
    <row r="98" spans="1:13" x14ac:dyDescent="0.25">
      <c r="A98" s="11"/>
      <c r="B98" s="11"/>
      <c r="C98" s="16" t="str">
        <f t="shared" si="21"/>
        <v>-5.88667/110.41111</v>
      </c>
      <c r="D98" s="13">
        <f t="shared" si="21"/>
        <v>1</v>
      </c>
      <c r="E98" s="13" t="str">
        <f t="shared" si="21"/>
        <v>MKT</v>
      </c>
      <c r="F98" s="13" t="str">
        <f t="shared" si="21"/>
        <v>Pemanfaatan</v>
      </c>
      <c r="G98" s="17">
        <v>1</v>
      </c>
      <c r="H98" s="17">
        <v>10</v>
      </c>
      <c r="I98" s="13" t="str">
        <f t="shared" si="22"/>
        <v>PK,B</v>
      </c>
      <c r="J98" s="18" t="s">
        <v>20</v>
      </c>
      <c r="K98" s="9">
        <v>0</v>
      </c>
      <c r="L98" s="9">
        <v>0</v>
      </c>
      <c r="M98" s="11" t="str">
        <f t="shared" si="18"/>
        <v>zaenul</v>
      </c>
    </row>
    <row r="99" spans="1:13" x14ac:dyDescent="0.25">
      <c r="A99" s="11"/>
      <c r="B99" s="11"/>
      <c r="C99" s="16" t="str">
        <f t="shared" si="21"/>
        <v>-5.88667/110.41111</v>
      </c>
      <c r="D99" s="13">
        <f t="shared" si="21"/>
        <v>1</v>
      </c>
      <c r="E99" s="13" t="str">
        <f t="shared" si="21"/>
        <v>MKT</v>
      </c>
      <c r="F99" s="13" t="str">
        <f t="shared" si="21"/>
        <v>Pemanfaatan</v>
      </c>
      <c r="G99" s="17">
        <v>1</v>
      </c>
      <c r="H99" s="17">
        <v>10</v>
      </c>
      <c r="I99" s="13" t="str">
        <f t="shared" si="22"/>
        <v>PK,B</v>
      </c>
      <c r="J99" s="18" t="s">
        <v>21</v>
      </c>
      <c r="K99" s="9">
        <v>0</v>
      </c>
      <c r="L99" s="9">
        <v>0</v>
      </c>
      <c r="M99" s="11" t="str">
        <f t="shared" si="18"/>
        <v>zaenul</v>
      </c>
    </row>
    <row r="100" spans="1:13" x14ac:dyDescent="0.25">
      <c r="A100" s="11"/>
      <c r="B100" s="11"/>
      <c r="C100" s="16" t="str">
        <f t="shared" si="21"/>
        <v>-5.88667/110.41111</v>
      </c>
      <c r="D100" s="13">
        <f t="shared" si="21"/>
        <v>1</v>
      </c>
      <c r="E100" s="13" t="str">
        <f t="shared" si="21"/>
        <v>MKT</v>
      </c>
      <c r="F100" s="13" t="str">
        <f t="shared" si="21"/>
        <v>Pemanfaatan</v>
      </c>
      <c r="G100" s="17">
        <v>1</v>
      </c>
      <c r="H100" s="17">
        <v>10</v>
      </c>
      <c r="I100" s="13" t="str">
        <f t="shared" si="22"/>
        <v>PK,B</v>
      </c>
      <c r="J100" s="18" t="s">
        <v>22</v>
      </c>
      <c r="K100" s="9">
        <v>0</v>
      </c>
      <c r="L100" s="9">
        <v>0</v>
      </c>
      <c r="M100" s="11" t="str">
        <f t="shared" si="18"/>
        <v>zaenul</v>
      </c>
    </row>
    <row r="101" spans="1:13" x14ac:dyDescent="0.25">
      <c r="A101" s="11"/>
      <c r="B101" s="11"/>
      <c r="C101" s="16" t="str">
        <f t="shared" si="21"/>
        <v>-5.88667/110.41111</v>
      </c>
      <c r="D101" s="13">
        <f t="shared" si="21"/>
        <v>1</v>
      </c>
      <c r="E101" s="13" t="str">
        <f t="shared" si="21"/>
        <v>MKT</v>
      </c>
      <c r="F101" s="13" t="str">
        <f t="shared" si="21"/>
        <v>Pemanfaatan</v>
      </c>
      <c r="G101" s="17">
        <v>1</v>
      </c>
      <c r="H101" s="17">
        <v>10</v>
      </c>
      <c r="I101" s="13" t="str">
        <f t="shared" si="22"/>
        <v>PK,B</v>
      </c>
      <c r="J101" s="18" t="s">
        <v>23</v>
      </c>
      <c r="K101" s="9">
        <v>0</v>
      </c>
      <c r="L101" s="9">
        <v>0</v>
      </c>
      <c r="M101" s="11" t="str">
        <f t="shared" si="18"/>
        <v>zaenul</v>
      </c>
    </row>
    <row r="102" spans="1:13" x14ac:dyDescent="0.25">
      <c r="A102" s="11"/>
      <c r="B102" s="11"/>
      <c r="C102" s="16" t="str">
        <f t="shared" si="21"/>
        <v>-5.88667/110.41111</v>
      </c>
      <c r="D102" s="13">
        <f t="shared" si="21"/>
        <v>1</v>
      </c>
      <c r="E102" s="13" t="str">
        <f t="shared" si="21"/>
        <v>MKT</v>
      </c>
      <c r="F102" s="13" t="str">
        <f t="shared" si="21"/>
        <v>Pemanfaatan</v>
      </c>
      <c r="G102" s="17">
        <v>1</v>
      </c>
      <c r="H102" s="17">
        <v>10</v>
      </c>
      <c r="I102" s="13" t="str">
        <f t="shared" si="22"/>
        <v>PK,B</v>
      </c>
      <c r="J102" s="18" t="s">
        <v>24</v>
      </c>
      <c r="K102" s="9">
        <v>0</v>
      </c>
      <c r="L102" s="9">
        <v>0</v>
      </c>
      <c r="M102" s="11" t="str">
        <f t="shared" si="18"/>
        <v>zaenul</v>
      </c>
    </row>
    <row r="103" spans="1:13" x14ac:dyDescent="0.25">
      <c r="A103" s="11"/>
      <c r="B103" s="11"/>
      <c r="C103" s="16"/>
      <c r="D103" s="13"/>
      <c r="E103" s="13"/>
      <c r="F103" s="13"/>
      <c r="G103" s="17"/>
      <c r="H103" s="17"/>
      <c r="I103" s="13"/>
      <c r="J103" s="18" t="s">
        <v>16</v>
      </c>
      <c r="K103" s="9">
        <v>0</v>
      </c>
      <c r="L103" s="9">
        <v>0</v>
      </c>
      <c r="M103" s="11" t="str">
        <f t="shared" si="18"/>
        <v>zaenul</v>
      </c>
    </row>
    <row r="104" spans="1:13" x14ac:dyDescent="0.25">
      <c r="A104" s="11"/>
      <c r="B104" s="11"/>
      <c r="C104" s="16" t="str">
        <f>C102</f>
        <v>-5.88667/110.41111</v>
      </c>
      <c r="D104" s="13">
        <f>D102</f>
        <v>1</v>
      </c>
      <c r="E104" s="13" t="str">
        <f>E102</f>
        <v>MKT</v>
      </c>
      <c r="F104" s="13" t="str">
        <f>F102</f>
        <v>Pemanfaatan</v>
      </c>
      <c r="G104" s="17">
        <v>1</v>
      </c>
      <c r="H104" s="17">
        <v>10</v>
      </c>
      <c r="I104" s="13" t="str">
        <f>I102</f>
        <v>PK,B</v>
      </c>
      <c r="J104" s="18" t="s">
        <v>18</v>
      </c>
      <c r="K104" s="9">
        <v>0</v>
      </c>
      <c r="L104" s="9">
        <v>0</v>
      </c>
      <c r="M104" s="11" t="str">
        <f t="shared" si="18"/>
        <v>zaenul</v>
      </c>
    </row>
    <row r="105" spans="1:13" x14ac:dyDescent="0.25">
      <c r="A105" s="19"/>
      <c r="B105" s="19"/>
      <c r="C105" s="20" t="str">
        <f t="shared" ref="C105:F112" si="23">C104</f>
        <v>-5.88667/110.41111</v>
      </c>
      <c r="D105" s="21">
        <f t="shared" si="23"/>
        <v>1</v>
      </c>
      <c r="E105" s="21" t="str">
        <f t="shared" si="23"/>
        <v>MKT</v>
      </c>
      <c r="F105" s="21" t="str">
        <f t="shared" si="23"/>
        <v>Pemanfaatan</v>
      </c>
      <c r="G105" s="22">
        <v>1</v>
      </c>
      <c r="H105" s="22">
        <v>11</v>
      </c>
      <c r="I105" s="21" t="s">
        <v>58</v>
      </c>
      <c r="J105" s="23" t="s">
        <v>25</v>
      </c>
      <c r="K105" s="24">
        <v>0</v>
      </c>
      <c r="L105" s="24">
        <v>0</v>
      </c>
      <c r="M105" s="11" t="str">
        <f t="shared" si="18"/>
        <v>zaenul</v>
      </c>
    </row>
    <row r="106" spans="1:13" x14ac:dyDescent="0.25">
      <c r="A106" s="11"/>
      <c r="B106" s="11"/>
      <c r="C106" s="16" t="str">
        <f t="shared" si="23"/>
        <v>-5.88667/110.41111</v>
      </c>
      <c r="D106" s="13">
        <f t="shared" si="23"/>
        <v>1</v>
      </c>
      <c r="E106" s="13" t="str">
        <f t="shared" si="23"/>
        <v>MKT</v>
      </c>
      <c r="F106" s="13" t="str">
        <f t="shared" si="23"/>
        <v>Pemanfaatan</v>
      </c>
      <c r="G106" s="17">
        <v>1</v>
      </c>
      <c r="H106" s="17">
        <v>11</v>
      </c>
      <c r="I106" s="13" t="str">
        <f t="shared" ref="I106:I112" si="24">I105</f>
        <v>PK,B</v>
      </c>
      <c r="J106" s="18" t="s">
        <v>26</v>
      </c>
      <c r="K106" s="9">
        <v>0</v>
      </c>
      <c r="L106" s="9">
        <v>0</v>
      </c>
      <c r="M106" s="11" t="str">
        <f t="shared" si="18"/>
        <v>zaenul</v>
      </c>
    </row>
    <row r="107" spans="1:13" x14ac:dyDescent="0.25">
      <c r="A107" s="11"/>
      <c r="B107" s="11"/>
      <c r="C107" s="16" t="str">
        <f t="shared" si="23"/>
        <v>-5.88667/110.41111</v>
      </c>
      <c r="D107" s="13">
        <f t="shared" si="23"/>
        <v>1</v>
      </c>
      <c r="E107" s="13" t="str">
        <f t="shared" si="23"/>
        <v>MKT</v>
      </c>
      <c r="F107" s="13" t="str">
        <f t="shared" si="23"/>
        <v>Pemanfaatan</v>
      </c>
      <c r="G107" s="17">
        <v>1</v>
      </c>
      <c r="H107" s="17">
        <v>11</v>
      </c>
      <c r="I107" s="13" t="str">
        <f t="shared" si="24"/>
        <v>PK,B</v>
      </c>
      <c r="J107" s="18" t="s">
        <v>19</v>
      </c>
      <c r="K107" s="9">
        <v>0</v>
      </c>
      <c r="L107" s="9">
        <v>0</v>
      </c>
      <c r="M107" s="11" t="str">
        <f t="shared" si="18"/>
        <v>zaenul</v>
      </c>
    </row>
    <row r="108" spans="1:13" x14ac:dyDescent="0.25">
      <c r="A108" s="11"/>
      <c r="B108" s="11"/>
      <c r="C108" s="16" t="str">
        <f t="shared" si="23"/>
        <v>-5.88667/110.41111</v>
      </c>
      <c r="D108" s="13">
        <f t="shared" si="23"/>
        <v>1</v>
      </c>
      <c r="E108" s="13" t="str">
        <f t="shared" si="23"/>
        <v>MKT</v>
      </c>
      <c r="F108" s="13" t="str">
        <f t="shared" si="23"/>
        <v>Pemanfaatan</v>
      </c>
      <c r="G108" s="17">
        <v>1</v>
      </c>
      <c r="H108" s="17">
        <v>11</v>
      </c>
      <c r="I108" s="13" t="str">
        <f t="shared" si="24"/>
        <v>PK,B</v>
      </c>
      <c r="J108" s="18" t="s">
        <v>20</v>
      </c>
      <c r="K108" s="9">
        <v>0</v>
      </c>
      <c r="L108" s="9">
        <v>0</v>
      </c>
      <c r="M108" s="11" t="str">
        <f t="shared" si="18"/>
        <v>zaenul</v>
      </c>
    </row>
    <row r="109" spans="1:13" x14ac:dyDescent="0.25">
      <c r="A109" s="11"/>
      <c r="B109" s="11"/>
      <c r="C109" s="16" t="str">
        <f t="shared" si="23"/>
        <v>-5.88667/110.41111</v>
      </c>
      <c r="D109" s="13">
        <f t="shared" si="23"/>
        <v>1</v>
      </c>
      <c r="E109" s="13" t="str">
        <f t="shared" si="23"/>
        <v>MKT</v>
      </c>
      <c r="F109" s="13" t="str">
        <f t="shared" si="23"/>
        <v>Pemanfaatan</v>
      </c>
      <c r="G109" s="17">
        <v>1</v>
      </c>
      <c r="H109" s="17">
        <v>11</v>
      </c>
      <c r="I109" s="13" t="str">
        <f t="shared" si="24"/>
        <v>PK,B</v>
      </c>
      <c r="J109" s="18" t="s">
        <v>21</v>
      </c>
      <c r="K109" s="9">
        <v>0</v>
      </c>
      <c r="L109" s="9">
        <v>0</v>
      </c>
      <c r="M109" s="11" t="str">
        <f t="shared" si="18"/>
        <v>zaenul</v>
      </c>
    </row>
    <row r="110" spans="1:13" x14ac:dyDescent="0.25">
      <c r="A110" s="11"/>
      <c r="B110" s="11"/>
      <c r="C110" s="16" t="str">
        <f t="shared" si="23"/>
        <v>-5.88667/110.41111</v>
      </c>
      <c r="D110" s="13">
        <f t="shared" si="23"/>
        <v>1</v>
      </c>
      <c r="E110" s="13" t="str">
        <f t="shared" si="23"/>
        <v>MKT</v>
      </c>
      <c r="F110" s="13" t="str">
        <f t="shared" si="23"/>
        <v>Pemanfaatan</v>
      </c>
      <c r="G110" s="17">
        <v>1</v>
      </c>
      <c r="H110" s="17">
        <v>11</v>
      </c>
      <c r="I110" s="13" t="str">
        <f t="shared" si="24"/>
        <v>PK,B</v>
      </c>
      <c r="J110" s="18" t="s">
        <v>22</v>
      </c>
      <c r="K110" s="9">
        <v>0</v>
      </c>
      <c r="L110" s="9">
        <v>0</v>
      </c>
      <c r="M110" s="11" t="str">
        <f t="shared" si="18"/>
        <v>zaenul</v>
      </c>
    </row>
    <row r="111" spans="1:13" x14ac:dyDescent="0.25">
      <c r="A111" s="11"/>
      <c r="B111" s="11"/>
      <c r="C111" s="16" t="str">
        <f t="shared" si="23"/>
        <v>-5.88667/110.41111</v>
      </c>
      <c r="D111" s="13">
        <f t="shared" si="23"/>
        <v>1</v>
      </c>
      <c r="E111" s="13" t="str">
        <f t="shared" si="23"/>
        <v>MKT</v>
      </c>
      <c r="F111" s="13" t="str">
        <f t="shared" si="23"/>
        <v>Pemanfaatan</v>
      </c>
      <c r="G111" s="17">
        <v>1</v>
      </c>
      <c r="H111" s="17">
        <v>11</v>
      </c>
      <c r="I111" s="13" t="str">
        <f t="shared" si="24"/>
        <v>PK,B</v>
      </c>
      <c r="J111" s="18" t="s">
        <v>23</v>
      </c>
      <c r="K111" s="9">
        <v>0</v>
      </c>
      <c r="L111" s="9">
        <v>0</v>
      </c>
      <c r="M111" s="11" t="str">
        <f t="shared" si="18"/>
        <v>zaenul</v>
      </c>
    </row>
    <row r="112" spans="1:13" x14ac:dyDescent="0.25">
      <c r="A112" s="11"/>
      <c r="B112" s="11"/>
      <c r="C112" s="16" t="str">
        <f t="shared" si="23"/>
        <v>-5.88667/110.41111</v>
      </c>
      <c r="D112" s="13">
        <f t="shared" si="23"/>
        <v>1</v>
      </c>
      <c r="E112" s="13" t="str">
        <f t="shared" si="23"/>
        <v>MKT</v>
      </c>
      <c r="F112" s="13" t="str">
        <f t="shared" si="23"/>
        <v>Pemanfaatan</v>
      </c>
      <c r="G112" s="17">
        <v>1</v>
      </c>
      <c r="H112" s="17">
        <v>11</v>
      </c>
      <c r="I112" s="13" t="str">
        <f t="shared" si="24"/>
        <v>PK,B</v>
      </c>
      <c r="J112" s="18" t="s">
        <v>24</v>
      </c>
      <c r="K112" s="9">
        <v>0</v>
      </c>
      <c r="L112" s="9">
        <v>0</v>
      </c>
      <c r="M112" s="11" t="str">
        <f t="shared" si="18"/>
        <v>zaenul</v>
      </c>
    </row>
    <row r="113" spans="1:13" x14ac:dyDescent="0.25">
      <c r="A113" s="11"/>
      <c r="B113" s="11"/>
      <c r="C113" s="16"/>
      <c r="D113" s="13"/>
      <c r="E113" s="13"/>
      <c r="F113" s="13"/>
      <c r="G113" s="17"/>
      <c r="H113" s="17"/>
      <c r="I113" s="13"/>
      <c r="J113" s="18" t="s">
        <v>16</v>
      </c>
      <c r="K113" s="9">
        <v>0</v>
      </c>
      <c r="L113" s="9">
        <v>0</v>
      </c>
      <c r="M113" s="11" t="str">
        <f t="shared" si="18"/>
        <v>zaenul</v>
      </c>
    </row>
    <row r="114" spans="1:13" x14ac:dyDescent="0.25">
      <c r="A114" s="11"/>
      <c r="B114" s="11"/>
      <c r="C114" s="16" t="str">
        <f>C112</f>
        <v>-5.88667/110.41111</v>
      </c>
      <c r="D114" s="13">
        <f>D112</f>
        <v>1</v>
      </c>
      <c r="E114" s="13" t="str">
        <f>E112</f>
        <v>MKT</v>
      </c>
      <c r="F114" s="13" t="str">
        <f>F112</f>
        <v>Pemanfaatan</v>
      </c>
      <c r="G114" s="17">
        <v>1</v>
      </c>
      <c r="H114" s="17">
        <v>11</v>
      </c>
      <c r="I114" s="13" t="str">
        <f>I112</f>
        <v>PK,B</v>
      </c>
      <c r="J114" s="18" t="s">
        <v>18</v>
      </c>
      <c r="K114" s="9">
        <v>0</v>
      </c>
      <c r="L114" s="9">
        <v>0</v>
      </c>
      <c r="M114" s="11" t="str">
        <f t="shared" si="18"/>
        <v>zaenul</v>
      </c>
    </row>
    <row r="115" spans="1:13" x14ac:dyDescent="0.25">
      <c r="A115" s="25"/>
      <c r="B115" s="25"/>
      <c r="C115" s="26" t="str">
        <f t="shared" ref="C115:F122" si="25">C114</f>
        <v>-5.88667/110.41111</v>
      </c>
      <c r="D115" s="27">
        <f t="shared" si="25"/>
        <v>1</v>
      </c>
      <c r="E115" s="27" t="str">
        <f t="shared" si="25"/>
        <v>MKT</v>
      </c>
      <c r="F115" s="27" t="str">
        <f t="shared" si="25"/>
        <v>Pemanfaatan</v>
      </c>
      <c r="G115" s="28">
        <v>2</v>
      </c>
      <c r="H115" s="28">
        <v>1</v>
      </c>
      <c r="I115" s="27" t="s">
        <v>29</v>
      </c>
      <c r="J115" s="29" t="s">
        <v>25</v>
      </c>
      <c r="K115" s="30">
        <v>20</v>
      </c>
      <c r="L115" s="30">
        <v>0</v>
      </c>
      <c r="M115" s="27" t="s">
        <v>44</v>
      </c>
    </row>
    <row r="116" spans="1:13" x14ac:dyDescent="0.25">
      <c r="A116" s="11"/>
      <c r="B116" s="11"/>
      <c r="C116" s="16" t="str">
        <f t="shared" si="25"/>
        <v>-5.88667/110.41111</v>
      </c>
      <c r="D116" s="13">
        <f t="shared" si="25"/>
        <v>1</v>
      </c>
      <c r="E116" s="13" t="str">
        <f t="shared" si="25"/>
        <v>MKT</v>
      </c>
      <c r="F116" s="13" t="str">
        <f t="shared" si="25"/>
        <v>Pemanfaatan</v>
      </c>
      <c r="G116" s="17">
        <v>2</v>
      </c>
      <c r="H116" s="17">
        <v>1</v>
      </c>
      <c r="I116" s="13" t="str">
        <f t="shared" ref="I116:I122" si="26">I115</f>
        <v>P,PK</v>
      </c>
      <c r="J116" s="18" t="s">
        <v>26</v>
      </c>
      <c r="K116" s="9">
        <v>80</v>
      </c>
      <c r="L116" s="9">
        <v>0</v>
      </c>
      <c r="M116" s="13" t="str">
        <f t="shared" ref="M116:M179" si="27">M115</f>
        <v>sob</v>
      </c>
    </row>
    <row r="117" spans="1:13" x14ac:dyDescent="0.25">
      <c r="A117" s="11"/>
      <c r="B117" s="11"/>
      <c r="C117" s="16" t="str">
        <f t="shared" si="25"/>
        <v>-5.88667/110.41111</v>
      </c>
      <c r="D117" s="13">
        <f t="shared" si="25"/>
        <v>1</v>
      </c>
      <c r="E117" s="13" t="str">
        <f t="shared" si="25"/>
        <v>MKT</v>
      </c>
      <c r="F117" s="13" t="str">
        <f t="shared" si="25"/>
        <v>Pemanfaatan</v>
      </c>
      <c r="G117" s="17">
        <v>2</v>
      </c>
      <c r="H117" s="17">
        <v>1</v>
      </c>
      <c r="I117" s="13" t="str">
        <f t="shared" si="26"/>
        <v>P,PK</v>
      </c>
      <c r="J117" s="18" t="s">
        <v>19</v>
      </c>
      <c r="K117" s="9">
        <v>0</v>
      </c>
      <c r="L117" s="9">
        <v>0</v>
      </c>
      <c r="M117" s="13" t="str">
        <f t="shared" si="27"/>
        <v>sob</v>
      </c>
    </row>
    <row r="118" spans="1:13" x14ac:dyDescent="0.25">
      <c r="A118" s="11"/>
      <c r="B118" s="11"/>
      <c r="C118" s="16" t="str">
        <f t="shared" si="25"/>
        <v>-5.88667/110.41111</v>
      </c>
      <c r="D118" s="13">
        <f t="shared" si="25"/>
        <v>1</v>
      </c>
      <c r="E118" s="13" t="str">
        <f t="shared" si="25"/>
        <v>MKT</v>
      </c>
      <c r="F118" s="13" t="str">
        <f t="shared" si="25"/>
        <v>Pemanfaatan</v>
      </c>
      <c r="G118" s="17">
        <v>2</v>
      </c>
      <c r="H118" s="17">
        <v>1</v>
      </c>
      <c r="I118" s="13" t="str">
        <f t="shared" si="26"/>
        <v>P,PK</v>
      </c>
      <c r="J118" s="18" t="s">
        <v>20</v>
      </c>
      <c r="K118" s="9">
        <v>0</v>
      </c>
      <c r="L118" s="9">
        <v>0</v>
      </c>
      <c r="M118" s="13" t="str">
        <f t="shared" si="27"/>
        <v>sob</v>
      </c>
    </row>
    <row r="119" spans="1:13" x14ac:dyDescent="0.25">
      <c r="A119" s="11"/>
      <c r="B119" s="11"/>
      <c r="C119" s="16" t="str">
        <f t="shared" si="25"/>
        <v>-5.88667/110.41111</v>
      </c>
      <c r="D119" s="13">
        <f t="shared" si="25"/>
        <v>1</v>
      </c>
      <c r="E119" s="13" t="str">
        <f t="shared" si="25"/>
        <v>MKT</v>
      </c>
      <c r="F119" s="13" t="str">
        <f t="shared" si="25"/>
        <v>Pemanfaatan</v>
      </c>
      <c r="G119" s="17">
        <v>2</v>
      </c>
      <c r="H119" s="17">
        <v>1</v>
      </c>
      <c r="I119" s="13" t="str">
        <f t="shared" si="26"/>
        <v>P,PK</v>
      </c>
      <c r="J119" s="18" t="s">
        <v>21</v>
      </c>
      <c r="K119" s="9">
        <v>0</v>
      </c>
      <c r="L119" s="9">
        <v>0</v>
      </c>
      <c r="M119" s="13" t="str">
        <f t="shared" si="27"/>
        <v>sob</v>
      </c>
    </row>
    <row r="120" spans="1:13" x14ac:dyDescent="0.25">
      <c r="A120" s="11"/>
      <c r="B120" s="11"/>
      <c r="C120" s="16" t="str">
        <f t="shared" si="25"/>
        <v>-5.88667/110.41111</v>
      </c>
      <c r="D120" s="13">
        <f t="shared" si="25"/>
        <v>1</v>
      </c>
      <c r="E120" s="13" t="str">
        <f t="shared" si="25"/>
        <v>MKT</v>
      </c>
      <c r="F120" s="13" t="str">
        <f t="shared" si="25"/>
        <v>Pemanfaatan</v>
      </c>
      <c r="G120" s="17">
        <v>2</v>
      </c>
      <c r="H120" s="17">
        <v>1</v>
      </c>
      <c r="I120" s="13" t="str">
        <f t="shared" si="26"/>
        <v>P,PK</v>
      </c>
      <c r="J120" s="18" t="s">
        <v>22</v>
      </c>
      <c r="K120" s="9">
        <v>0</v>
      </c>
      <c r="L120" s="9">
        <v>0</v>
      </c>
      <c r="M120" s="13" t="str">
        <f t="shared" si="27"/>
        <v>sob</v>
      </c>
    </row>
    <row r="121" spans="1:13" x14ac:dyDescent="0.25">
      <c r="A121" s="11"/>
      <c r="B121" s="11"/>
      <c r="C121" s="16" t="str">
        <f t="shared" si="25"/>
        <v>-5.88667/110.41111</v>
      </c>
      <c r="D121" s="13">
        <f t="shared" si="25"/>
        <v>1</v>
      </c>
      <c r="E121" s="13" t="str">
        <f t="shared" si="25"/>
        <v>MKT</v>
      </c>
      <c r="F121" s="13" t="str">
        <f t="shared" si="25"/>
        <v>Pemanfaatan</v>
      </c>
      <c r="G121" s="17">
        <v>2</v>
      </c>
      <c r="H121" s="17">
        <v>1</v>
      </c>
      <c r="I121" s="13" t="str">
        <f t="shared" si="26"/>
        <v>P,PK</v>
      </c>
      <c r="J121" s="18" t="s">
        <v>23</v>
      </c>
      <c r="K121" s="9">
        <v>0</v>
      </c>
      <c r="L121" s="9">
        <v>0</v>
      </c>
      <c r="M121" s="13" t="str">
        <f t="shared" si="27"/>
        <v>sob</v>
      </c>
    </row>
    <row r="122" spans="1:13" x14ac:dyDescent="0.25">
      <c r="A122" s="11"/>
      <c r="B122" s="11"/>
      <c r="C122" s="16" t="str">
        <f t="shared" si="25"/>
        <v>-5.88667/110.41111</v>
      </c>
      <c r="D122" s="13">
        <f t="shared" si="25"/>
        <v>1</v>
      </c>
      <c r="E122" s="13" t="str">
        <f t="shared" si="25"/>
        <v>MKT</v>
      </c>
      <c r="F122" s="13" t="str">
        <f t="shared" si="25"/>
        <v>Pemanfaatan</v>
      </c>
      <c r="G122" s="17">
        <v>2</v>
      </c>
      <c r="H122" s="17">
        <v>1</v>
      </c>
      <c r="I122" s="13" t="str">
        <f t="shared" si="26"/>
        <v>P,PK</v>
      </c>
      <c r="J122" s="18" t="s">
        <v>24</v>
      </c>
      <c r="K122" s="9">
        <v>0</v>
      </c>
      <c r="L122" s="9">
        <v>0</v>
      </c>
      <c r="M122" s="13" t="str">
        <f t="shared" si="27"/>
        <v>sob</v>
      </c>
    </row>
    <row r="123" spans="1:13" x14ac:dyDescent="0.25">
      <c r="A123" s="11"/>
      <c r="B123" s="11"/>
      <c r="C123" s="16"/>
      <c r="D123" s="13"/>
      <c r="E123" s="13"/>
      <c r="F123" s="13"/>
      <c r="G123" s="17"/>
      <c r="H123" s="17"/>
      <c r="I123" s="13"/>
      <c r="J123" s="18" t="s">
        <v>16</v>
      </c>
      <c r="K123" s="9">
        <v>45</v>
      </c>
      <c r="L123" s="9">
        <v>12</v>
      </c>
      <c r="M123" s="13" t="str">
        <f t="shared" si="27"/>
        <v>sob</v>
      </c>
    </row>
    <row r="124" spans="1:13" x14ac:dyDescent="0.25">
      <c r="A124" s="11"/>
      <c r="B124" s="11"/>
      <c r="C124" s="16" t="str">
        <f>C122</f>
        <v>-5.88667/110.41111</v>
      </c>
      <c r="D124" s="13">
        <f>D122</f>
        <v>1</v>
      </c>
      <c r="E124" s="13" t="str">
        <f>E122</f>
        <v>MKT</v>
      </c>
      <c r="F124" s="13" t="str">
        <f>F122</f>
        <v>Pemanfaatan</v>
      </c>
      <c r="G124" s="17">
        <v>2</v>
      </c>
      <c r="H124" s="17">
        <v>1</v>
      </c>
      <c r="I124" s="13" t="str">
        <f>I122</f>
        <v>P,PK</v>
      </c>
      <c r="J124" s="18" t="s">
        <v>18</v>
      </c>
      <c r="K124" s="9">
        <v>0</v>
      </c>
      <c r="L124" s="9">
        <v>0</v>
      </c>
      <c r="M124" s="13" t="str">
        <f t="shared" si="27"/>
        <v>sob</v>
      </c>
    </row>
    <row r="125" spans="1:13" x14ac:dyDescent="0.25">
      <c r="A125" s="25"/>
      <c r="B125" s="25"/>
      <c r="C125" s="26" t="str">
        <f t="shared" ref="C125:F132" si="28">C124</f>
        <v>-5.88667/110.41111</v>
      </c>
      <c r="D125" s="27">
        <f t="shared" si="28"/>
        <v>1</v>
      </c>
      <c r="E125" s="27" t="str">
        <f t="shared" si="28"/>
        <v>MKT</v>
      </c>
      <c r="F125" s="27" t="str">
        <f t="shared" si="28"/>
        <v>Pemanfaatan</v>
      </c>
      <c r="G125" s="28">
        <v>2</v>
      </c>
      <c r="H125" s="28">
        <v>2</v>
      </c>
      <c r="I125" s="27" t="s">
        <v>29</v>
      </c>
      <c r="J125" s="29" t="s">
        <v>25</v>
      </c>
      <c r="K125" s="30">
        <v>20</v>
      </c>
      <c r="L125" s="30">
        <v>0</v>
      </c>
      <c r="M125" s="13" t="str">
        <f t="shared" si="27"/>
        <v>sob</v>
      </c>
    </row>
    <row r="126" spans="1:13" x14ac:dyDescent="0.25">
      <c r="A126" s="11"/>
      <c r="B126" s="11"/>
      <c r="C126" s="16" t="str">
        <f t="shared" si="28"/>
        <v>-5.88667/110.41111</v>
      </c>
      <c r="D126" s="13">
        <f t="shared" si="28"/>
        <v>1</v>
      </c>
      <c r="E126" s="13" t="str">
        <f t="shared" si="28"/>
        <v>MKT</v>
      </c>
      <c r="F126" s="13" t="str">
        <f t="shared" si="28"/>
        <v>Pemanfaatan</v>
      </c>
      <c r="G126" s="17">
        <v>2</v>
      </c>
      <c r="H126" s="17">
        <v>2</v>
      </c>
      <c r="I126" s="13" t="str">
        <f t="shared" ref="I126:I132" si="29">I125</f>
        <v>P,PK</v>
      </c>
      <c r="J126" s="18" t="s">
        <v>26</v>
      </c>
      <c r="K126" s="9">
        <v>0</v>
      </c>
      <c r="L126" s="9">
        <v>0</v>
      </c>
      <c r="M126" s="13" t="str">
        <f t="shared" si="27"/>
        <v>sob</v>
      </c>
    </row>
    <row r="127" spans="1:13" x14ac:dyDescent="0.25">
      <c r="A127" s="11"/>
      <c r="B127" s="11"/>
      <c r="C127" s="16" t="str">
        <f t="shared" si="28"/>
        <v>-5.88667/110.41111</v>
      </c>
      <c r="D127" s="13">
        <f t="shared" si="28"/>
        <v>1</v>
      </c>
      <c r="E127" s="13" t="str">
        <f t="shared" si="28"/>
        <v>MKT</v>
      </c>
      <c r="F127" s="13" t="str">
        <f t="shared" si="28"/>
        <v>Pemanfaatan</v>
      </c>
      <c r="G127" s="17">
        <v>2</v>
      </c>
      <c r="H127" s="17">
        <v>2</v>
      </c>
      <c r="I127" s="13" t="str">
        <f t="shared" si="29"/>
        <v>P,PK</v>
      </c>
      <c r="J127" s="18" t="s">
        <v>19</v>
      </c>
      <c r="K127" s="9">
        <v>80</v>
      </c>
      <c r="L127" s="9">
        <v>0</v>
      </c>
      <c r="M127" s="13" t="str">
        <f t="shared" si="27"/>
        <v>sob</v>
      </c>
    </row>
    <row r="128" spans="1:13" x14ac:dyDescent="0.25">
      <c r="A128" s="11"/>
      <c r="B128" s="11"/>
      <c r="C128" s="16" t="str">
        <f t="shared" si="28"/>
        <v>-5.88667/110.41111</v>
      </c>
      <c r="D128" s="13">
        <f t="shared" si="28"/>
        <v>1</v>
      </c>
      <c r="E128" s="13" t="str">
        <f t="shared" si="28"/>
        <v>MKT</v>
      </c>
      <c r="F128" s="13" t="str">
        <f t="shared" si="28"/>
        <v>Pemanfaatan</v>
      </c>
      <c r="G128" s="17">
        <v>2</v>
      </c>
      <c r="H128" s="17">
        <v>2</v>
      </c>
      <c r="I128" s="13" t="str">
        <f t="shared" si="29"/>
        <v>P,PK</v>
      </c>
      <c r="J128" s="18" t="s">
        <v>20</v>
      </c>
      <c r="K128" s="9">
        <v>0</v>
      </c>
      <c r="L128" s="9">
        <v>0</v>
      </c>
      <c r="M128" s="13" t="str">
        <f t="shared" si="27"/>
        <v>sob</v>
      </c>
    </row>
    <row r="129" spans="1:13" x14ac:dyDescent="0.25">
      <c r="A129" s="11"/>
      <c r="B129" s="11"/>
      <c r="C129" s="16" t="str">
        <f t="shared" si="28"/>
        <v>-5.88667/110.41111</v>
      </c>
      <c r="D129" s="13">
        <f t="shared" si="28"/>
        <v>1</v>
      </c>
      <c r="E129" s="13" t="str">
        <f t="shared" si="28"/>
        <v>MKT</v>
      </c>
      <c r="F129" s="13" t="str">
        <f t="shared" si="28"/>
        <v>Pemanfaatan</v>
      </c>
      <c r="G129" s="17">
        <v>2</v>
      </c>
      <c r="H129" s="17">
        <v>2</v>
      </c>
      <c r="I129" s="13" t="str">
        <f t="shared" si="29"/>
        <v>P,PK</v>
      </c>
      <c r="J129" s="18" t="s">
        <v>21</v>
      </c>
      <c r="K129" s="9">
        <v>0</v>
      </c>
      <c r="L129" s="9">
        <v>0</v>
      </c>
      <c r="M129" s="13" t="str">
        <f t="shared" si="27"/>
        <v>sob</v>
      </c>
    </row>
    <row r="130" spans="1:13" x14ac:dyDescent="0.25">
      <c r="A130" s="11"/>
      <c r="B130" s="11"/>
      <c r="C130" s="16" t="str">
        <f t="shared" si="28"/>
        <v>-5.88667/110.41111</v>
      </c>
      <c r="D130" s="13">
        <f t="shared" si="28"/>
        <v>1</v>
      </c>
      <c r="E130" s="13" t="str">
        <f t="shared" si="28"/>
        <v>MKT</v>
      </c>
      <c r="F130" s="13" t="str">
        <f t="shared" si="28"/>
        <v>Pemanfaatan</v>
      </c>
      <c r="G130" s="17">
        <v>2</v>
      </c>
      <c r="H130" s="17">
        <v>2</v>
      </c>
      <c r="I130" s="13" t="str">
        <f t="shared" si="29"/>
        <v>P,PK</v>
      </c>
      <c r="J130" s="18" t="s">
        <v>22</v>
      </c>
      <c r="K130" s="9">
        <v>0</v>
      </c>
      <c r="L130" s="9">
        <v>0</v>
      </c>
      <c r="M130" s="13" t="str">
        <f t="shared" si="27"/>
        <v>sob</v>
      </c>
    </row>
    <row r="131" spans="1:13" x14ac:dyDescent="0.25">
      <c r="A131" s="11"/>
      <c r="B131" s="11"/>
      <c r="C131" s="16" t="str">
        <f t="shared" si="28"/>
        <v>-5.88667/110.41111</v>
      </c>
      <c r="D131" s="13">
        <f t="shared" si="28"/>
        <v>1</v>
      </c>
      <c r="E131" s="13" t="str">
        <f t="shared" si="28"/>
        <v>MKT</v>
      </c>
      <c r="F131" s="13" t="str">
        <f t="shared" si="28"/>
        <v>Pemanfaatan</v>
      </c>
      <c r="G131" s="17">
        <v>2</v>
      </c>
      <c r="H131" s="17">
        <v>2</v>
      </c>
      <c r="I131" s="13" t="str">
        <f t="shared" si="29"/>
        <v>P,PK</v>
      </c>
      <c r="J131" s="18" t="s">
        <v>23</v>
      </c>
      <c r="K131" s="9">
        <v>0</v>
      </c>
      <c r="L131" s="9">
        <v>0</v>
      </c>
      <c r="M131" s="13" t="str">
        <f t="shared" si="27"/>
        <v>sob</v>
      </c>
    </row>
    <row r="132" spans="1:13" x14ac:dyDescent="0.25">
      <c r="A132" s="11"/>
      <c r="B132" s="11"/>
      <c r="C132" s="16" t="str">
        <f t="shared" si="28"/>
        <v>-5.88667/110.41111</v>
      </c>
      <c r="D132" s="13">
        <f t="shared" si="28"/>
        <v>1</v>
      </c>
      <c r="E132" s="13" t="str">
        <f t="shared" si="28"/>
        <v>MKT</v>
      </c>
      <c r="F132" s="13" t="str">
        <f t="shared" si="28"/>
        <v>Pemanfaatan</v>
      </c>
      <c r="G132" s="17">
        <v>2</v>
      </c>
      <c r="H132" s="17">
        <v>2</v>
      </c>
      <c r="I132" s="13" t="str">
        <f t="shared" si="29"/>
        <v>P,PK</v>
      </c>
      <c r="J132" s="18" t="s">
        <v>24</v>
      </c>
      <c r="K132" s="9">
        <v>0</v>
      </c>
      <c r="L132" s="9">
        <v>0</v>
      </c>
      <c r="M132" s="13" t="str">
        <f t="shared" si="27"/>
        <v>sob</v>
      </c>
    </row>
    <row r="133" spans="1:13" x14ac:dyDescent="0.25">
      <c r="A133" s="11"/>
      <c r="B133" s="11"/>
      <c r="C133" s="16"/>
      <c r="D133" s="13"/>
      <c r="E133" s="13"/>
      <c r="F133" s="13"/>
      <c r="G133" s="17"/>
      <c r="H133" s="17"/>
      <c r="I133" s="13"/>
      <c r="J133" s="18" t="s">
        <v>16</v>
      </c>
      <c r="K133" s="9">
        <v>15</v>
      </c>
      <c r="L133" s="9">
        <v>10</v>
      </c>
      <c r="M133" s="13" t="str">
        <f t="shared" si="27"/>
        <v>sob</v>
      </c>
    </row>
    <row r="134" spans="1:13" x14ac:dyDescent="0.25">
      <c r="A134" s="11"/>
      <c r="B134" s="11"/>
      <c r="C134" s="16" t="str">
        <f>C132</f>
        <v>-5.88667/110.41111</v>
      </c>
      <c r="D134" s="13">
        <f>D132</f>
        <v>1</v>
      </c>
      <c r="E134" s="13" t="str">
        <f>E132</f>
        <v>MKT</v>
      </c>
      <c r="F134" s="13" t="str">
        <f>F132</f>
        <v>Pemanfaatan</v>
      </c>
      <c r="G134" s="17">
        <v>2</v>
      </c>
      <c r="H134" s="17">
        <v>2</v>
      </c>
      <c r="I134" s="13" t="str">
        <f>I132</f>
        <v>P,PK</v>
      </c>
      <c r="J134" s="18" t="s">
        <v>18</v>
      </c>
      <c r="K134" s="9">
        <v>15</v>
      </c>
      <c r="L134" s="9">
        <v>0</v>
      </c>
      <c r="M134" s="13" t="str">
        <f t="shared" si="27"/>
        <v>sob</v>
      </c>
    </row>
    <row r="135" spans="1:13" x14ac:dyDescent="0.25">
      <c r="A135" s="25"/>
      <c r="B135" s="25"/>
      <c r="C135" s="26" t="str">
        <f t="shared" ref="C135:F142" si="30">C134</f>
        <v>-5.88667/110.41111</v>
      </c>
      <c r="D135" s="27">
        <f t="shared" si="30"/>
        <v>1</v>
      </c>
      <c r="E135" s="27" t="str">
        <f t="shared" si="30"/>
        <v>MKT</v>
      </c>
      <c r="F135" s="27" t="str">
        <f t="shared" si="30"/>
        <v>Pemanfaatan</v>
      </c>
      <c r="G135" s="28">
        <v>2</v>
      </c>
      <c r="H135" s="28">
        <v>3</v>
      </c>
      <c r="I135" s="27" t="s">
        <v>29</v>
      </c>
      <c r="J135" s="29" t="s">
        <v>25</v>
      </c>
      <c r="K135" s="30">
        <v>10</v>
      </c>
      <c r="L135" s="30">
        <v>0</v>
      </c>
      <c r="M135" s="13" t="str">
        <f t="shared" si="27"/>
        <v>sob</v>
      </c>
    </row>
    <row r="136" spans="1:13" x14ac:dyDescent="0.25">
      <c r="A136" s="11"/>
      <c r="B136" s="11"/>
      <c r="C136" s="16" t="str">
        <f t="shared" si="30"/>
        <v>-5.88667/110.41111</v>
      </c>
      <c r="D136" s="13">
        <f t="shared" si="30"/>
        <v>1</v>
      </c>
      <c r="E136" s="13" t="str">
        <f t="shared" si="30"/>
        <v>MKT</v>
      </c>
      <c r="F136" s="13" t="str">
        <f t="shared" si="30"/>
        <v>Pemanfaatan</v>
      </c>
      <c r="G136" s="17">
        <v>2</v>
      </c>
      <c r="H136" s="17">
        <v>3</v>
      </c>
      <c r="I136" s="13" t="str">
        <f t="shared" ref="I136:I142" si="31">I135</f>
        <v>P,PK</v>
      </c>
      <c r="J136" s="18" t="s">
        <v>26</v>
      </c>
      <c r="K136" s="9">
        <v>0</v>
      </c>
      <c r="L136" s="9">
        <v>0</v>
      </c>
      <c r="M136" s="13" t="str">
        <f t="shared" si="27"/>
        <v>sob</v>
      </c>
    </row>
    <row r="137" spans="1:13" x14ac:dyDescent="0.25">
      <c r="A137" s="11"/>
      <c r="B137" s="11"/>
      <c r="C137" s="16" t="str">
        <f t="shared" si="30"/>
        <v>-5.88667/110.41111</v>
      </c>
      <c r="D137" s="13">
        <f t="shared" si="30"/>
        <v>1</v>
      </c>
      <c r="E137" s="13" t="str">
        <f t="shared" si="30"/>
        <v>MKT</v>
      </c>
      <c r="F137" s="13" t="str">
        <f t="shared" si="30"/>
        <v>Pemanfaatan</v>
      </c>
      <c r="G137" s="17">
        <v>2</v>
      </c>
      <c r="H137" s="17">
        <v>3</v>
      </c>
      <c r="I137" s="13" t="str">
        <f t="shared" si="31"/>
        <v>P,PK</v>
      </c>
      <c r="J137" s="18" t="s">
        <v>19</v>
      </c>
      <c r="K137" s="9">
        <v>90</v>
      </c>
      <c r="L137" s="9">
        <v>0</v>
      </c>
      <c r="M137" s="13" t="str">
        <f t="shared" si="27"/>
        <v>sob</v>
      </c>
    </row>
    <row r="138" spans="1:13" x14ac:dyDescent="0.25">
      <c r="A138" s="11"/>
      <c r="B138" s="11"/>
      <c r="C138" s="16" t="str">
        <f t="shared" si="30"/>
        <v>-5.88667/110.41111</v>
      </c>
      <c r="D138" s="13">
        <f t="shared" si="30"/>
        <v>1</v>
      </c>
      <c r="E138" s="13" t="str">
        <f t="shared" si="30"/>
        <v>MKT</v>
      </c>
      <c r="F138" s="13" t="str">
        <f t="shared" si="30"/>
        <v>Pemanfaatan</v>
      </c>
      <c r="G138" s="17">
        <v>2</v>
      </c>
      <c r="H138" s="17">
        <v>3</v>
      </c>
      <c r="I138" s="13" t="str">
        <f t="shared" si="31"/>
        <v>P,PK</v>
      </c>
      <c r="J138" s="18" t="s">
        <v>20</v>
      </c>
      <c r="K138" s="9">
        <v>0</v>
      </c>
      <c r="L138" s="9">
        <v>0</v>
      </c>
      <c r="M138" s="13" t="str">
        <f t="shared" si="27"/>
        <v>sob</v>
      </c>
    </row>
    <row r="139" spans="1:13" x14ac:dyDescent="0.25">
      <c r="A139" s="11"/>
      <c r="B139" s="11"/>
      <c r="C139" s="16" t="str">
        <f t="shared" si="30"/>
        <v>-5.88667/110.41111</v>
      </c>
      <c r="D139" s="13">
        <f t="shared" si="30"/>
        <v>1</v>
      </c>
      <c r="E139" s="13" t="str">
        <f t="shared" si="30"/>
        <v>MKT</v>
      </c>
      <c r="F139" s="13" t="str">
        <f t="shared" si="30"/>
        <v>Pemanfaatan</v>
      </c>
      <c r="G139" s="17">
        <v>2</v>
      </c>
      <c r="H139" s="17">
        <v>3</v>
      </c>
      <c r="I139" s="13" t="str">
        <f t="shared" si="31"/>
        <v>P,PK</v>
      </c>
      <c r="J139" s="18" t="s">
        <v>21</v>
      </c>
      <c r="K139" s="9">
        <v>0</v>
      </c>
      <c r="L139" s="9">
        <v>0</v>
      </c>
      <c r="M139" s="13" t="str">
        <f t="shared" si="27"/>
        <v>sob</v>
      </c>
    </row>
    <row r="140" spans="1:13" x14ac:dyDescent="0.25">
      <c r="A140" s="11"/>
      <c r="B140" s="11"/>
      <c r="C140" s="16" t="str">
        <f t="shared" si="30"/>
        <v>-5.88667/110.41111</v>
      </c>
      <c r="D140" s="13">
        <f t="shared" si="30"/>
        <v>1</v>
      </c>
      <c r="E140" s="13" t="str">
        <f t="shared" si="30"/>
        <v>MKT</v>
      </c>
      <c r="F140" s="13" t="str">
        <f t="shared" si="30"/>
        <v>Pemanfaatan</v>
      </c>
      <c r="G140" s="17">
        <v>2</v>
      </c>
      <c r="H140" s="17">
        <v>3</v>
      </c>
      <c r="I140" s="13" t="str">
        <f t="shared" si="31"/>
        <v>P,PK</v>
      </c>
      <c r="J140" s="18" t="s">
        <v>22</v>
      </c>
      <c r="K140" s="9">
        <v>0</v>
      </c>
      <c r="L140" s="9">
        <v>0</v>
      </c>
      <c r="M140" s="13" t="str">
        <f t="shared" si="27"/>
        <v>sob</v>
      </c>
    </row>
    <row r="141" spans="1:13" x14ac:dyDescent="0.25">
      <c r="A141" s="11"/>
      <c r="B141" s="11"/>
      <c r="C141" s="16" t="str">
        <f t="shared" si="30"/>
        <v>-5.88667/110.41111</v>
      </c>
      <c r="D141" s="13">
        <f t="shared" si="30"/>
        <v>1</v>
      </c>
      <c r="E141" s="13" t="str">
        <f t="shared" si="30"/>
        <v>MKT</v>
      </c>
      <c r="F141" s="13" t="str">
        <f t="shared" si="30"/>
        <v>Pemanfaatan</v>
      </c>
      <c r="G141" s="17">
        <v>2</v>
      </c>
      <c r="H141" s="17">
        <v>3</v>
      </c>
      <c r="I141" s="13" t="str">
        <f t="shared" si="31"/>
        <v>P,PK</v>
      </c>
      <c r="J141" s="18" t="s">
        <v>23</v>
      </c>
      <c r="K141" s="9">
        <v>0</v>
      </c>
      <c r="L141" s="9">
        <v>0</v>
      </c>
      <c r="M141" s="13" t="str">
        <f t="shared" si="27"/>
        <v>sob</v>
      </c>
    </row>
    <row r="142" spans="1:13" x14ac:dyDescent="0.25">
      <c r="A142" s="11"/>
      <c r="B142" s="11"/>
      <c r="C142" s="16" t="str">
        <f t="shared" si="30"/>
        <v>-5.88667/110.41111</v>
      </c>
      <c r="D142" s="13">
        <f t="shared" si="30"/>
        <v>1</v>
      </c>
      <c r="E142" s="13" t="str">
        <f t="shared" si="30"/>
        <v>MKT</v>
      </c>
      <c r="F142" s="13" t="str">
        <f t="shared" si="30"/>
        <v>Pemanfaatan</v>
      </c>
      <c r="G142" s="17">
        <v>2</v>
      </c>
      <c r="H142" s="17">
        <v>3</v>
      </c>
      <c r="I142" s="13" t="str">
        <f t="shared" si="31"/>
        <v>P,PK</v>
      </c>
      <c r="J142" s="18" t="s">
        <v>24</v>
      </c>
      <c r="K142" s="9">
        <v>0</v>
      </c>
      <c r="L142" s="9">
        <v>0</v>
      </c>
      <c r="M142" s="13" t="str">
        <f t="shared" si="27"/>
        <v>sob</v>
      </c>
    </row>
    <row r="143" spans="1:13" x14ac:dyDescent="0.25">
      <c r="A143" s="11"/>
      <c r="B143" s="11"/>
      <c r="C143" s="16"/>
      <c r="D143" s="13"/>
      <c r="E143" s="13"/>
      <c r="F143" s="13"/>
      <c r="G143" s="17"/>
      <c r="H143" s="17"/>
      <c r="I143" s="13"/>
      <c r="J143" s="18" t="s">
        <v>16</v>
      </c>
      <c r="K143" s="9">
        <v>15</v>
      </c>
      <c r="L143" s="9">
        <v>7</v>
      </c>
      <c r="M143" s="13" t="str">
        <f t="shared" si="27"/>
        <v>sob</v>
      </c>
    </row>
    <row r="144" spans="1:13" x14ac:dyDescent="0.25">
      <c r="A144" s="11"/>
      <c r="B144" s="11"/>
      <c r="C144" s="16" t="str">
        <f>C142</f>
        <v>-5.88667/110.41111</v>
      </c>
      <c r="D144" s="13">
        <f>D142</f>
        <v>1</v>
      </c>
      <c r="E144" s="13" t="str">
        <f>E142</f>
        <v>MKT</v>
      </c>
      <c r="F144" s="13" t="str">
        <f>F142</f>
        <v>Pemanfaatan</v>
      </c>
      <c r="G144" s="17">
        <v>2</v>
      </c>
      <c r="H144" s="17">
        <v>3</v>
      </c>
      <c r="I144" s="13" t="str">
        <f>I142</f>
        <v>P,PK</v>
      </c>
      <c r="J144" s="18" t="s">
        <v>18</v>
      </c>
      <c r="K144" s="9">
        <v>15</v>
      </c>
      <c r="L144" s="9">
        <v>0</v>
      </c>
      <c r="M144" s="13" t="str">
        <f t="shared" si="27"/>
        <v>sob</v>
      </c>
    </row>
    <row r="145" spans="1:13" x14ac:dyDescent="0.25">
      <c r="A145" s="25"/>
      <c r="B145" s="25"/>
      <c r="C145" s="26" t="str">
        <f t="shared" ref="C145:F152" si="32">C144</f>
        <v>-5.88667/110.41111</v>
      </c>
      <c r="D145" s="27">
        <f t="shared" si="32"/>
        <v>1</v>
      </c>
      <c r="E145" s="27" t="str">
        <f t="shared" si="32"/>
        <v>MKT</v>
      </c>
      <c r="F145" s="27" t="str">
        <f t="shared" si="32"/>
        <v>Pemanfaatan</v>
      </c>
      <c r="G145" s="28">
        <v>2</v>
      </c>
      <c r="H145" s="28">
        <v>4</v>
      </c>
      <c r="I145" s="27" t="s">
        <v>49</v>
      </c>
      <c r="J145" s="29" t="s">
        <v>25</v>
      </c>
      <c r="K145" s="30">
        <v>70</v>
      </c>
      <c r="L145" s="30">
        <v>0</v>
      </c>
      <c r="M145" s="13" t="str">
        <f t="shared" si="27"/>
        <v>sob</v>
      </c>
    </row>
    <row r="146" spans="1:13" x14ac:dyDescent="0.25">
      <c r="A146" s="11"/>
      <c r="B146" s="11"/>
      <c r="C146" s="16" t="str">
        <f t="shared" si="32"/>
        <v>-5.88667/110.41111</v>
      </c>
      <c r="D146" s="13">
        <f t="shared" si="32"/>
        <v>1</v>
      </c>
      <c r="E146" s="13" t="str">
        <f t="shared" si="32"/>
        <v>MKT</v>
      </c>
      <c r="F146" s="13" t="str">
        <f t="shared" si="32"/>
        <v>Pemanfaatan</v>
      </c>
      <c r="G146" s="17">
        <v>2</v>
      </c>
      <c r="H146" s="17">
        <v>4</v>
      </c>
      <c r="I146" s="13" t="str">
        <f t="shared" ref="I146:I152" si="33">I145</f>
        <v>P,B</v>
      </c>
      <c r="J146" s="18" t="s">
        <v>26</v>
      </c>
      <c r="K146" s="9">
        <v>0</v>
      </c>
      <c r="L146" s="9">
        <v>0</v>
      </c>
      <c r="M146" s="13" t="str">
        <f t="shared" si="27"/>
        <v>sob</v>
      </c>
    </row>
    <row r="147" spans="1:13" x14ac:dyDescent="0.25">
      <c r="A147" s="11"/>
      <c r="B147" s="11"/>
      <c r="C147" s="16" t="str">
        <f t="shared" si="32"/>
        <v>-5.88667/110.41111</v>
      </c>
      <c r="D147" s="13">
        <f t="shared" si="32"/>
        <v>1</v>
      </c>
      <c r="E147" s="13" t="str">
        <f t="shared" si="32"/>
        <v>MKT</v>
      </c>
      <c r="F147" s="13" t="str">
        <f t="shared" si="32"/>
        <v>Pemanfaatan</v>
      </c>
      <c r="G147" s="17">
        <v>2</v>
      </c>
      <c r="H147" s="17">
        <v>4</v>
      </c>
      <c r="I147" s="13" t="str">
        <f t="shared" si="33"/>
        <v>P,B</v>
      </c>
      <c r="J147" s="18" t="s">
        <v>19</v>
      </c>
      <c r="K147" s="9">
        <v>30</v>
      </c>
      <c r="L147" s="9">
        <v>0</v>
      </c>
      <c r="M147" s="13" t="str">
        <f t="shared" si="27"/>
        <v>sob</v>
      </c>
    </row>
    <row r="148" spans="1:13" x14ac:dyDescent="0.25">
      <c r="A148" s="11"/>
      <c r="B148" s="11"/>
      <c r="C148" s="16" t="str">
        <f t="shared" si="32"/>
        <v>-5.88667/110.41111</v>
      </c>
      <c r="D148" s="13">
        <f t="shared" si="32"/>
        <v>1</v>
      </c>
      <c r="E148" s="13" t="str">
        <f t="shared" si="32"/>
        <v>MKT</v>
      </c>
      <c r="F148" s="13" t="str">
        <f t="shared" si="32"/>
        <v>Pemanfaatan</v>
      </c>
      <c r="G148" s="17">
        <v>2</v>
      </c>
      <c r="H148" s="17">
        <v>4</v>
      </c>
      <c r="I148" s="13" t="str">
        <f t="shared" si="33"/>
        <v>P,B</v>
      </c>
      <c r="J148" s="18" t="s">
        <v>20</v>
      </c>
      <c r="K148" s="9">
        <v>0</v>
      </c>
      <c r="L148" s="9">
        <v>0</v>
      </c>
      <c r="M148" s="13" t="str">
        <f t="shared" si="27"/>
        <v>sob</v>
      </c>
    </row>
    <row r="149" spans="1:13" x14ac:dyDescent="0.25">
      <c r="A149" s="11"/>
      <c r="B149" s="11"/>
      <c r="C149" s="16" t="str">
        <f t="shared" si="32"/>
        <v>-5.88667/110.41111</v>
      </c>
      <c r="D149" s="13">
        <f t="shared" si="32"/>
        <v>1</v>
      </c>
      <c r="E149" s="13" t="str">
        <f t="shared" si="32"/>
        <v>MKT</v>
      </c>
      <c r="F149" s="13" t="str">
        <f t="shared" si="32"/>
        <v>Pemanfaatan</v>
      </c>
      <c r="G149" s="17">
        <v>2</v>
      </c>
      <c r="H149" s="17">
        <v>4</v>
      </c>
      <c r="I149" s="13" t="str">
        <f t="shared" si="33"/>
        <v>P,B</v>
      </c>
      <c r="J149" s="18" t="s">
        <v>21</v>
      </c>
      <c r="K149" s="9">
        <v>0</v>
      </c>
      <c r="L149" s="9">
        <v>0</v>
      </c>
      <c r="M149" s="13" t="str">
        <f t="shared" si="27"/>
        <v>sob</v>
      </c>
    </row>
    <row r="150" spans="1:13" x14ac:dyDescent="0.25">
      <c r="A150" s="11"/>
      <c r="B150" s="11"/>
      <c r="C150" s="16" t="str">
        <f t="shared" si="32"/>
        <v>-5.88667/110.41111</v>
      </c>
      <c r="D150" s="13">
        <f t="shared" si="32"/>
        <v>1</v>
      </c>
      <c r="E150" s="13" t="str">
        <f t="shared" si="32"/>
        <v>MKT</v>
      </c>
      <c r="F150" s="13" t="str">
        <f t="shared" si="32"/>
        <v>Pemanfaatan</v>
      </c>
      <c r="G150" s="17">
        <v>2</v>
      </c>
      <c r="H150" s="17">
        <v>4</v>
      </c>
      <c r="I150" s="13" t="str">
        <f t="shared" si="33"/>
        <v>P,B</v>
      </c>
      <c r="J150" s="18" t="s">
        <v>22</v>
      </c>
      <c r="K150" s="9">
        <v>0</v>
      </c>
      <c r="L150" s="9">
        <v>0</v>
      </c>
      <c r="M150" s="13" t="str">
        <f t="shared" si="27"/>
        <v>sob</v>
      </c>
    </row>
    <row r="151" spans="1:13" x14ac:dyDescent="0.25">
      <c r="A151" s="11"/>
      <c r="B151" s="11"/>
      <c r="C151" s="16" t="str">
        <f t="shared" si="32"/>
        <v>-5.88667/110.41111</v>
      </c>
      <c r="D151" s="13">
        <f t="shared" si="32"/>
        <v>1</v>
      </c>
      <c r="E151" s="13" t="str">
        <f t="shared" si="32"/>
        <v>MKT</v>
      </c>
      <c r="F151" s="13" t="str">
        <f t="shared" si="32"/>
        <v>Pemanfaatan</v>
      </c>
      <c r="G151" s="17">
        <v>2</v>
      </c>
      <c r="H151" s="17">
        <v>4</v>
      </c>
      <c r="I151" s="13" t="str">
        <f t="shared" si="33"/>
        <v>P,B</v>
      </c>
      <c r="J151" s="18" t="s">
        <v>23</v>
      </c>
      <c r="K151" s="9">
        <v>0</v>
      </c>
      <c r="L151" s="9">
        <v>0</v>
      </c>
      <c r="M151" s="13" t="str">
        <f t="shared" si="27"/>
        <v>sob</v>
      </c>
    </row>
    <row r="152" spans="1:13" x14ac:dyDescent="0.25">
      <c r="A152" s="11"/>
      <c r="B152" s="11"/>
      <c r="C152" s="16" t="str">
        <f t="shared" si="32"/>
        <v>-5.88667/110.41111</v>
      </c>
      <c r="D152" s="13">
        <f t="shared" si="32"/>
        <v>1</v>
      </c>
      <c r="E152" s="13" t="str">
        <f t="shared" si="32"/>
        <v>MKT</v>
      </c>
      <c r="F152" s="13" t="str">
        <f t="shared" si="32"/>
        <v>Pemanfaatan</v>
      </c>
      <c r="G152" s="17">
        <v>2</v>
      </c>
      <c r="H152" s="17">
        <v>4</v>
      </c>
      <c r="I152" s="13" t="str">
        <f t="shared" si="33"/>
        <v>P,B</v>
      </c>
      <c r="J152" s="18" t="s">
        <v>24</v>
      </c>
      <c r="K152" s="9">
        <v>0</v>
      </c>
      <c r="L152" s="9">
        <v>0</v>
      </c>
      <c r="M152" s="13" t="str">
        <f t="shared" si="27"/>
        <v>sob</v>
      </c>
    </row>
    <row r="153" spans="1:13" x14ac:dyDescent="0.25">
      <c r="A153" s="11"/>
      <c r="B153" s="11"/>
      <c r="C153" s="16"/>
      <c r="D153" s="13"/>
      <c r="E153" s="13"/>
      <c r="F153" s="13"/>
      <c r="G153" s="17"/>
      <c r="H153" s="17"/>
      <c r="I153" s="13"/>
      <c r="J153" s="18" t="s">
        <v>16</v>
      </c>
      <c r="K153" s="9">
        <v>20</v>
      </c>
      <c r="L153" s="9">
        <v>15</v>
      </c>
      <c r="M153" s="13" t="str">
        <f t="shared" si="27"/>
        <v>sob</v>
      </c>
    </row>
    <row r="154" spans="1:13" x14ac:dyDescent="0.25">
      <c r="A154" s="11"/>
      <c r="B154" s="11"/>
      <c r="C154" s="16" t="str">
        <f>C152</f>
        <v>-5.88667/110.41111</v>
      </c>
      <c r="D154" s="13">
        <f>D152</f>
        <v>1</v>
      </c>
      <c r="E154" s="13" t="str">
        <f>E152</f>
        <v>MKT</v>
      </c>
      <c r="F154" s="13" t="str">
        <f>F152</f>
        <v>Pemanfaatan</v>
      </c>
      <c r="G154" s="17">
        <v>2</v>
      </c>
      <c r="H154" s="17">
        <v>4</v>
      </c>
      <c r="I154" s="13" t="str">
        <f>I152</f>
        <v>P,B</v>
      </c>
      <c r="J154" s="18" t="s">
        <v>18</v>
      </c>
      <c r="K154" s="9">
        <v>40</v>
      </c>
      <c r="L154" s="9">
        <v>0</v>
      </c>
      <c r="M154" s="13" t="str">
        <f t="shared" si="27"/>
        <v>sob</v>
      </c>
    </row>
    <row r="155" spans="1:13" x14ac:dyDescent="0.25">
      <c r="A155" s="25"/>
      <c r="B155" s="25"/>
      <c r="C155" s="26" t="str">
        <f t="shared" ref="C155:F162" si="34">C154</f>
        <v>-5.88667/110.41111</v>
      </c>
      <c r="D155" s="27">
        <f t="shared" si="34"/>
        <v>1</v>
      </c>
      <c r="E155" s="27" t="str">
        <f t="shared" si="34"/>
        <v>MKT</v>
      </c>
      <c r="F155" s="27" t="str">
        <f t="shared" si="34"/>
        <v>Pemanfaatan</v>
      </c>
      <c r="G155" s="28">
        <v>2</v>
      </c>
      <c r="H155" s="28">
        <v>5</v>
      </c>
      <c r="I155" s="27" t="s">
        <v>49</v>
      </c>
      <c r="J155" s="29" t="s">
        <v>25</v>
      </c>
      <c r="K155" s="9">
        <v>100</v>
      </c>
      <c r="L155" s="9">
        <v>0</v>
      </c>
      <c r="M155" s="13" t="str">
        <f t="shared" si="27"/>
        <v>sob</v>
      </c>
    </row>
    <row r="156" spans="1:13" x14ac:dyDescent="0.25">
      <c r="A156" s="11"/>
      <c r="B156" s="11"/>
      <c r="C156" s="16" t="str">
        <f t="shared" si="34"/>
        <v>-5.88667/110.41111</v>
      </c>
      <c r="D156" s="13">
        <f t="shared" si="34"/>
        <v>1</v>
      </c>
      <c r="E156" s="13" t="str">
        <f t="shared" si="34"/>
        <v>MKT</v>
      </c>
      <c r="F156" s="13" t="str">
        <f t="shared" si="34"/>
        <v>Pemanfaatan</v>
      </c>
      <c r="G156" s="17">
        <v>2</v>
      </c>
      <c r="H156" s="17">
        <v>5</v>
      </c>
      <c r="I156" s="13" t="str">
        <f t="shared" ref="I156:I162" si="35">I155</f>
        <v>P,B</v>
      </c>
      <c r="J156" s="18" t="s">
        <v>26</v>
      </c>
      <c r="K156" s="9">
        <v>0</v>
      </c>
      <c r="L156" s="9">
        <v>0</v>
      </c>
      <c r="M156" s="13" t="str">
        <f t="shared" si="27"/>
        <v>sob</v>
      </c>
    </row>
    <row r="157" spans="1:13" x14ac:dyDescent="0.25">
      <c r="A157" s="11"/>
      <c r="B157" s="11"/>
      <c r="C157" s="16" t="str">
        <f t="shared" si="34"/>
        <v>-5.88667/110.41111</v>
      </c>
      <c r="D157" s="13">
        <f t="shared" si="34"/>
        <v>1</v>
      </c>
      <c r="E157" s="13" t="str">
        <f t="shared" si="34"/>
        <v>MKT</v>
      </c>
      <c r="F157" s="13" t="str">
        <f t="shared" si="34"/>
        <v>Pemanfaatan</v>
      </c>
      <c r="G157" s="17">
        <v>2</v>
      </c>
      <c r="H157" s="17">
        <v>5</v>
      </c>
      <c r="I157" s="13" t="str">
        <f t="shared" si="35"/>
        <v>P,B</v>
      </c>
      <c r="J157" s="18" t="s">
        <v>19</v>
      </c>
      <c r="K157" s="9">
        <v>0</v>
      </c>
      <c r="L157" s="9">
        <v>0</v>
      </c>
      <c r="M157" s="13" t="str">
        <f t="shared" si="27"/>
        <v>sob</v>
      </c>
    </row>
    <row r="158" spans="1:13" x14ac:dyDescent="0.25">
      <c r="A158" s="11"/>
      <c r="B158" s="11"/>
      <c r="C158" s="16" t="str">
        <f t="shared" si="34"/>
        <v>-5.88667/110.41111</v>
      </c>
      <c r="D158" s="13">
        <f t="shared" si="34"/>
        <v>1</v>
      </c>
      <c r="E158" s="13" t="str">
        <f t="shared" si="34"/>
        <v>MKT</v>
      </c>
      <c r="F158" s="13" t="str">
        <f t="shared" si="34"/>
        <v>Pemanfaatan</v>
      </c>
      <c r="G158" s="17">
        <v>2</v>
      </c>
      <c r="H158" s="17">
        <v>5</v>
      </c>
      <c r="I158" s="13" t="str">
        <f t="shared" si="35"/>
        <v>P,B</v>
      </c>
      <c r="J158" s="18" t="s">
        <v>20</v>
      </c>
      <c r="K158" s="9">
        <v>0</v>
      </c>
      <c r="L158" s="9">
        <v>0</v>
      </c>
      <c r="M158" s="13" t="str">
        <f t="shared" si="27"/>
        <v>sob</v>
      </c>
    </row>
    <row r="159" spans="1:13" x14ac:dyDescent="0.25">
      <c r="A159" s="11"/>
      <c r="B159" s="11"/>
      <c r="C159" s="16" t="str">
        <f t="shared" si="34"/>
        <v>-5.88667/110.41111</v>
      </c>
      <c r="D159" s="13">
        <f t="shared" si="34"/>
        <v>1</v>
      </c>
      <c r="E159" s="13" t="str">
        <f t="shared" si="34"/>
        <v>MKT</v>
      </c>
      <c r="F159" s="13" t="str">
        <f t="shared" si="34"/>
        <v>Pemanfaatan</v>
      </c>
      <c r="G159" s="17">
        <v>2</v>
      </c>
      <c r="H159" s="17">
        <v>5</v>
      </c>
      <c r="I159" s="13" t="str">
        <f t="shared" si="35"/>
        <v>P,B</v>
      </c>
      <c r="J159" s="18" t="s">
        <v>21</v>
      </c>
      <c r="K159" s="9">
        <v>0</v>
      </c>
      <c r="L159" s="9">
        <v>0</v>
      </c>
      <c r="M159" s="13" t="str">
        <f t="shared" si="27"/>
        <v>sob</v>
      </c>
    </row>
    <row r="160" spans="1:13" x14ac:dyDescent="0.25">
      <c r="A160" s="11"/>
      <c r="B160" s="11"/>
      <c r="C160" s="16" t="str">
        <f t="shared" si="34"/>
        <v>-5.88667/110.41111</v>
      </c>
      <c r="D160" s="13">
        <f t="shared" si="34"/>
        <v>1</v>
      </c>
      <c r="E160" s="13" t="str">
        <f t="shared" si="34"/>
        <v>MKT</v>
      </c>
      <c r="F160" s="13" t="str">
        <f t="shared" si="34"/>
        <v>Pemanfaatan</v>
      </c>
      <c r="G160" s="17">
        <v>2</v>
      </c>
      <c r="H160" s="17">
        <v>5</v>
      </c>
      <c r="I160" s="13" t="str">
        <f t="shared" si="35"/>
        <v>P,B</v>
      </c>
      <c r="J160" s="18" t="s">
        <v>22</v>
      </c>
      <c r="K160" s="9">
        <v>0</v>
      </c>
      <c r="L160" s="9">
        <v>0</v>
      </c>
      <c r="M160" s="13" t="str">
        <f t="shared" si="27"/>
        <v>sob</v>
      </c>
    </row>
    <row r="161" spans="1:13" x14ac:dyDescent="0.25">
      <c r="A161" s="11"/>
      <c r="B161" s="11"/>
      <c r="C161" s="16" t="str">
        <f t="shared" si="34"/>
        <v>-5.88667/110.41111</v>
      </c>
      <c r="D161" s="13">
        <f t="shared" si="34"/>
        <v>1</v>
      </c>
      <c r="E161" s="13" t="str">
        <f t="shared" si="34"/>
        <v>MKT</v>
      </c>
      <c r="F161" s="13" t="str">
        <f t="shared" si="34"/>
        <v>Pemanfaatan</v>
      </c>
      <c r="G161" s="17">
        <v>2</v>
      </c>
      <c r="H161" s="17">
        <v>5</v>
      </c>
      <c r="I161" s="13" t="str">
        <f t="shared" si="35"/>
        <v>P,B</v>
      </c>
      <c r="J161" s="18" t="s">
        <v>23</v>
      </c>
      <c r="K161" s="9">
        <v>0</v>
      </c>
      <c r="L161" s="9">
        <v>0</v>
      </c>
      <c r="M161" s="13" t="str">
        <f t="shared" si="27"/>
        <v>sob</v>
      </c>
    </row>
    <row r="162" spans="1:13" x14ac:dyDescent="0.25">
      <c r="A162" s="11"/>
      <c r="B162" s="11"/>
      <c r="C162" s="16" t="str">
        <f t="shared" si="34"/>
        <v>-5.88667/110.41111</v>
      </c>
      <c r="D162" s="13">
        <f t="shared" si="34"/>
        <v>1</v>
      </c>
      <c r="E162" s="13" t="str">
        <f t="shared" si="34"/>
        <v>MKT</v>
      </c>
      <c r="F162" s="13" t="str">
        <f t="shared" si="34"/>
        <v>Pemanfaatan</v>
      </c>
      <c r="G162" s="17">
        <v>2</v>
      </c>
      <c r="H162" s="17">
        <v>5</v>
      </c>
      <c r="I162" s="13" t="str">
        <f t="shared" si="35"/>
        <v>P,B</v>
      </c>
      <c r="J162" s="18" t="s">
        <v>24</v>
      </c>
      <c r="K162" s="9">
        <v>0</v>
      </c>
      <c r="L162" s="9">
        <v>0</v>
      </c>
      <c r="M162" s="13" t="str">
        <f t="shared" si="27"/>
        <v>sob</v>
      </c>
    </row>
    <row r="163" spans="1:13" x14ac:dyDescent="0.25">
      <c r="A163" s="11"/>
      <c r="B163" s="11"/>
      <c r="C163" s="16"/>
      <c r="D163" s="13"/>
      <c r="E163" s="13"/>
      <c r="F163" s="13"/>
      <c r="G163" s="17"/>
      <c r="H163" s="17"/>
      <c r="I163" s="13"/>
      <c r="J163" s="18" t="s">
        <v>16</v>
      </c>
      <c r="K163" s="9">
        <v>15</v>
      </c>
      <c r="L163" s="9">
        <v>15</v>
      </c>
      <c r="M163" s="13" t="str">
        <f t="shared" si="27"/>
        <v>sob</v>
      </c>
    </row>
    <row r="164" spans="1:13" x14ac:dyDescent="0.25">
      <c r="A164" s="11"/>
      <c r="B164" s="11"/>
      <c r="C164" s="16" t="str">
        <f>C162</f>
        <v>-5.88667/110.41111</v>
      </c>
      <c r="D164" s="13">
        <f>D162</f>
        <v>1</v>
      </c>
      <c r="E164" s="13" t="str">
        <f>E162</f>
        <v>MKT</v>
      </c>
      <c r="F164" s="13" t="str">
        <f>F162</f>
        <v>Pemanfaatan</v>
      </c>
      <c r="G164" s="17">
        <v>2</v>
      </c>
      <c r="H164" s="17">
        <v>5</v>
      </c>
      <c r="I164" s="13" t="str">
        <f>I162</f>
        <v>P,B</v>
      </c>
      <c r="J164" s="18" t="s">
        <v>18</v>
      </c>
      <c r="K164" s="9">
        <v>80</v>
      </c>
      <c r="L164" s="9">
        <v>0</v>
      </c>
      <c r="M164" s="13" t="str">
        <f t="shared" si="27"/>
        <v>sob</v>
      </c>
    </row>
    <row r="165" spans="1:13" x14ac:dyDescent="0.25">
      <c r="A165" s="25"/>
      <c r="B165" s="25"/>
      <c r="C165" s="26" t="str">
        <f t="shared" ref="C165:F172" si="36">C164</f>
        <v>-5.88667/110.41111</v>
      </c>
      <c r="D165" s="27">
        <f t="shared" si="36"/>
        <v>1</v>
      </c>
      <c r="E165" s="27" t="str">
        <f t="shared" si="36"/>
        <v>MKT</v>
      </c>
      <c r="F165" s="27" t="str">
        <f t="shared" si="36"/>
        <v>Pemanfaatan</v>
      </c>
      <c r="G165" s="28">
        <v>2</v>
      </c>
      <c r="H165" s="28">
        <v>6</v>
      </c>
      <c r="I165" s="27" t="s">
        <v>59</v>
      </c>
      <c r="J165" s="29" t="s">
        <v>25</v>
      </c>
      <c r="K165" s="9">
        <v>0</v>
      </c>
      <c r="L165" s="9">
        <v>0</v>
      </c>
      <c r="M165" s="13" t="str">
        <f t="shared" si="27"/>
        <v>sob</v>
      </c>
    </row>
    <row r="166" spans="1:13" x14ac:dyDescent="0.25">
      <c r="A166" s="11"/>
      <c r="B166" s="11"/>
      <c r="C166" s="16" t="str">
        <f t="shared" si="36"/>
        <v>-5.88667/110.41111</v>
      </c>
      <c r="D166" s="13">
        <f t="shared" si="36"/>
        <v>1</v>
      </c>
      <c r="E166" s="13" t="str">
        <f t="shared" si="36"/>
        <v>MKT</v>
      </c>
      <c r="F166" s="13" t="str">
        <f t="shared" si="36"/>
        <v>Pemanfaatan</v>
      </c>
      <c r="G166" s="17">
        <v>2</v>
      </c>
      <c r="H166" s="17">
        <v>6</v>
      </c>
      <c r="I166" s="13" t="str">
        <f t="shared" ref="I166:I172" si="37">I165</f>
        <v>TK</v>
      </c>
      <c r="J166" s="18" t="s">
        <v>26</v>
      </c>
      <c r="K166" s="9">
        <v>0</v>
      </c>
      <c r="L166" s="9">
        <v>0</v>
      </c>
      <c r="M166" s="13" t="str">
        <f t="shared" si="27"/>
        <v>sob</v>
      </c>
    </row>
    <row r="167" spans="1:13" x14ac:dyDescent="0.25">
      <c r="A167" s="11"/>
      <c r="B167" s="11"/>
      <c r="C167" s="16" t="str">
        <f t="shared" si="36"/>
        <v>-5.88667/110.41111</v>
      </c>
      <c r="D167" s="13">
        <f t="shared" si="36"/>
        <v>1</v>
      </c>
      <c r="E167" s="13" t="str">
        <f t="shared" si="36"/>
        <v>MKT</v>
      </c>
      <c r="F167" s="13" t="str">
        <f t="shared" si="36"/>
        <v>Pemanfaatan</v>
      </c>
      <c r="G167" s="17">
        <v>2</v>
      </c>
      <c r="H167" s="17">
        <v>6</v>
      </c>
      <c r="I167" s="13" t="str">
        <f t="shared" si="37"/>
        <v>TK</v>
      </c>
      <c r="J167" s="18" t="s">
        <v>19</v>
      </c>
      <c r="K167" s="9">
        <v>0</v>
      </c>
      <c r="L167" s="9">
        <v>0</v>
      </c>
      <c r="M167" s="13" t="str">
        <f t="shared" si="27"/>
        <v>sob</v>
      </c>
    </row>
    <row r="168" spans="1:13" x14ac:dyDescent="0.25">
      <c r="A168" s="11"/>
      <c r="B168" s="11"/>
      <c r="C168" s="16" t="str">
        <f t="shared" si="36"/>
        <v>-5.88667/110.41111</v>
      </c>
      <c r="D168" s="13">
        <f t="shared" si="36"/>
        <v>1</v>
      </c>
      <c r="E168" s="13" t="str">
        <f t="shared" si="36"/>
        <v>MKT</v>
      </c>
      <c r="F168" s="13" t="str">
        <f t="shared" si="36"/>
        <v>Pemanfaatan</v>
      </c>
      <c r="G168" s="17">
        <v>2</v>
      </c>
      <c r="H168" s="17">
        <v>6</v>
      </c>
      <c r="I168" s="13" t="str">
        <f t="shared" si="37"/>
        <v>TK</v>
      </c>
      <c r="J168" s="18" t="s">
        <v>20</v>
      </c>
      <c r="K168" s="9">
        <v>0</v>
      </c>
      <c r="L168" s="9">
        <v>0</v>
      </c>
      <c r="M168" s="13" t="str">
        <f t="shared" si="27"/>
        <v>sob</v>
      </c>
    </row>
    <row r="169" spans="1:13" x14ac:dyDescent="0.25">
      <c r="A169" s="11"/>
      <c r="B169" s="11"/>
      <c r="C169" s="16" t="str">
        <f t="shared" si="36"/>
        <v>-5.88667/110.41111</v>
      </c>
      <c r="D169" s="13">
        <f t="shared" si="36"/>
        <v>1</v>
      </c>
      <c r="E169" s="13" t="str">
        <f t="shared" si="36"/>
        <v>MKT</v>
      </c>
      <c r="F169" s="13" t="str">
        <f t="shared" si="36"/>
        <v>Pemanfaatan</v>
      </c>
      <c r="G169" s="17">
        <v>2</v>
      </c>
      <c r="H169" s="17">
        <v>6</v>
      </c>
      <c r="I169" s="13" t="str">
        <f t="shared" si="37"/>
        <v>TK</v>
      </c>
      <c r="J169" s="18" t="s">
        <v>21</v>
      </c>
      <c r="K169" s="9">
        <v>0</v>
      </c>
      <c r="L169" s="9">
        <v>0</v>
      </c>
      <c r="M169" s="13" t="str">
        <f t="shared" si="27"/>
        <v>sob</v>
      </c>
    </row>
    <row r="170" spans="1:13" x14ac:dyDescent="0.25">
      <c r="A170" s="11"/>
      <c r="B170" s="11"/>
      <c r="C170" s="16" t="str">
        <f t="shared" si="36"/>
        <v>-5.88667/110.41111</v>
      </c>
      <c r="D170" s="13">
        <f t="shared" si="36"/>
        <v>1</v>
      </c>
      <c r="E170" s="13" t="str">
        <f t="shared" si="36"/>
        <v>MKT</v>
      </c>
      <c r="F170" s="13" t="str">
        <f t="shared" si="36"/>
        <v>Pemanfaatan</v>
      </c>
      <c r="G170" s="17">
        <v>2</v>
      </c>
      <c r="H170" s="17">
        <v>6</v>
      </c>
      <c r="I170" s="13" t="str">
        <f t="shared" si="37"/>
        <v>TK</v>
      </c>
      <c r="J170" s="18" t="s">
        <v>22</v>
      </c>
      <c r="K170" s="9">
        <v>0</v>
      </c>
      <c r="L170" s="9">
        <v>0</v>
      </c>
      <c r="M170" s="13" t="str">
        <f t="shared" si="27"/>
        <v>sob</v>
      </c>
    </row>
    <row r="171" spans="1:13" x14ac:dyDescent="0.25">
      <c r="A171" s="11"/>
      <c r="B171" s="11"/>
      <c r="C171" s="16" t="str">
        <f t="shared" si="36"/>
        <v>-5.88667/110.41111</v>
      </c>
      <c r="D171" s="13">
        <f t="shared" si="36"/>
        <v>1</v>
      </c>
      <c r="E171" s="13" t="str">
        <f t="shared" si="36"/>
        <v>MKT</v>
      </c>
      <c r="F171" s="13" t="str">
        <f t="shared" si="36"/>
        <v>Pemanfaatan</v>
      </c>
      <c r="G171" s="17">
        <v>2</v>
      </c>
      <c r="H171" s="17">
        <v>6</v>
      </c>
      <c r="I171" s="13" t="str">
        <f t="shared" si="37"/>
        <v>TK</v>
      </c>
      <c r="J171" s="18" t="s">
        <v>23</v>
      </c>
      <c r="K171" s="9">
        <v>0</v>
      </c>
      <c r="L171" s="9">
        <v>0</v>
      </c>
      <c r="M171" s="13" t="str">
        <f t="shared" si="27"/>
        <v>sob</v>
      </c>
    </row>
    <row r="172" spans="1:13" x14ac:dyDescent="0.25">
      <c r="A172" s="11"/>
      <c r="B172" s="11"/>
      <c r="C172" s="16" t="str">
        <f t="shared" si="36"/>
        <v>-5.88667/110.41111</v>
      </c>
      <c r="D172" s="13">
        <f t="shared" si="36"/>
        <v>1</v>
      </c>
      <c r="E172" s="13" t="str">
        <f t="shared" si="36"/>
        <v>MKT</v>
      </c>
      <c r="F172" s="13" t="str">
        <f t="shared" si="36"/>
        <v>Pemanfaatan</v>
      </c>
      <c r="G172" s="17">
        <v>2</v>
      </c>
      <c r="H172" s="17">
        <v>6</v>
      </c>
      <c r="I172" s="13" t="str">
        <f t="shared" si="37"/>
        <v>TK</v>
      </c>
      <c r="J172" s="18" t="s">
        <v>24</v>
      </c>
      <c r="K172" s="9">
        <v>0</v>
      </c>
      <c r="L172" s="9">
        <v>0</v>
      </c>
      <c r="M172" s="13" t="str">
        <f t="shared" si="27"/>
        <v>sob</v>
      </c>
    </row>
    <row r="173" spans="1:13" x14ac:dyDescent="0.25">
      <c r="A173" s="11"/>
      <c r="B173" s="11"/>
      <c r="C173" s="16"/>
      <c r="D173" s="13"/>
      <c r="E173" s="13"/>
      <c r="F173" s="13"/>
      <c r="G173" s="17"/>
      <c r="H173" s="17"/>
      <c r="I173" s="13"/>
      <c r="J173" s="18" t="s">
        <v>16</v>
      </c>
      <c r="K173" s="9">
        <v>0</v>
      </c>
      <c r="L173" s="9">
        <v>0</v>
      </c>
      <c r="M173" s="13" t="str">
        <f t="shared" si="27"/>
        <v>sob</v>
      </c>
    </row>
    <row r="174" spans="1:13" x14ac:dyDescent="0.25">
      <c r="A174" s="11"/>
      <c r="B174" s="11"/>
      <c r="C174" s="16" t="str">
        <f>C172</f>
        <v>-5.88667/110.41111</v>
      </c>
      <c r="D174" s="13">
        <f>D172</f>
        <v>1</v>
      </c>
      <c r="E174" s="13" t="str">
        <f>E172</f>
        <v>MKT</v>
      </c>
      <c r="F174" s="13" t="str">
        <f>F172</f>
        <v>Pemanfaatan</v>
      </c>
      <c r="G174" s="17">
        <v>2</v>
      </c>
      <c r="H174" s="17">
        <v>6</v>
      </c>
      <c r="I174" s="13" t="str">
        <f>I172</f>
        <v>TK</v>
      </c>
      <c r="J174" s="18" t="s">
        <v>18</v>
      </c>
      <c r="K174" s="9">
        <v>50</v>
      </c>
      <c r="L174" s="9">
        <v>0</v>
      </c>
      <c r="M174" s="13" t="str">
        <f t="shared" si="27"/>
        <v>sob</v>
      </c>
    </row>
    <row r="175" spans="1:13" x14ac:dyDescent="0.25">
      <c r="A175" s="25"/>
      <c r="B175" s="25"/>
      <c r="C175" s="26" t="str">
        <f t="shared" ref="C175:F182" si="38">C174</f>
        <v>-5.88667/110.41111</v>
      </c>
      <c r="D175" s="27">
        <f t="shared" si="38"/>
        <v>1</v>
      </c>
      <c r="E175" s="27" t="str">
        <f t="shared" si="38"/>
        <v>MKT</v>
      </c>
      <c r="F175" s="27" t="str">
        <f t="shared" si="38"/>
        <v>Pemanfaatan</v>
      </c>
      <c r="G175" s="28">
        <v>2</v>
      </c>
      <c r="H175" s="28">
        <v>7</v>
      </c>
      <c r="I175" s="27" t="s">
        <v>60</v>
      </c>
      <c r="J175" s="29" t="s">
        <v>25</v>
      </c>
      <c r="K175" s="9">
        <v>0</v>
      </c>
      <c r="L175" s="9">
        <v>0</v>
      </c>
      <c r="M175" s="13" t="str">
        <f t="shared" si="27"/>
        <v>sob</v>
      </c>
    </row>
    <row r="176" spans="1:13" x14ac:dyDescent="0.25">
      <c r="A176" s="11"/>
      <c r="B176" s="11"/>
      <c r="C176" s="16" t="str">
        <f t="shared" si="38"/>
        <v>-5.88667/110.41111</v>
      </c>
      <c r="D176" s="13">
        <f t="shared" si="38"/>
        <v>1</v>
      </c>
      <c r="E176" s="13" t="str">
        <f t="shared" si="38"/>
        <v>MKT</v>
      </c>
      <c r="F176" s="13" t="str">
        <f t="shared" si="38"/>
        <v>Pemanfaatan</v>
      </c>
      <c r="G176" s="17">
        <v>2</v>
      </c>
      <c r="H176" s="17">
        <v>7</v>
      </c>
      <c r="I176" s="13" t="str">
        <f t="shared" ref="I176:I184" si="39">I175</f>
        <v>P,TK</v>
      </c>
      <c r="J176" s="18" t="s">
        <v>26</v>
      </c>
      <c r="K176" s="9">
        <v>0</v>
      </c>
      <c r="L176" s="9">
        <v>0</v>
      </c>
      <c r="M176" s="13" t="str">
        <f t="shared" si="27"/>
        <v>sob</v>
      </c>
    </row>
    <row r="177" spans="1:13" x14ac:dyDescent="0.25">
      <c r="A177" s="11"/>
      <c r="B177" s="11"/>
      <c r="C177" s="16" t="str">
        <f t="shared" si="38"/>
        <v>-5.88667/110.41111</v>
      </c>
      <c r="D177" s="13">
        <f t="shared" si="38"/>
        <v>1</v>
      </c>
      <c r="E177" s="13" t="str">
        <f t="shared" si="38"/>
        <v>MKT</v>
      </c>
      <c r="F177" s="13" t="str">
        <f t="shared" si="38"/>
        <v>Pemanfaatan</v>
      </c>
      <c r="G177" s="17">
        <v>2</v>
      </c>
      <c r="H177" s="17">
        <v>7</v>
      </c>
      <c r="I177" s="13" t="str">
        <f t="shared" si="39"/>
        <v>P,TK</v>
      </c>
      <c r="J177" s="18" t="s">
        <v>19</v>
      </c>
      <c r="K177" s="9">
        <v>0</v>
      </c>
      <c r="L177" s="9">
        <v>0</v>
      </c>
      <c r="M177" s="13" t="str">
        <f t="shared" si="27"/>
        <v>sob</v>
      </c>
    </row>
    <row r="178" spans="1:13" x14ac:dyDescent="0.25">
      <c r="A178" s="11"/>
      <c r="B178" s="11"/>
      <c r="C178" s="16" t="str">
        <f t="shared" si="38"/>
        <v>-5.88667/110.41111</v>
      </c>
      <c r="D178" s="13">
        <f t="shared" si="38"/>
        <v>1</v>
      </c>
      <c r="E178" s="13" t="str">
        <f t="shared" si="38"/>
        <v>MKT</v>
      </c>
      <c r="F178" s="13" t="str">
        <f t="shared" si="38"/>
        <v>Pemanfaatan</v>
      </c>
      <c r="G178" s="17">
        <v>2</v>
      </c>
      <c r="H178" s="17">
        <v>7</v>
      </c>
      <c r="I178" s="13" t="str">
        <f t="shared" si="39"/>
        <v>P,TK</v>
      </c>
      <c r="J178" s="18" t="s">
        <v>20</v>
      </c>
      <c r="K178" s="9">
        <v>0</v>
      </c>
      <c r="L178" s="9">
        <v>0</v>
      </c>
      <c r="M178" s="13" t="str">
        <f t="shared" si="27"/>
        <v>sob</v>
      </c>
    </row>
    <row r="179" spans="1:13" x14ac:dyDescent="0.25">
      <c r="A179" s="11"/>
      <c r="B179" s="11"/>
      <c r="C179" s="16" t="str">
        <f t="shared" si="38"/>
        <v>-5.88667/110.41111</v>
      </c>
      <c r="D179" s="13">
        <f t="shared" si="38"/>
        <v>1</v>
      </c>
      <c r="E179" s="13" t="str">
        <f t="shared" si="38"/>
        <v>MKT</v>
      </c>
      <c r="F179" s="13" t="str">
        <f t="shared" si="38"/>
        <v>Pemanfaatan</v>
      </c>
      <c r="G179" s="17">
        <v>2</v>
      </c>
      <c r="H179" s="17">
        <v>7</v>
      </c>
      <c r="I179" s="13" t="str">
        <f t="shared" si="39"/>
        <v>P,TK</v>
      </c>
      <c r="J179" s="18" t="s">
        <v>21</v>
      </c>
      <c r="K179" s="9">
        <v>0</v>
      </c>
      <c r="L179" s="9">
        <v>0</v>
      </c>
      <c r="M179" s="13" t="str">
        <f t="shared" si="27"/>
        <v>sob</v>
      </c>
    </row>
    <row r="180" spans="1:13" x14ac:dyDescent="0.25">
      <c r="A180" s="11"/>
      <c r="B180" s="11"/>
      <c r="C180" s="16" t="str">
        <f t="shared" si="38"/>
        <v>-5.88667/110.41111</v>
      </c>
      <c r="D180" s="13">
        <f t="shared" si="38"/>
        <v>1</v>
      </c>
      <c r="E180" s="13" t="str">
        <f t="shared" si="38"/>
        <v>MKT</v>
      </c>
      <c r="F180" s="13" t="str">
        <f t="shared" si="38"/>
        <v>Pemanfaatan</v>
      </c>
      <c r="G180" s="17">
        <v>2</v>
      </c>
      <c r="H180" s="17">
        <v>7</v>
      </c>
      <c r="I180" s="13" t="str">
        <f t="shared" si="39"/>
        <v>P,TK</v>
      </c>
      <c r="J180" s="18" t="s">
        <v>22</v>
      </c>
      <c r="K180" s="9">
        <v>0</v>
      </c>
      <c r="L180" s="9">
        <v>0</v>
      </c>
      <c r="M180" s="13" t="str">
        <f t="shared" ref="M180:M224" si="40">M179</f>
        <v>sob</v>
      </c>
    </row>
    <row r="181" spans="1:13" x14ac:dyDescent="0.25">
      <c r="A181" s="11"/>
      <c r="B181" s="11"/>
      <c r="C181" s="16" t="str">
        <f t="shared" si="38"/>
        <v>-5.88667/110.41111</v>
      </c>
      <c r="D181" s="13">
        <f t="shared" si="38"/>
        <v>1</v>
      </c>
      <c r="E181" s="13" t="str">
        <f t="shared" si="38"/>
        <v>MKT</v>
      </c>
      <c r="F181" s="13" t="str">
        <f t="shared" si="38"/>
        <v>Pemanfaatan</v>
      </c>
      <c r="G181" s="17">
        <v>2</v>
      </c>
      <c r="H181" s="17">
        <v>7</v>
      </c>
      <c r="I181" s="13" t="str">
        <f t="shared" si="39"/>
        <v>P,TK</v>
      </c>
      <c r="J181" s="18" t="s">
        <v>23</v>
      </c>
      <c r="K181" s="9">
        <v>0</v>
      </c>
      <c r="L181" s="9">
        <v>0</v>
      </c>
      <c r="M181" s="13" t="str">
        <f t="shared" si="40"/>
        <v>sob</v>
      </c>
    </row>
    <row r="182" spans="1:13" x14ac:dyDescent="0.25">
      <c r="A182" s="11"/>
      <c r="B182" s="11"/>
      <c r="C182" s="16" t="str">
        <f t="shared" si="38"/>
        <v>-5.88667/110.41111</v>
      </c>
      <c r="D182" s="13">
        <f t="shared" si="38"/>
        <v>1</v>
      </c>
      <c r="E182" s="13" t="str">
        <f t="shared" si="38"/>
        <v>MKT</v>
      </c>
      <c r="F182" s="13" t="str">
        <f t="shared" si="38"/>
        <v>Pemanfaatan</v>
      </c>
      <c r="G182" s="17">
        <v>2</v>
      </c>
      <c r="H182" s="17">
        <v>7</v>
      </c>
      <c r="I182" s="13" t="str">
        <f t="shared" si="39"/>
        <v>P,TK</v>
      </c>
      <c r="J182" s="18" t="s">
        <v>24</v>
      </c>
      <c r="K182" s="9">
        <v>0</v>
      </c>
      <c r="L182" s="9">
        <v>0</v>
      </c>
      <c r="M182" s="13" t="str">
        <f t="shared" si="40"/>
        <v>sob</v>
      </c>
    </row>
    <row r="183" spans="1:13" x14ac:dyDescent="0.25">
      <c r="A183" s="11"/>
      <c r="B183" s="11"/>
      <c r="C183" s="16"/>
      <c r="D183" s="13"/>
      <c r="E183" s="13"/>
      <c r="F183" s="13"/>
      <c r="G183" s="17"/>
      <c r="H183" s="17"/>
      <c r="I183" s="13" t="str">
        <f t="shared" si="39"/>
        <v>P,TK</v>
      </c>
      <c r="J183" s="18" t="s">
        <v>16</v>
      </c>
      <c r="K183" s="9">
        <v>0</v>
      </c>
      <c r="L183" s="9">
        <v>0</v>
      </c>
      <c r="M183" s="13" t="str">
        <f t="shared" si="40"/>
        <v>sob</v>
      </c>
    </row>
    <row r="184" spans="1:13" x14ac:dyDescent="0.25">
      <c r="A184" s="11"/>
      <c r="B184" s="11"/>
      <c r="C184" s="16" t="str">
        <f>C182</f>
        <v>-5.88667/110.41111</v>
      </c>
      <c r="D184" s="13">
        <f>D182</f>
        <v>1</v>
      </c>
      <c r="E184" s="13" t="str">
        <f>E182</f>
        <v>MKT</v>
      </c>
      <c r="F184" s="13" t="str">
        <f>F182</f>
        <v>Pemanfaatan</v>
      </c>
      <c r="G184" s="17">
        <v>2</v>
      </c>
      <c r="H184" s="17">
        <v>7</v>
      </c>
      <c r="I184" s="13" t="str">
        <f t="shared" si="39"/>
        <v>P,TK</v>
      </c>
      <c r="J184" s="18" t="s">
        <v>18</v>
      </c>
      <c r="K184" s="9">
        <v>0</v>
      </c>
      <c r="L184" s="9">
        <v>0</v>
      </c>
      <c r="M184" s="13" t="str">
        <f t="shared" si="40"/>
        <v>sob</v>
      </c>
    </row>
    <row r="185" spans="1:13" x14ac:dyDescent="0.25">
      <c r="A185" s="25"/>
      <c r="B185" s="25"/>
      <c r="C185" s="26" t="str">
        <f t="shared" ref="C185:F192" si="41">C184</f>
        <v>-5.88667/110.41111</v>
      </c>
      <c r="D185" s="27">
        <f t="shared" si="41"/>
        <v>1</v>
      </c>
      <c r="E185" s="27" t="str">
        <f t="shared" si="41"/>
        <v>MKT</v>
      </c>
      <c r="F185" s="27" t="str">
        <f t="shared" si="41"/>
        <v>Pemanfaatan</v>
      </c>
      <c r="G185" s="28">
        <v>2</v>
      </c>
      <c r="H185" s="28">
        <v>8</v>
      </c>
      <c r="I185" s="27" t="s">
        <v>29</v>
      </c>
      <c r="J185" s="29" t="s">
        <v>25</v>
      </c>
      <c r="K185" s="9">
        <v>0</v>
      </c>
      <c r="L185" s="9">
        <v>0</v>
      </c>
      <c r="M185" s="13" t="str">
        <f t="shared" si="40"/>
        <v>sob</v>
      </c>
    </row>
    <row r="186" spans="1:13" x14ac:dyDescent="0.25">
      <c r="A186" s="11"/>
      <c r="B186" s="11"/>
      <c r="C186" s="16" t="str">
        <f t="shared" si="41"/>
        <v>-5.88667/110.41111</v>
      </c>
      <c r="D186" s="13">
        <f t="shared" si="41"/>
        <v>1</v>
      </c>
      <c r="E186" s="13" t="str">
        <f t="shared" si="41"/>
        <v>MKT</v>
      </c>
      <c r="F186" s="13" t="str">
        <f t="shared" si="41"/>
        <v>Pemanfaatan</v>
      </c>
      <c r="G186" s="17">
        <v>2</v>
      </c>
      <c r="H186" s="17">
        <v>8</v>
      </c>
      <c r="I186" s="13" t="str">
        <f t="shared" ref="I186:I192" si="42">I185</f>
        <v>P,PK</v>
      </c>
      <c r="J186" s="18" t="s">
        <v>26</v>
      </c>
      <c r="K186" s="9">
        <v>0</v>
      </c>
      <c r="L186" s="9">
        <v>0</v>
      </c>
      <c r="M186" s="13" t="str">
        <f t="shared" si="40"/>
        <v>sob</v>
      </c>
    </row>
    <row r="187" spans="1:13" x14ac:dyDescent="0.25">
      <c r="A187" s="11"/>
      <c r="B187" s="11"/>
      <c r="C187" s="16" t="str">
        <f t="shared" si="41"/>
        <v>-5.88667/110.41111</v>
      </c>
      <c r="D187" s="13">
        <f t="shared" si="41"/>
        <v>1</v>
      </c>
      <c r="E187" s="13" t="str">
        <f t="shared" si="41"/>
        <v>MKT</v>
      </c>
      <c r="F187" s="13" t="str">
        <f t="shared" si="41"/>
        <v>Pemanfaatan</v>
      </c>
      <c r="G187" s="17">
        <v>2</v>
      </c>
      <c r="H187" s="17">
        <v>8</v>
      </c>
      <c r="I187" s="13" t="str">
        <f t="shared" si="42"/>
        <v>P,PK</v>
      </c>
      <c r="J187" s="18" t="s">
        <v>19</v>
      </c>
      <c r="K187" s="9">
        <v>0</v>
      </c>
      <c r="L187" s="9">
        <v>0</v>
      </c>
      <c r="M187" s="13" t="str">
        <f t="shared" si="40"/>
        <v>sob</v>
      </c>
    </row>
    <row r="188" spans="1:13" x14ac:dyDescent="0.25">
      <c r="A188" s="11"/>
      <c r="B188" s="11"/>
      <c r="C188" s="16" t="str">
        <f t="shared" si="41"/>
        <v>-5.88667/110.41111</v>
      </c>
      <c r="D188" s="13">
        <f t="shared" si="41"/>
        <v>1</v>
      </c>
      <c r="E188" s="13" t="str">
        <f t="shared" si="41"/>
        <v>MKT</v>
      </c>
      <c r="F188" s="13" t="str">
        <f t="shared" si="41"/>
        <v>Pemanfaatan</v>
      </c>
      <c r="G188" s="17">
        <v>2</v>
      </c>
      <c r="H188" s="17">
        <v>8</v>
      </c>
      <c r="I188" s="13" t="str">
        <f t="shared" si="42"/>
        <v>P,PK</v>
      </c>
      <c r="J188" s="18" t="s">
        <v>20</v>
      </c>
      <c r="K188" s="9">
        <v>0</v>
      </c>
      <c r="L188" s="9">
        <v>0</v>
      </c>
      <c r="M188" s="13" t="str">
        <f t="shared" si="40"/>
        <v>sob</v>
      </c>
    </row>
    <row r="189" spans="1:13" x14ac:dyDescent="0.25">
      <c r="A189" s="11"/>
      <c r="B189" s="11"/>
      <c r="C189" s="16" t="str">
        <f t="shared" si="41"/>
        <v>-5.88667/110.41111</v>
      </c>
      <c r="D189" s="13">
        <f t="shared" si="41"/>
        <v>1</v>
      </c>
      <c r="E189" s="13" t="str">
        <f t="shared" si="41"/>
        <v>MKT</v>
      </c>
      <c r="F189" s="13" t="str">
        <f t="shared" si="41"/>
        <v>Pemanfaatan</v>
      </c>
      <c r="G189" s="17">
        <v>2</v>
      </c>
      <c r="H189" s="17">
        <v>8</v>
      </c>
      <c r="I189" s="13" t="str">
        <f t="shared" si="42"/>
        <v>P,PK</v>
      </c>
      <c r="J189" s="18" t="s">
        <v>21</v>
      </c>
      <c r="K189" s="9">
        <v>0</v>
      </c>
      <c r="L189" s="9">
        <v>0</v>
      </c>
      <c r="M189" s="13" t="str">
        <f t="shared" si="40"/>
        <v>sob</v>
      </c>
    </row>
    <row r="190" spans="1:13" x14ac:dyDescent="0.25">
      <c r="A190" s="11"/>
      <c r="B190" s="11"/>
      <c r="C190" s="16" t="str">
        <f t="shared" si="41"/>
        <v>-5.88667/110.41111</v>
      </c>
      <c r="D190" s="13">
        <f t="shared" si="41"/>
        <v>1</v>
      </c>
      <c r="E190" s="13" t="str">
        <f t="shared" si="41"/>
        <v>MKT</v>
      </c>
      <c r="F190" s="13" t="str">
        <f t="shared" si="41"/>
        <v>Pemanfaatan</v>
      </c>
      <c r="G190" s="17">
        <v>2</v>
      </c>
      <c r="H190" s="17">
        <v>8</v>
      </c>
      <c r="I190" s="13" t="str">
        <f t="shared" si="42"/>
        <v>P,PK</v>
      </c>
      <c r="J190" s="18" t="s">
        <v>22</v>
      </c>
      <c r="K190" s="9">
        <v>0</v>
      </c>
      <c r="L190" s="9">
        <v>0</v>
      </c>
      <c r="M190" s="13" t="str">
        <f t="shared" si="40"/>
        <v>sob</v>
      </c>
    </row>
    <row r="191" spans="1:13" x14ac:dyDescent="0.25">
      <c r="A191" s="11"/>
      <c r="B191" s="11"/>
      <c r="C191" s="16" t="str">
        <f t="shared" si="41"/>
        <v>-5.88667/110.41111</v>
      </c>
      <c r="D191" s="13">
        <f t="shared" si="41"/>
        <v>1</v>
      </c>
      <c r="E191" s="13" t="str">
        <f t="shared" si="41"/>
        <v>MKT</v>
      </c>
      <c r="F191" s="13" t="str">
        <f t="shared" si="41"/>
        <v>Pemanfaatan</v>
      </c>
      <c r="G191" s="17">
        <v>2</v>
      </c>
      <c r="H191" s="17">
        <v>8</v>
      </c>
      <c r="I191" s="13" t="str">
        <f t="shared" si="42"/>
        <v>P,PK</v>
      </c>
      <c r="J191" s="18" t="s">
        <v>23</v>
      </c>
      <c r="K191" s="9">
        <v>0</v>
      </c>
      <c r="L191" s="9">
        <v>0</v>
      </c>
      <c r="M191" s="13" t="str">
        <f t="shared" si="40"/>
        <v>sob</v>
      </c>
    </row>
    <row r="192" spans="1:13" x14ac:dyDescent="0.25">
      <c r="A192" s="11"/>
      <c r="B192" s="11"/>
      <c r="C192" s="16" t="str">
        <f t="shared" si="41"/>
        <v>-5.88667/110.41111</v>
      </c>
      <c r="D192" s="13">
        <f t="shared" si="41"/>
        <v>1</v>
      </c>
      <c r="E192" s="13" t="str">
        <f t="shared" si="41"/>
        <v>MKT</v>
      </c>
      <c r="F192" s="13" t="str">
        <f t="shared" si="41"/>
        <v>Pemanfaatan</v>
      </c>
      <c r="G192" s="17">
        <v>2</v>
      </c>
      <c r="H192" s="17">
        <v>8</v>
      </c>
      <c r="I192" s="13" t="str">
        <f t="shared" si="42"/>
        <v>P,PK</v>
      </c>
      <c r="J192" s="18" t="s">
        <v>24</v>
      </c>
      <c r="K192" s="9">
        <v>0</v>
      </c>
      <c r="L192" s="9">
        <v>0</v>
      </c>
      <c r="M192" s="13" t="str">
        <f t="shared" si="40"/>
        <v>sob</v>
      </c>
    </row>
    <row r="193" spans="1:13" x14ac:dyDescent="0.25">
      <c r="A193" s="11"/>
      <c r="B193" s="11"/>
      <c r="C193" s="16"/>
      <c r="D193" s="13"/>
      <c r="E193" s="13"/>
      <c r="F193" s="13"/>
      <c r="G193" s="17"/>
      <c r="H193" s="17"/>
      <c r="I193" s="13"/>
      <c r="J193" s="18" t="s">
        <v>16</v>
      </c>
      <c r="K193" s="9">
        <v>0</v>
      </c>
      <c r="L193" s="9">
        <v>0</v>
      </c>
      <c r="M193" s="13" t="str">
        <f t="shared" si="40"/>
        <v>sob</v>
      </c>
    </row>
    <row r="194" spans="1:13" x14ac:dyDescent="0.25">
      <c r="A194" s="11"/>
      <c r="B194" s="11"/>
      <c r="C194" s="16" t="str">
        <f>C192</f>
        <v>-5.88667/110.41111</v>
      </c>
      <c r="D194" s="13">
        <f>D192</f>
        <v>1</v>
      </c>
      <c r="E194" s="13" t="str">
        <f>E192</f>
        <v>MKT</v>
      </c>
      <c r="F194" s="13" t="str">
        <f>F192</f>
        <v>Pemanfaatan</v>
      </c>
      <c r="G194" s="17">
        <v>2</v>
      </c>
      <c r="H194" s="17">
        <v>8</v>
      </c>
      <c r="I194" s="13" t="str">
        <f>I192</f>
        <v>P,PK</v>
      </c>
      <c r="J194" s="18" t="s">
        <v>18</v>
      </c>
      <c r="K194" s="9">
        <v>0</v>
      </c>
      <c r="L194" s="9">
        <v>0</v>
      </c>
      <c r="M194" s="13" t="str">
        <f t="shared" si="40"/>
        <v>sob</v>
      </c>
    </row>
    <row r="195" spans="1:13" x14ac:dyDescent="0.25">
      <c r="A195" s="25"/>
      <c r="B195" s="25"/>
      <c r="C195" s="26" t="str">
        <f t="shared" ref="C195:F202" si="43">C194</f>
        <v>-5.88667/110.41111</v>
      </c>
      <c r="D195" s="27">
        <f t="shared" si="43"/>
        <v>1</v>
      </c>
      <c r="E195" s="27" t="str">
        <f t="shared" si="43"/>
        <v>MKT</v>
      </c>
      <c r="F195" s="27" t="str">
        <f t="shared" si="43"/>
        <v>Pemanfaatan</v>
      </c>
      <c r="G195" s="28">
        <v>2</v>
      </c>
      <c r="H195" s="28">
        <v>9</v>
      </c>
      <c r="I195" s="27" t="s">
        <v>29</v>
      </c>
      <c r="J195" s="29" t="s">
        <v>25</v>
      </c>
      <c r="K195" s="9">
        <v>0</v>
      </c>
      <c r="L195" s="9">
        <v>0</v>
      </c>
      <c r="M195" s="13" t="str">
        <f t="shared" si="40"/>
        <v>sob</v>
      </c>
    </row>
    <row r="196" spans="1:13" x14ac:dyDescent="0.25">
      <c r="A196" s="11"/>
      <c r="B196" s="11"/>
      <c r="C196" s="16" t="str">
        <f t="shared" si="43"/>
        <v>-5.88667/110.41111</v>
      </c>
      <c r="D196" s="13">
        <f t="shared" si="43"/>
        <v>1</v>
      </c>
      <c r="E196" s="13" t="str">
        <f t="shared" si="43"/>
        <v>MKT</v>
      </c>
      <c r="F196" s="13" t="str">
        <f t="shared" si="43"/>
        <v>Pemanfaatan</v>
      </c>
      <c r="G196" s="17">
        <v>2</v>
      </c>
      <c r="H196" s="17">
        <v>9</v>
      </c>
      <c r="I196" s="13" t="str">
        <f t="shared" ref="I196:I202" si="44">I195</f>
        <v>P,PK</v>
      </c>
      <c r="J196" s="18" t="s">
        <v>26</v>
      </c>
      <c r="K196" s="9">
        <v>0</v>
      </c>
      <c r="L196" s="9">
        <v>0</v>
      </c>
      <c r="M196" s="13" t="str">
        <f t="shared" si="40"/>
        <v>sob</v>
      </c>
    </row>
    <row r="197" spans="1:13" x14ac:dyDescent="0.25">
      <c r="A197" s="11"/>
      <c r="B197" s="11"/>
      <c r="C197" s="16" t="str">
        <f t="shared" si="43"/>
        <v>-5.88667/110.41111</v>
      </c>
      <c r="D197" s="13">
        <f t="shared" si="43"/>
        <v>1</v>
      </c>
      <c r="E197" s="13" t="str">
        <f t="shared" si="43"/>
        <v>MKT</v>
      </c>
      <c r="F197" s="13" t="str">
        <f t="shared" si="43"/>
        <v>Pemanfaatan</v>
      </c>
      <c r="G197" s="17">
        <v>2</v>
      </c>
      <c r="H197" s="17">
        <v>9</v>
      </c>
      <c r="I197" s="13" t="str">
        <f t="shared" si="44"/>
        <v>P,PK</v>
      </c>
      <c r="J197" s="18" t="s">
        <v>19</v>
      </c>
      <c r="K197" s="9">
        <v>0</v>
      </c>
      <c r="L197" s="9">
        <v>0</v>
      </c>
      <c r="M197" s="13" t="str">
        <f t="shared" si="40"/>
        <v>sob</v>
      </c>
    </row>
    <row r="198" spans="1:13" x14ac:dyDescent="0.25">
      <c r="A198" s="11"/>
      <c r="B198" s="11"/>
      <c r="C198" s="16" t="str">
        <f t="shared" si="43"/>
        <v>-5.88667/110.41111</v>
      </c>
      <c r="D198" s="13">
        <f t="shared" si="43"/>
        <v>1</v>
      </c>
      <c r="E198" s="13" t="str">
        <f t="shared" si="43"/>
        <v>MKT</v>
      </c>
      <c r="F198" s="13" t="str">
        <f t="shared" si="43"/>
        <v>Pemanfaatan</v>
      </c>
      <c r="G198" s="17">
        <v>2</v>
      </c>
      <c r="H198" s="17">
        <v>9</v>
      </c>
      <c r="I198" s="13" t="str">
        <f t="shared" si="44"/>
        <v>P,PK</v>
      </c>
      <c r="J198" s="18" t="s">
        <v>20</v>
      </c>
      <c r="K198" s="9">
        <v>0</v>
      </c>
      <c r="L198" s="9">
        <v>0</v>
      </c>
      <c r="M198" s="13" t="str">
        <f t="shared" si="40"/>
        <v>sob</v>
      </c>
    </row>
    <row r="199" spans="1:13" x14ac:dyDescent="0.25">
      <c r="A199" s="11"/>
      <c r="B199" s="11"/>
      <c r="C199" s="16" t="str">
        <f t="shared" si="43"/>
        <v>-5.88667/110.41111</v>
      </c>
      <c r="D199" s="13">
        <f t="shared" si="43"/>
        <v>1</v>
      </c>
      <c r="E199" s="13" t="str">
        <f t="shared" si="43"/>
        <v>MKT</v>
      </c>
      <c r="F199" s="13" t="str">
        <f t="shared" si="43"/>
        <v>Pemanfaatan</v>
      </c>
      <c r="G199" s="17">
        <v>2</v>
      </c>
      <c r="H199" s="17">
        <v>9</v>
      </c>
      <c r="I199" s="13" t="str">
        <f t="shared" si="44"/>
        <v>P,PK</v>
      </c>
      <c r="J199" s="18" t="s">
        <v>21</v>
      </c>
      <c r="K199" s="9">
        <v>0</v>
      </c>
      <c r="L199" s="9">
        <v>0</v>
      </c>
      <c r="M199" s="13" t="str">
        <f t="shared" si="40"/>
        <v>sob</v>
      </c>
    </row>
    <row r="200" spans="1:13" x14ac:dyDescent="0.25">
      <c r="A200" s="11"/>
      <c r="B200" s="11"/>
      <c r="C200" s="16" t="str">
        <f t="shared" si="43"/>
        <v>-5.88667/110.41111</v>
      </c>
      <c r="D200" s="13">
        <f t="shared" si="43"/>
        <v>1</v>
      </c>
      <c r="E200" s="13" t="str">
        <f t="shared" si="43"/>
        <v>MKT</v>
      </c>
      <c r="F200" s="13" t="str">
        <f t="shared" si="43"/>
        <v>Pemanfaatan</v>
      </c>
      <c r="G200" s="17">
        <v>2</v>
      </c>
      <c r="H200" s="17">
        <v>9</v>
      </c>
      <c r="I200" s="13" t="str">
        <f t="shared" si="44"/>
        <v>P,PK</v>
      </c>
      <c r="J200" s="18" t="s">
        <v>22</v>
      </c>
      <c r="K200" s="9">
        <v>0</v>
      </c>
      <c r="L200" s="9">
        <v>0</v>
      </c>
      <c r="M200" s="13" t="str">
        <f t="shared" si="40"/>
        <v>sob</v>
      </c>
    </row>
    <row r="201" spans="1:13" x14ac:dyDescent="0.25">
      <c r="A201" s="11"/>
      <c r="B201" s="11"/>
      <c r="C201" s="16" t="str">
        <f t="shared" si="43"/>
        <v>-5.88667/110.41111</v>
      </c>
      <c r="D201" s="13">
        <f t="shared" si="43"/>
        <v>1</v>
      </c>
      <c r="E201" s="13" t="str">
        <f t="shared" si="43"/>
        <v>MKT</v>
      </c>
      <c r="F201" s="13" t="str">
        <f t="shared" si="43"/>
        <v>Pemanfaatan</v>
      </c>
      <c r="G201" s="17">
        <v>2</v>
      </c>
      <c r="H201" s="17">
        <v>9</v>
      </c>
      <c r="I201" s="13" t="str">
        <f t="shared" si="44"/>
        <v>P,PK</v>
      </c>
      <c r="J201" s="18" t="s">
        <v>23</v>
      </c>
      <c r="K201" s="9">
        <v>0</v>
      </c>
      <c r="L201" s="9">
        <v>0</v>
      </c>
      <c r="M201" s="13" t="str">
        <f t="shared" si="40"/>
        <v>sob</v>
      </c>
    </row>
    <row r="202" spans="1:13" x14ac:dyDescent="0.25">
      <c r="A202" s="11"/>
      <c r="B202" s="11"/>
      <c r="C202" s="16" t="str">
        <f t="shared" si="43"/>
        <v>-5.88667/110.41111</v>
      </c>
      <c r="D202" s="13">
        <f t="shared" si="43"/>
        <v>1</v>
      </c>
      <c r="E202" s="13" t="str">
        <f t="shared" si="43"/>
        <v>MKT</v>
      </c>
      <c r="F202" s="13" t="str">
        <f t="shared" si="43"/>
        <v>Pemanfaatan</v>
      </c>
      <c r="G202" s="17">
        <v>2</v>
      </c>
      <c r="H202" s="17">
        <v>9</v>
      </c>
      <c r="I202" s="13" t="str">
        <f t="shared" si="44"/>
        <v>P,PK</v>
      </c>
      <c r="J202" s="18" t="s">
        <v>24</v>
      </c>
      <c r="K202" s="9">
        <v>0</v>
      </c>
      <c r="L202" s="9">
        <v>0</v>
      </c>
      <c r="M202" s="13" t="str">
        <f t="shared" si="40"/>
        <v>sob</v>
      </c>
    </row>
    <row r="203" spans="1:13" x14ac:dyDescent="0.25">
      <c r="A203" s="11"/>
      <c r="B203" s="11"/>
      <c r="C203" s="16"/>
      <c r="D203" s="13"/>
      <c r="E203" s="13"/>
      <c r="F203" s="13"/>
      <c r="G203" s="17"/>
      <c r="H203" s="17"/>
      <c r="I203" s="13"/>
      <c r="J203" s="18" t="s">
        <v>16</v>
      </c>
      <c r="K203" s="9">
        <v>0</v>
      </c>
      <c r="L203" s="9">
        <v>0</v>
      </c>
      <c r="M203" s="13" t="str">
        <f t="shared" si="40"/>
        <v>sob</v>
      </c>
    </row>
    <row r="204" spans="1:13" x14ac:dyDescent="0.25">
      <c r="A204" s="11"/>
      <c r="B204" s="11"/>
      <c r="C204" s="16" t="str">
        <f>C202</f>
        <v>-5.88667/110.41111</v>
      </c>
      <c r="D204" s="13">
        <f>D202</f>
        <v>1</v>
      </c>
      <c r="E204" s="13" t="str">
        <f>E202</f>
        <v>MKT</v>
      </c>
      <c r="F204" s="13" t="str">
        <f>F202</f>
        <v>Pemanfaatan</v>
      </c>
      <c r="G204" s="17">
        <v>2</v>
      </c>
      <c r="H204" s="17">
        <v>9</v>
      </c>
      <c r="I204" s="13" t="str">
        <f>I202</f>
        <v>P,PK</v>
      </c>
      <c r="J204" s="18" t="s">
        <v>18</v>
      </c>
      <c r="K204" s="9">
        <v>0</v>
      </c>
      <c r="L204" s="9">
        <v>0</v>
      </c>
      <c r="M204" s="13" t="str">
        <f t="shared" si="40"/>
        <v>sob</v>
      </c>
    </row>
    <row r="205" spans="1:13" x14ac:dyDescent="0.25">
      <c r="A205" s="25"/>
      <c r="B205" s="25"/>
      <c r="C205" s="26" t="str">
        <f t="shared" ref="C205:F212" si="45">C204</f>
        <v>-5.88667/110.41111</v>
      </c>
      <c r="D205" s="27">
        <f t="shared" si="45"/>
        <v>1</v>
      </c>
      <c r="E205" s="27" t="str">
        <f t="shared" si="45"/>
        <v>MKT</v>
      </c>
      <c r="F205" s="27" t="str">
        <f t="shared" si="45"/>
        <v>Pemanfaatan</v>
      </c>
      <c r="G205" s="28">
        <v>2</v>
      </c>
      <c r="H205" s="28">
        <v>10</v>
      </c>
      <c r="I205" s="27" t="s">
        <v>29</v>
      </c>
      <c r="J205" s="29" t="s">
        <v>25</v>
      </c>
      <c r="K205" s="9">
        <v>0</v>
      </c>
      <c r="L205" s="9">
        <v>0</v>
      </c>
      <c r="M205" s="13" t="str">
        <f t="shared" si="40"/>
        <v>sob</v>
      </c>
    </row>
    <row r="206" spans="1:13" x14ac:dyDescent="0.25">
      <c r="A206" s="11"/>
      <c r="B206" s="11"/>
      <c r="C206" s="16" t="str">
        <f t="shared" si="45"/>
        <v>-5.88667/110.41111</v>
      </c>
      <c r="D206" s="13">
        <f t="shared" si="45"/>
        <v>1</v>
      </c>
      <c r="E206" s="13" t="str">
        <f t="shared" si="45"/>
        <v>MKT</v>
      </c>
      <c r="F206" s="13" t="str">
        <f t="shared" si="45"/>
        <v>Pemanfaatan</v>
      </c>
      <c r="G206" s="17">
        <v>2</v>
      </c>
      <c r="H206" s="17">
        <v>10</v>
      </c>
      <c r="I206" s="13" t="str">
        <f t="shared" ref="I206:I212" si="46">I205</f>
        <v>P,PK</v>
      </c>
      <c r="J206" s="18" t="s">
        <v>26</v>
      </c>
      <c r="K206" s="9">
        <v>0</v>
      </c>
      <c r="L206" s="9">
        <v>0</v>
      </c>
      <c r="M206" s="13" t="str">
        <f t="shared" si="40"/>
        <v>sob</v>
      </c>
    </row>
    <row r="207" spans="1:13" x14ac:dyDescent="0.25">
      <c r="A207" s="11"/>
      <c r="B207" s="11"/>
      <c r="C207" s="16" t="str">
        <f t="shared" si="45"/>
        <v>-5.88667/110.41111</v>
      </c>
      <c r="D207" s="13">
        <f t="shared" si="45"/>
        <v>1</v>
      </c>
      <c r="E207" s="13" t="str">
        <f t="shared" si="45"/>
        <v>MKT</v>
      </c>
      <c r="F207" s="13" t="str">
        <f t="shared" si="45"/>
        <v>Pemanfaatan</v>
      </c>
      <c r="G207" s="17">
        <v>2</v>
      </c>
      <c r="H207" s="17">
        <v>10</v>
      </c>
      <c r="I207" s="13" t="str">
        <f t="shared" si="46"/>
        <v>P,PK</v>
      </c>
      <c r="J207" s="18" t="s">
        <v>19</v>
      </c>
      <c r="K207" s="9">
        <v>25</v>
      </c>
      <c r="L207" s="9">
        <v>0</v>
      </c>
      <c r="M207" s="13" t="str">
        <f t="shared" si="40"/>
        <v>sob</v>
      </c>
    </row>
    <row r="208" spans="1:13" x14ac:dyDescent="0.25">
      <c r="A208" s="11"/>
      <c r="B208" s="11"/>
      <c r="C208" s="16" t="str">
        <f t="shared" si="45"/>
        <v>-5.88667/110.41111</v>
      </c>
      <c r="D208" s="13">
        <f t="shared" si="45"/>
        <v>1</v>
      </c>
      <c r="E208" s="13" t="str">
        <f t="shared" si="45"/>
        <v>MKT</v>
      </c>
      <c r="F208" s="13" t="str">
        <f t="shared" si="45"/>
        <v>Pemanfaatan</v>
      </c>
      <c r="G208" s="17">
        <v>2</v>
      </c>
      <c r="H208" s="17">
        <v>10</v>
      </c>
      <c r="I208" s="13" t="str">
        <f t="shared" si="46"/>
        <v>P,PK</v>
      </c>
      <c r="J208" s="18" t="s">
        <v>20</v>
      </c>
      <c r="K208" s="9">
        <v>0</v>
      </c>
      <c r="L208" s="9">
        <v>0</v>
      </c>
      <c r="M208" s="13" t="str">
        <f t="shared" si="40"/>
        <v>sob</v>
      </c>
    </row>
    <row r="209" spans="1:13" x14ac:dyDescent="0.25">
      <c r="A209" s="11"/>
      <c r="B209" s="11"/>
      <c r="C209" s="16" t="str">
        <f t="shared" si="45"/>
        <v>-5.88667/110.41111</v>
      </c>
      <c r="D209" s="13">
        <f t="shared" si="45"/>
        <v>1</v>
      </c>
      <c r="E209" s="13" t="str">
        <f t="shared" si="45"/>
        <v>MKT</v>
      </c>
      <c r="F209" s="13" t="str">
        <f t="shared" si="45"/>
        <v>Pemanfaatan</v>
      </c>
      <c r="G209" s="17">
        <v>2</v>
      </c>
      <c r="H209" s="17">
        <v>10</v>
      </c>
      <c r="I209" s="13" t="str">
        <f t="shared" si="46"/>
        <v>P,PK</v>
      </c>
      <c r="J209" s="18" t="s">
        <v>21</v>
      </c>
      <c r="K209" s="9">
        <v>0</v>
      </c>
      <c r="L209" s="9">
        <v>0</v>
      </c>
      <c r="M209" s="13" t="str">
        <f t="shared" si="40"/>
        <v>sob</v>
      </c>
    </row>
    <row r="210" spans="1:13" x14ac:dyDescent="0.25">
      <c r="A210" s="11"/>
      <c r="B210" s="11"/>
      <c r="C210" s="16" t="str">
        <f t="shared" si="45"/>
        <v>-5.88667/110.41111</v>
      </c>
      <c r="D210" s="13">
        <f t="shared" si="45"/>
        <v>1</v>
      </c>
      <c r="E210" s="13" t="str">
        <f t="shared" si="45"/>
        <v>MKT</v>
      </c>
      <c r="F210" s="13" t="str">
        <f t="shared" si="45"/>
        <v>Pemanfaatan</v>
      </c>
      <c r="G210" s="17">
        <v>2</v>
      </c>
      <c r="H210" s="17">
        <v>10</v>
      </c>
      <c r="I210" s="13" t="str">
        <f t="shared" si="46"/>
        <v>P,PK</v>
      </c>
      <c r="J210" s="18" t="s">
        <v>22</v>
      </c>
      <c r="K210" s="9">
        <v>60</v>
      </c>
      <c r="L210" s="9">
        <v>0</v>
      </c>
      <c r="M210" s="13" t="str">
        <f t="shared" si="40"/>
        <v>sob</v>
      </c>
    </row>
    <row r="211" spans="1:13" x14ac:dyDescent="0.25">
      <c r="A211" s="11"/>
      <c r="B211" s="11"/>
      <c r="C211" s="16" t="str">
        <f t="shared" si="45"/>
        <v>-5.88667/110.41111</v>
      </c>
      <c r="D211" s="13">
        <f t="shared" si="45"/>
        <v>1</v>
      </c>
      <c r="E211" s="13" t="str">
        <f t="shared" si="45"/>
        <v>MKT</v>
      </c>
      <c r="F211" s="13" t="str">
        <f t="shared" si="45"/>
        <v>Pemanfaatan</v>
      </c>
      <c r="G211" s="17">
        <v>2</v>
      </c>
      <c r="H211" s="17">
        <v>10</v>
      </c>
      <c r="I211" s="13" t="str">
        <f t="shared" si="46"/>
        <v>P,PK</v>
      </c>
      <c r="J211" s="18" t="s">
        <v>23</v>
      </c>
      <c r="K211" s="9">
        <v>15</v>
      </c>
      <c r="L211" s="9">
        <v>0</v>
      </c>
      <c r="M211" s="13" t="str">
        <f t="shared" si="40"/>
        <v>sob</v>
      </c>
    </row>
    <row r="212" spans="1:13" x14ac:dyDescent="0.25">
      <c r="A212" s="11"/>
      <c r="B212" s="11"/>
      <c r="C212" s="16" t="str">
        <f t="shared" si="45"/>
        <v>-5.88667/110.41111</v>
      </c>
      <c r="D212" s="13">
        <f t="shared" si="45"/>
        <v>1</v>
      </c>
      <c r="E212" s="13" t="str">
        <f t="shared" si="45"/>
        <v>MKT</v>
      </c>
      <c r="F212" s="13" t="str">
        <f t="shared" si="45"/>
        <v>Pemanfaatan</v>
      </c>
      <c r="G212" s="17">
        <v>2</v>
      </c>
      <c r="H212" s="17">
        <v>10</v>
      </c>
      <c r="I212" s="13" t="str">
        <f t="shared" si="46"/>
        <v>P,PK</v>
      </c>
      <c r="J212" s="18" t="s">
        <v>24</v>
      </c>
      <c r="K212" s="9">
        <v>0</v>
      </c>
      <c r="L212" s="9">
        <v>0</v>
      </c>
      <c r="M212" s="13" t="str">
        <f t="shared" si="40"/>
        <v>sob</v>
      </c>
    </row>
    <row r="213" spans="1:13" x14ac:dyDescent="0.25">
      <c r="A213" s="11"/>
      <c r="B213" s="11"/>
      <c r="C213" s="16"/>
      <c r="D213" s="13"/>
      <c r="E213" s="13"/>
      <c r="F213" s="13"/>
      <c r="G213" s="17"/>
      <c r="H213" s="17"/>
      <c r="I213" s="13"/>
      <c r="J213" s="18" t="s">
        <v>16</v>
      </c>
      <c r="K213" s="9">
        <v>60</v>
      </c>
      <c r="L213" s="9">
        <v>75</v>
      </c>
      <c r="M213" s="13" t="str">
        <f t="shared" si="40"/>
        <v>sob</v>
      </c>
    </row>
    <row r="214" spans="1:13" x14ac:dyDescent="0.25">
      <c r="A214" s="11"/>
      <c r="B214" s="11"/>
      <c r="C214" s="16" t="str">
        <f>C212</f>
        <v>-5.88667/110.41111</v>
      </c>
      <c r="D214" s="13">
        <f>D212</f>
        <v>1</v>
      </c>
      <c r="E214" s="13" t="str">
        <f>E212</f>
        <v>MKT</v>
      </c>
      <c r="F214" s="13" t="str">
        <f>F212</f>
        <v>Pemanfaatan</v>
      </c>
      <c r="G214" s="17">
        <v>2</v>
      </c>
      <c r="H214" s="17">
        <v>10</v>
      </c>
      <c r="I214" s="13" t="str">
        <f>I212</f>
        <v>P,PK</v>
      </c>
      <c r="J214" s="18" t="s">
        <v>18</v>
      </c>
      <c r="K214" s="9">
        <v>0</v>
      </c>
      <c r="L214" s="9">
        <v>0</v>
      </c>
      <c r="M214" s="13" t="str">
        <f t="shared" si="40"/>
        <v>sob</v>
      </c>
    </row>
    <row r="215" spans="1:13" x14ac:dyDescent="0.25">
      <c r="A215" s="25"/>
      <c r="B215" s="25"/>
      <c r="C215" s="26" t="str">
        <f t="shared" ref="C215:F222" si="47">C214</f>
        <v>-5.88667/110.41111</v>
      </c>
      <c r="D215" s="27">
        <f t="shared" si="47"/>
        <v>1</v>
      </c>
      <c r="E215" s="27" t="str">
        <f t="shared" si="47"/>
        <v>MKT</v>
      </c>
      <c r="F215" s="27" t="str">
        <f t="shared" si="47"/>
        <v>Pemanfaatan</v>
      </c>
      <c r="G215" s="28">
        <v>2</v>
      </c>
      <c r="H215" s="28">
        <v>11</v>
      </c>
      <c r="I215" s="27" t="s">
        <v>29</v>
      </c>
      <c r="J215" s="29" t="s">
        <v>25</v>
      </c>
      <c r="K215" s="30">
        <v>0</v>
      </c>
      <c r="L215" s="30">
        <v>0</v>
      </c>
      <c r="M215" s="13" t="str">
        <f t="shared" si="40"/>
        <v>sob</v>
      </c>
    </row>
    <row r="216" spans="1:13" x14ac:dyDescent="0.25">
      <c r="A216" s="11"/>
      <c r="B216" s="11"/>
      <c r="C216" s="16" t="str">
        <f t="shared" si="47"/>
        <v>-5.88667/110.41111</v>
      </c>
      <c r="D216" s="13">
        <f t="shared" si="47"/>
        <v>1</v>
      </c>
      <c r="E216" s="13" t="str">
        <f t="shared" si="47"/>
        <v>MKT</v>
      </c>
      <c r="F216" s="13" t="str">
        <f t="shared" si="47"/>
        <v>Pemanfaatan</v>
      </c>
      <c r="G216" s="17">
        <v>2</v>
      </c>
      <c r="H216" s="17">
        <v>11</v>
      </c>
      <c r="I216" s="13" t="str">
        <f t="shared" ref="I216:I222" si="48">I215</f>
        <v>P,PK</v>
      </c>
      <c r="J216" s="18" t="s">
        <v>26</v>
      </c>
      <c r="K216" s="9">
        <v>0</v>
      </c>
      <c r="L216" s="9">
        <v>0</v>
      </c>
      <c r="M216" s="13" t="str">
        <f t="shared" si="40"/>
        <v>sob</v>
      </c>
    </row>
    <row r="217" spans="1:13" x14ac:dyDescent="0.25">
      <c r="A217" s="11"/>
      <c r="B217" s="11"/>
      <c r="C217" s="16" t="str">
        <f t="shared" si="47"/>
        <v>-5.88667/110.41111</v>
      </c>
      <c r="D217" s="13">
        <f t="shared" si="47"/>
        <v>1</v>
      </c>
      <c r="E217" s="13" t="str">
        <f t="shared" si="47"/>
        <v>MKT</v>
      </c>
      <c r="F217" s="13" t="str">
        <f t="shared" si="47"/>
        <v>Pemanfaatan</v>
      </c>
      <c r="G217" s="17">
        <v>2</v>
      </c>
      <c r="H217" s="17">
        <v>11</v>
      </c>
      <c r="I217" s="13" t="str">
        <f t="shared" si="48"/>
        <v>P,PK</v>
      </c>
      <c r="J217" s="18" t="s">
        <v>19</v>
      </c>
      <c r="K217" s="9">
        <v>0</v>
      </c>
      <c r="L217" s="9">
        <v>0</v>
      </c>
      <c r="M217" s="13" t="str">
        <f t="shared" si="40"/>
        <v>sob</v>
      </c>
    </row>
    <row r="218" spans="1:13" x14ac:dyDescent="0.25">
      <c r="A218" s="11"/>
      <c r="B218" s="11"/>
      <c r="C218" s="16" t="str">
        <f t="shared" si="47"/>
        <v>-5.88667/110.41111</v>
      </c>
      <c r="D218" s="13">
        <f t="shared" si="47"/>
        <v>1</v>
      </c>
      <c r="E218" s="13" t="str">
        <f t="shared" si="47"/>
        <v>MKT</v>
      </c>
      <c r="F218" s="13" t="str">
        <f t="shared" si="47"/>
        <v>Pemanfaatan</v>
      </c>
      <c r="G218" s="17">
        <v>2</v>
      </c>
      <c r="H218" s="17">
        <v>11</v>
      </c>
      <c r="I218" s="13" t="str">
        <f t="shared" si="48"/>
        <v>P,PK</v>
      </c>
      <c r="J218" s="18" t="s">
        <v>20</v>
      </c>
      <c r="K218" s="9">
        <v>0</v>
      </c>
      <c r="L218" s="9">
        <v>0</v>
      </c>
      <c r="M218" s="13" t="str">
        <f t="shared" si="40"/>
        <v>sob</v>
      </c>
    </row>
    <row r="219" spans="1:13" x14ac:dyDescent="0.25">
      <c r="A219" s="11"/>
      <c r="B219" s="11"/>
      <c r="C219" s="16" t="str">
        <f t="shared" si="47"/>
        <v>-5.88667/110.41111</v>
      </c>
      <c r="D219" s="13">
        <f t="shared" si="47"/>
        <v>1</v>
      </c>
      <c r="E219" s="13" t="str">
        <f t="shared" si="47"/>
        <v>MKT</v>
      </c>
      <c r="F219" s="13" t="str">
        <f t="shared" si="47"/>
        <v>Pemanfaatan</v>
      </c>
      <c r="G219" s="17">
        <v>2</v>
      </c>
      <c r="H219" s="17">
        <v>11</v>
      </c>
      <c r="I219" s="13" t="str">
        <f t="shared" si="48"/>
        <v>P,PK</v>
      </c>
      <c r="J219" s="18" t="s">
        <v>21</v>
      </c>
      <c r="K219" s="9">
        <v>0</v>
      </c>
      <c r="L219" s="9">
        <v>0</v>
      </c>
      <c r="M219" s="13" t="str">
        <f t="shared" si="40"/>
        <v>sob</v>
      </c>
    </row>
    <row r="220" spans="1:13" x14ac:dyDescent="0.25">
      <c r="A220" s="11"/>
      <c r="B220" s="11"/>
      <c r="C220" s="16" t="str">
        <f t="shared" si="47"/>
        <v>-5.88667/110.41111</v>
      </c>
      <c r="D220" s="13">
        <f t="shared" si="47"/>
        <v>1</v>
      </c>
      <c r="E220" s="13" t="str">
        <f t="shared" si="47"/>
        <v>MKT</v>
      </c>
      <c r="F220" s="13" t="str">
        <f t="shared" si="47"/>
        <v>Pemanfaatan</v>
      </c>
      <c r="G220" s="17">
        <v>2</v>
      </c>
      <c r="H220" s="17">
        <v>11</v>
      </c>
      <c r="I220" s="13" t="str">
        <f t="shared" si="48"/>
        <v>P,PK</v>
      </c>
      <c r="J220" s="18" t="s">
        <v>22</v>
      </c>
      <c r="K220" s="9">
        <v>40</v>
      </c>
      <c r="L220" s="9">
        <v>0</v>
      </c>
      <c r="M220" s="13" t="str">
        <f t="shared" si="40"/>
        <v>sob</v>
      </c>
    </row>
    <row r="221" spans="1:13" x14ac:dyDescent="0.25">
      <c r="A221" s="11"/>
      <c r="B221" s="11"/>
      <c r="C221" s="16" t="str">
        <f t="shared" si="47"/>
        <v>-5.88667/110.41111</v>
      </c>
      <c r="D221" s="13">
        <f t="shared" si="47"/>
        <v>1</v>
      </c>
      <c r="E221" s="13" t="str">
        <f t="shared" si="47"/>
        <v>MKT</v>
      </c>
      <c r="F221" s="13" t="str">
        <f t="shared" si="47"/>
        <v>Pemanfaatan</v>
      </c>
      <c r="G221" s="17">
        <v>2</v>
      </c>
      <c r="H221" s="17">
        <v>11</v>
      </c>
      <c r="I221" s="13" t="str">
        <f t="shared" si="48"/>
        <v>P,PK</v>
      </c>
      <c r="J221" s="18" t="s">
        <v>23</v>
      </c>
      <c r="K221" s="9">
        <v>60</v>
      </c>
      <c r="L221" s="9">
        <v>0</v>
      </c>
      <c r="M221" s="13" t="str">
        <f t="shared" si="40"/>
        <v>sob</v>
      </c>
    </row>
    <row r="222" spans="1:13" x14ac:dyDescent="0.25">
      <c r="A222" s="11"/>
      <c r="B222" s="11"/>
      <c r="C222" s="16" t="str">
        <f t="shared" si="47"/>
        <v>-5.88667/110.41111</v>
      </c>
      <c r="D222" s="13">
        <f t="shared" si="47"/>
        <v>1</v>
      </c>
      <c r="E222" s="13" t="str">
        <f t="shared" si="47"/>
        <v>MKT</v>
      </c>
      <c r="F222" s="13" t="str">
        <f t="shared" si="47"/>
        <v>Pemanfaatan</v>
      </c>
      <c r="G222" s="17">
        <v>2</v>
      </c>
      <c r="H222" s="17">
        <v>11</v>
      </c>
      <c r="I222" s="13" t="str">
        <f t="shared" si="48"/>
        <v>P,PK</v>
      </c>
      <c r="J222" s="18" t="s">
        <v>24</v>
      </c>
      <c r="K222" s="9">
        <v>0</v>
      </c>
      <c r="L222" s="9">
        <v>0</v>
      </c>
      <c r="M222" s="13" t="str">
        <f t="shared" si="40"/>
        <v>sob</v>
      </c>
    </row>
    <row r="223" spans="1:13" x14ac:dyDescent="0.25">
      <c r="A223" s="11"/>
      <c r="B223" s="11"/>
      <c r="C223" s="16"/>
      <c r="D223" s="13"/>
      <c r="E223" s="13"/>
      <c r="F223" s="13"/>
      <c r="G223" s="17"/>
      <c r="H223" s="17"/>
      <c r="I223" s="13"/>
      <c r="J223" s="18" t="s">
        <v>16</v>
      </c>
      <c r="K223" s="9">
        <v>65</v>
      </c>
      <c r="L223" s="9">
        <v>50</v>
      </c>
      <c r="M223" s="13" t="str">
        <f t="shared" si="40"/>
        <v>sob</v>
      </c>
    </row>
    <row r="224" spans="1:13" x14ac:dyDescent="0.25">
      <c r="A224" s="11"/>
      <c r="B224" s="11"/>
      <c r="C224" s="16" t="str">
        <f>C222</f>
        <v>-5.88667/110.41111</v>
      </c>
      <c r="D224" s="13">
        <f>D222</f>
        <v>1</v>
      </c>
      <c r="E224" s="13" t="str">
        <f>E222</f>
        <v>MKT</v>
      </c>
      <c r="F224" s="13" t="str">
        <f>F222</f>
        <v>Pemanfaatan</v>
      </c>
      <c r="G224" s="17">
        <v>2</v>
      </c>
      <c r="H224" s="17">
        <v>11</v>
      </c>
      <c r="I224" s="13" t="str">
        <f>I222</f>
        <v>P,PK</v>
      </c>
      <c r="J224" s="18" t="s">
        <v>18</v>
      </c>
      <c r="K224" s="9">
        <v>10</v>
      </c>
      <c r="L224" s="9">
        <v>0</v>
      </c>
      <c r="M224" s="13" t="str">
        <f t="shared" si="40"/>
        <v>sob</v>
      </c>
    </row>
    <row r="225" spans="1:13" x14ac:dyDescent="0.25">
      <c r="A225" s="31"/>
      <c r="B225" s="31"/>
      <c r="C225" s="32" t="str">
        <f t="shared" ref="C225:F232" si="49">C224</f>
        <v>-5.88667/110.41111</v>
      </c>
      <c r="D225" s="33">
        <f t="shared" si="49"/>
        <v>1</v>
      </c>
      <c r="E225" s="33" t="str">
        <f t="shared" si="49"/>
        <v>MKT</v>
      </c>
      <c r="F225" s="33" t="str">
        <f t="shared" si="49"/>
        <v>Pemanfaatan</v>
      </c>
      <c r="G225" s="34">
        <v>3</v>
      </c>
      <c r="H225" s="34">
        <v>1</v>
      </c>
      <c r="I225" s="33" t="s">
        <v>29</v>
      </c>
      <c r="J225" s="35" t="s">
        <v>25</v>
      </c>
      <c r="K225" s="36">
        <v>100</v>
      </c>
      <c r="L225" s="36">
        <v>0</v>
      </c>
      <c r="M225" s="33" t="s">
        <v>43</v>
      </c>
    </row>
    <row r="226" spans="1:13" x14ac:dyDescent="0.25">
      <c r="A226" s="11"/>
      <c r="B226" s="11"/>
      <c r="C226" s="16" t="str">
        <f t="shared" si="49"/>
        <v>-5.88667/110.41111</v>
      </c>
      <c r="D226" s="13">
        <f t="shared" si="49"/>
        <v>1</v>
      </c>
      <c r="E226" s="13" t="str">
        <f t="shared" si="49"/>
        <v>MKT</v>
      </c>
      <c r="F226" s="13" t="str">
        <f t="shared" si="49"/>
        <v>Pemanfaatan</v>
      </c>
      <c r="G226" s="17">
        <v>3</v>
      </c>
      <c r="H226" s="17">
        <v>1</v>
      </c>
      <c r="I226" s="13" t="str">
        <f t="shared" ref="I226:I232" si="50">I225</f>
        <v>P,PK</v>
      </c>
      <c r="J226" s="18" t="s">
        <v>26</v>
      </c>
      <c r="K226" s="9">
        <v>0</v>
      </c>
      <c r="L226" s="9">
        <v>0</v>
      </c>
      <c r="M226" s="13" t="str">
        <f>M225</f>
        <v>za</v>
      </c>
    </row>
    <row r="227" spans="1:13" x14ac:dyDescent="0.25">
      <c r="A227" s="11"/>
      <c r="B227" s="11"/>
      <c r="C227" s="16" t="str">
        <f t="shared" si="49"/>
        <v>-5.88667/110.41111</v>
      </c>
      <c r="D227" s="13">
        <f t="shared" si="49"/>
        <v>1</v>
      </c>
      <c r="E227" s="13" t="str">
        <f t="shared" si="49"/>
        <v>MKT</v>
      </c>
      <c r="F227" s="13" t="str">
        <f t="shared" si="49"/>
        <v>Pemanfaatan</v>
      </c>
      <c r="G227" s="17">
        <v>3</v>
      </c>
      <c r="H227" s="17">
        <v>1</v>
      </c>
      <c r="I227" s="13" t="str">
        <f t="shared" si="50"/>
        <v>P,PK</v>
      </c>
      <c r="J227" s="18" t="s">
        <v>19</v>
      </c>
      <c r="K227" s="9">
        <v>0</v>
      </c>
      <c r="L227" s="9">
        <v>0</v>
      </c>
      <c r="M227" s="13" t="str">
        <f>M226</f>
        <v>za</v>
      </c>
    </row>
    <row r="228" spans="1:13" x14ac:dyDescent="0.25">
      <c r="A228" s="11"/>
      <c r="B228" s="11"/>
      <c r="C228" s="16" t="str">
        <f t="shared" si="49"/>
        <v>-5.88667/110.41111</v>
      </c>
      <c r="D228" s="13">
        <f t="shared" si="49"/>
        <v>1</v>
      </c>
      <c r="E228" s="13" t="str">
        <f t="shared" si="49"/>
        <v>MKT</v>
      </c>
      <c r="F228" s="13" t="str">
        <f t="shared" si="49"/>
        <v>Pemanfaatan</v>
      </c>
      <c r="G228" s="17">
        <v>3</v>
      </c>
      <c r="H228" s="17">
        <v>1</v>
      </c>
      <c r="I228" s="13" t="str">
        <f t="shared" si="50"/>
        <v>P,PK</v>
      </c>
      <c r="J228" s="18" t="s">
        <v>20</v>
      </c>
      <c r="K228" s="9">
        <v>0</v>
      </c>
      <c r="L228" s="9">
        <v>0</v>
      </c>
      <c r="M228" s="13" t="str">
        <f>M227</f>
        <v>za</v>
      </c>
    </row>
    <row r="229" spans="1:13" x14ac:dyDescent="0.25">
      <c r="A229" s="11"/>
      <c r="B229" s="11"/>
      <c r="C229" s="16" t="str">
        <f t="shared" si="49"/>
        <v>-5.88667/110.41111</v>
      </c>
      <c r="D229" s="13">
        <f t="shared" si="49"/>
        <v>1</v>
      </c>
      <c r="E229" s="13" t="str">
        <f t="shared" si="49"/>
        <v>MKT</v>
      </c>
      <c r="F229" s="13" t="str">
        <f t="shared" si="49"/>
        <v>Pemanfaatan</v>
      </c>
      <c r="G229" s="17">
        <v>3</v>
      </c>
      <c r="H229" s="17">
        <v>1</v>
      </c>
      <c r="I229" s="13" t="str">
        <f t="shared" si="50"/>
        <v>P,PK</v>
      </c>
      <c r="J229" s="18" t="s">
        <v>21</v>
      </c>
      <c r="K229" s="9">
        <v>0</v>
      </c>
      <c r="L229" s="9">
        <v>0</v>
      </c>
      <c r="M229" s="13" t="str">
        <f>M228</f>
        <v>za</v>
      </c>
    </row>
    <row r="230" spans="1:13" x14ac:dyDescent="0.25">
      <c r="A230" s="11"/>
      <c r="B230" s="11"/>
      <c r="C230" s="16" t="str">
        <f t="shared" si="49"/>
        <v>-5.88667/110.41111</v>
      </c>
      <c r="D230" s="13">
        <f t="shared" si="49"/>
        <v>1</v>
      </c>
      <c r="E230" s="13" t="str">
        <f t="shared" si="49"/>
        <v>MKT</v>
      </c>
      <c r="F230" s="13" t="str">
        <f t="shared" si="49"/>
        <v>Pemanfaatan</v>
      </c>
      <c r="G230" s="17">
        <v>3</v>
      </c>
      <c r="H230" s="17">
        <v>1</v>
      </c>
      <c r="I230" s="13" t="str">
        <f t="shared" si="50"/>
        <v>P,PK</v>
      </c>
      <c r="J230" s="18" t="s">
        <v>22</v>
      </c>
      <c r="K230" s="9">
        <v>0</v>
      </c>
      <c r="L230" s="9">
        <v>0</v>
      </c>
      <c r="M230" s="13" t="str">
        <f t="shared" ref="M230:M293" si="51">M229</f>
        <v>za</v>
      </c>
    </row>
    <row r="231" spans="1:13" x14ac:dyDescent="0.25">
      <c r="A231" s="11"/>
      <c r="B231" s="11"/>
      <c r="C231" s="16" t="str">
        <f t="shared" si="49"/>
        <v>-5.88667/110.41111</v>
      </c>
      <c r="D231" s="13">
        <f t="shared" si="49"/>
        <v>1</v>
      </c>
      <c r="E231" s="13" t="str">
        <f t="shared" si="49"/>
        <v>MKT</v>
      </c>
      <c r="F231" s="13" t="str">
        <f t="shared" si="49"/>
        <v>Pemanfaatan</v>
      </c>
      <c r="G231" s="17">
        <v>3</v>
      </c>
      <c r="H231" s="17">
        <v>1</v>
      </c>
      <c r="I231" s="13" t="str">
        <f t="shared" si="50"/>
        <v>P,PK</v>
      </c>
      <c r="J231" s="18" t="s">
        <v>23</v>
      </c>
      <c r="K231" s="9">
        <v>0</v>
      </c>
      <c r="L231" s="9">
        <v>0</v>
      </c>
      <c r="M231" s="13" t="str">
        <f t="shared" si="51"/>
        <v>za</v>
      </c>
    </row>
    <row r="232" spans="1:13" x14ac:dyDescent="0.25">
      <c r="A232" s="11"/>
      <c r="B232" s="11"/>
      <c r="C232" s="16" t="str">
        <f t="shared" si="49"/>
        <v>-5.88667/110.41111</v>
      </c>
      <c r="D232" s="13">
        <f t="shared" si="49"/>
        <v>1</v>
      </c>
      <c r="E232" s="13" t="str">
        <f t="shared" si="49"/>
        <v>MKT</v>
      </c>
      <c r="F232" s="13" t="str">
        <f t="shared" si="49"/>
        <v>Pemanfaatan</v>
      </c>
      <c r="G232" s="17">
        <v>3</v>
      </c>
      <c r="H232" s="17">
        <v>1</v>
      </c>
      <c r="I232" s="13" t="str">
        <f t="shared" si="50"/>
        <v>P,PK</v>
      </c>
      <c r="J232" s="18" t="s">
        <v>24</v>
      </c>
      <c r="K232" s="9">
        <v>0</v>
      </c>
      <c r="L232" s="9">
        <v>0</v>
      </c>
      <c r="M232" s="13" t="str">
        <f t="shared" si="51"/>
        <v>za</v>
      </c>
    </row>
    <row r="233" spans="1:13" x14ac:dyDescent="0.25">
      <c r="A233" s="11"/>
      <c r="B233" s="11"/>
      <c r="C233" s="16"/>
      <c r="D233" s="13"/>
      <c r="E233" s="13"/>
      <c r="F233" s="13"/>
      <c r="G233" s="17"/>
      <c r="H233" s="17"/>
      <c r="I233" s="13"/>
      <c r="J233" s="18" t="s">
        <v>16</v>
      </c>
      <c r="K233" s="9">
        <v>20</v>
      </c>
      <c r="L233" s="9">
        <v>11</v>
      </c>
      <c r="M233" s="13" t="str">
        <f t="shared" si="51"/>
        <v>za</v>
      </c>
    </row>
    <row r="234" spans="1:13" x14ac:dyDescent="0.25">
      <c r="A234" s="11"/>
      <c r="B234" s="11"/>
      <c r="C234" s="16" t="str">
        <f>C232</f>
        <v>-5.88667/110.41111</v>
      </c>
      <c r="D234" s="13">
        <f>D232</f>
        <v>1</v>
      </c>
      <c r="E234" s="13" t="str">
        <f>E232</f>
        <v>MKT</v>
      </c>
      <c r="F234" s="13" t="str">
        <f>F232</f>
        <v>Pemanfaatan</v>
      </c>
      <c r="G234" s="17">
        <v>3</v>
      </c>
      <c r="H234" s="17">
        <v>1</v>
      </c>
      <c r="I234" s="13" t="str">
        <f>I232</f>
        <v>P,PK</v>
      </c>
      <c r="J234" s="18" t="s">
        <v>18</v>
      </c>
      <c r="K234" s="9">
        <v>0</v>
      </c>
      <c r="L234" s="9">
        <v>0</v>
      </c>
      <c r="M234" s="13" t="str">
        <f t="shared" si="51"/>
        <v>za</v>
      </c>
    </row>
    <row r="235" spans="1:13" x14ac:dyDescent="0.25">
      <c r="A235" s="31"/>
      <c r="B235" s="31"/>
      <c r="C235" s="32" t="str">
        <f t="shared" ref="C235:F242" si="52">C234</f>
        <v>-5.88667/110.41111</v>
      </c>
      <c r="D235" s="33">
        <f t="shared" si="52"/>
        <v>1</v>
      </c>
      <c r="E235" s="33" t="str">
        <f t="shared" si="52"/>
        <v>MKT</v>
      </c>
      <c r="F235" s="33" t="str">
        <f t="shared" si="52"/>
        <v>Pemanfaatan</v>
      </c>
      <c r="G235" s="34">
        <v>3</v>
      </c>
      <c r="H235" s="34">
        <v>2</v>
      </c>
      <c r="I235" s="33" t="s">
        <v>29</v>
      </c>
      <c r="J235" s="35" t="s">
        <v>25</v>
      </c>
      <c r="K235" s="36">
        <v>0</v>
      </c>
      <c r="L235" s="36">
        <v>0</v>
      </c>
      <c r="M235" s="13" t="str">
        <f t="shared" si="51"/>
        <v>za</v>
      </c>
    </row>
    <row r="236" spans="1:13" x14ac:dyDescent="0.25">
      <c r="A236" s="11"/>
      <c r="B236" s="11"/>
      <c r="C236" s="16" t="str">
        <f t="shared" si="52"/>
        <v>-5.88667/110.41111</v>
      </c>
      <c r="D236" s="13">
        <f t="shared" si="52"/>
        <v>1</v>
      </c>
      <c r="E236" s="13" t="str">
        <f t="shared" si="52"/>
        <v>MKT</v>
      </c>
      <c r="F236" s="13" t="str">
        <f t="shared" si="52"/>
        <v>Pemanfaatan</v>
      </c>
      <c r="G236" s="17">
        <v>3</v>
      </c>
      <c r="H236" s="17">
        <v>2</v>
      </c>
      <c r="I236" s="13" t="str">
        <f t="shared" ref="I236:I242" si="53">I235</f>
        <v>P,PK</v>
      </c>
      <c r="J236" s="18" t="s">
        <v>26</v>
      </c>
      <c r="K236" s="9">
        <v>0</v>
      </c>
      <c r="L236" s="9">
        <v>0</v>
      </c>
      <c r="M236" s="13" t="str">
        <f t="shared" si="51"/>
        <v>za</v>
      </c>
    </row>
    <row r="237" spans="1:13" x14ac:dyDescent="0.25">
      <c r="A237" s="11"/>
      <c r="B237" s="11"/>
      <c r="C237" s="16" t="str">
        <f t="shared" si="52"/>
        <v>-5.88667/110.41111</v>
      </c>
      <c r="D237" s="13">
        <f t="shared" si="52"/>
        <v>1</v>
      </c>
      <c r="E237" s="13" t="str">
        <f t="shared" si="52"/>
        <v>MKT</v>
      </c>
      <c r="F237" s="13" t="str">
        <f t="shared" si="52"/>
        <v>Pemanfaatan</v>
      </c>
      <c r="G237" s="17">
        <v>3</v>
      </c>
      <c r="H237" s="17">
        <v>2</v>
      </c>
      <c r="I237" s="13" t="str">
        <f t="shared" si="53"/>
        <v>P,PK</v>
      </c>
      <c r="J237" s="18" t="s">
        <v>19</v>
      </c>
      <c r="K237" s="9">
        <v>0</v>
      </c>
      <c r="L237" s="9">
        <v>0</v>
      </c>
      <c r="M237" s="13" t="str">
        <f t="shared" si="51"/>
        <v>za</v>
      </c>
    </row>
    <row r="238" spans="1:13" x14ac:dyDescent="0.25">
      <c r="A238" s="11"/>
      <c r="B238" s="11"/>
      <c r="C238" s="16" t="str">
        <f t="shared" si="52"/>
        <v>-5.88667/110.41111</v>
      </c>
      <c r="D238" s="13">
        <f t="shared" si="52"/>
        <v>1</v>
      </c>
      <c r="E238" s="13" t="str">
        <f t="shared" si="52"/>
        <v>MKT</v>
      </c>
      <c r="F238" s="13" t="str">
        <f t="shared" si="52"/>
        <v>Pemanfaatan</v>
      </c>
      <c r="G238" s="17">
        <v>3</v>
      </c>
      <c r="H238" s="17">
        <v>2</v>
      </c>
      <c r="I238" s="13" t="str">
        <f t="shared" si="53"/>
        <v>P,PK</v>
      </c>
      <c r="J238" s="18" t="s">
        <v>20</v>
      </c>
      <c r="K238" s="9">
        <v>0</v>
      </c>
      <c r="L238" s="9">
        <v>0</v>
      </c>
      <c r="M238" s="13" t="str">
        <f t="shared" si="51"/>
        <v>za</v>
      </c>
    </row>
    <row r="239" spans="1:13" x14ac:dyDescent="0.25">
      <c r="A239" s="11"/>
      <c r="B239" s="11"/>
      <c r="C239" s="16" t="str">
        <f t="shared" si="52"/>
        <v>-5.88667/110.41111</v>
      </c>
      <c r="D239" s="13">
        <f t="shared" si="52"/>
        <v>1</v>
      </c>
      <c r="E239" s="13" t="str">
        <f t="shared" si="52"/>
        <v>MKT</v>
      </c>
      <c r="F239" s="13" t="str">
        <f t="shared" si="52"/>
        <v>Pemanfaatan</v>
      </c>
      <c r="G239" s="17">
        <v>3</v>
      </c>
      <c r="H239" s="17">
        <v>2</v>
      </c>
      <c r="I239" s="13" t="str">
        <f t="shared" si="53"/>
        <v>P,PK</v>
      </c>
      <c r="J239" s="18" t="s">
        <v>21</v>
      </c>
      <c r="K239" s="9">
        <v>0</v>
      </c>
      <c r="L239" s="9">
        <v>0</v>
      </c>
      <c r="M239" s="13" t="str">
        <f t="shared" si="51"/>
        <v>za</v>
      </c>
    </row>
    <row r="240" spans="1:13" x14ac:dyDescent="0.25">
      <c r="A240" s="11"/>
      <c r="B240" s="11"/>
      <c r="C240" s="16" t="str">
        <f t="shared" si="52"/>
        <v>-5.88667/110.41111</v>
      </c>
      <c r="D240" s="13">
        <f t="shared" si="52"/>
        <v>1</v>
      </c>
      <c r="E240" s="13" t="str">
        <f t="shared" si="52"/>
        <v>MKT</v>
      </c>
      <c r="F240" s="13" t="str">
        <f t="shared" si="52"/>
        <v>Pemanfaatan</v>
      </c>
      <c r="G240" s="17">
        <v>3</v>
      </c>
      <c r="H240" s="17">
        <v>2</v>
      </c>
      <c r="I240" s="13" t="str">
        <f t="shared" si="53"/>
        <v>P,PK</v>
      </c>
      <c r="J240" s="18" t="s">
        <v>22</v>
      </c>
      <c r="K240" s="9">
        <v>0</v>
      </c>
      <c r="L240" s="9">
        <v>0</v>
      </c>
      <c r="M240" s="13" t="str">
        <f t="shared" si="51"/>
        <v>za</v>
      </c>
    </row>
    <row r="241" spans="1:14" x14ac:dyDescent="0.25">
      <c r="A241" s="11"/>
      <c r="B241" s="11"/>
      <c r="C241" s="16" t="str">
        <f t="shared" si="52"/>
        <v>-5.88667/110.41111</v>
      </c>
      <c r="D241" s="13">
        <f t="shared" si="52"/>
        <v>1</v>
      </c>
      <c r="E241" s="13" t="str">
        <f t="shared" si="52"/>
        <v>MKT</v>
      </c>
      <c r="F241" s="13" t="str">
        <f t="shared" si="52"/>
        <v>Pemanfaatan</v>
      </c>
      <c r="G241" s="17">
        <v>3</v>
      </c>
      <c r="H241" s="17">
        <v>2</v>
      </c>
      <c r="I241" s="13" t="str">
        <f t="shared" si="53"/>
        <v>P,PK</v>
      </c>
      <c r="J241" s="18" t="s">
        <v>23</v>
      </c>
      <c r="K241" s="9">
        <v>0</v>
      </c>
      <c r="L241" s="9">
        <v>0</v>
      </c>
      <c r="M241" s="13" t="str">
        <f t="shared" si="51"/>
        <v>za</v>
      </c>
    </row>
    <row r="242" spans="1:14" x14ac:dyDescent="0.25">
      <c r="A242" s="11"/>
      <c r="B242" s="11"/>
      <c r="C242" s="16" t="str">
        <f t="shared" si="52"/>
        <v>-5.88667/110.41111</v>
      </c>
      <c r="D242" s="13">
        <f t="shared" si="52"/>
        <v>1</v>
      </c>
      <c r="E242" s="13" t="str">
        <f t="shared" si="52"/>
        <v>MKT</v>
      </c>
      <c r="F242" s="13" t="str">
        <f t="shared" si="52"/>
        <v>Pemanfaatan</v>
      </c>
      <c r="G242" s="17">
        <v>3</v>
      </c>
      <c r="H242" s="17">
        <v>2</v>
      </c>
      <c r="I242" s="13" t="str">
        <f t="shared" si="53"/>
        <v>P,PK</v>
      </c>
      <c r="J242" s="18" t="s">
        <v>24</v>
      </c>
      <c r="K242" s="9">
        <v>0</v>
      </c>
      <c r="L242" s="9">
        <v>0</v>
      </c>
      <c r="M242" s="13" t="str">
        <f t="shared" si="51"/>
        <v>za</v>
      </c>
    </row>
    <row r="243" spans="1:14" x14ac:dyDescent="0.25">
      <c r="A243" s="11"/>
      <c r="B243" s="11"/>
      <c r="C243" s="16"/>
      <c r="D243" s="13"/>
      <c r="E243" s="13"/>
      <c r="F243" s="13"/>
      <c r="G243" s="17"/>
      <c r="H243" s="17"/>
      <c r="I243" s="13"/>
      <c r="J243" s="18" t="s">
        <v>16</v>
      </c>
      <c r="K243" s="9">
        <v>0</v>
      </c>
      <c r="L243" s="9">
        <v>0</v>
      </c>
      <c r="M243" s="13" t="str">
        <f t="shared" si="51"/>
        <v>za</v>
      </c>
    </row>
    <row r="244" spans="1:14" x14ac:dyDescent="0.25">
      <c r="A244" s="11"/>
      <c r="B244" s="11"/>
      <c r="C244" s="16" t="str">
        <f>C242</f>
        <v>-5.88667/110.41111</v>
      </c>
      <c r="D244" s="13">
        <f>D242</f>
        <v>1</v>
      </c>
      <c r="E244" s="13" t="str">
        <f>E242</f>
        <v>MKT</v>
      </c>
      <c r="F244" s="13" t="str">
        <f>F242</f>
        <v>Pemanfaatan</v>
      </c>
      <c r="G244" s="17">
        <v>3</v>
      </c>
      <c r="H244" s="17">
        <v>2</v>
      </c>
      <c r="I244" s="13" t="str">
        <f>I242</f>
        <v>P,PK</v>
      </c>
      <c r="J244" s="18" t="s">
        <v>18</v>
      </c>
      <c r="K244" s="9">
        <v>1</v>
      </c>
      <c r="L244" s="9">
        <v>0</v>
      </c>
      <c r="M244" s="13" t="str">
        <f t="shared" si="51"/>
        <v>za</v>
      </c>
    </row>
    <row r="245" spans="1:14" x14ac:dyDescent="0.25">
      <c r="A245" s="31"/>
      <c r="B245" s="31"/>
      <c r="C245" s="32" t="str">
        <f t="shared" ref="C245:F252" si="54">C244</f>
        <v>-5.88667/110.41111</v>
      </c>
      <c r="D245" s="33">
        <f t="shared" si="54"/>
        <v>1</v>
      </c>
      <c r="E245" s="33" t="str">
        <f t="shared" si="54"/>
        <v>MKT</v>
      </c>
      <c r="F245" s="33" t="str">
        <f t="shared" si="54"/>
        <v>Pemanfaatan</v>
      </c>
      <c r="G245" s="34">
        <v>3</v>
      </c>
      <c r="H245" s="34">
        <v>3</v>
      </c>
      <c r="I245" s="33" t="s">
        <v>28</v>
      </c>
      <c r="J245" s="35" t="s">
        <v>25</v>
      </c>
      <c r="K245" s="36">
        <v>80</v>
      </c>
      <c r="L245" s="36">
        <v>0</v>
      </c>
      <c r="M245" s="13" t="str">
        <f t="shared" si="51"/>
        <v>za</v>
      </c>
      <c r="N245" t="s">
        <v>30</v>
      </c>
    </row>
    <row r="246" spans="1:14" x14ac:dyDescent="0.25">
      <c r="A246" s="11"/>
      <c r="B246" s="11"/>
      <c r="C246" s="16" t="str">
        <f t="shared" si="54"/>
        <v>-5.88667/110.41111</v>
      </c>
      <c r="D246" s="13">
        <f t="shared" si="54"/>
        <v>1</v>
      </c>
      <c r="E246" s="13" t="str">
        <f t="shared" si="54"/>
        <v>MKT</v>
      </c>
      <c r="F246" s="13" t="str">
        <f t="shared" si="54"/>
        <v>Pemanfaatan</v>
      </c>
      <c r="G246" s="17">
        <v>3</v>
      </c>
      <c r="H246" s="17">
        <v>3</v>
      </c>
      <c r="I246" s="13" t="str">
        <f t="shared" ref="I246:I252" si="55">I245</f>
        <v>P</v>
      </c>
      <c r="J246" s="18" t="s">
        <v>26</v>
      </c>
      <c r="K246" s="9">
        <v>0</v>
      </c>
      <c r="L246" s="9">
        <v>0</v>
      </c>
      <c r="M246" s="13" t="str">
        <f t="shared" si="51"/>
        <v>za</v>
      </c>
    </row>
    <row r="247" spans="1:14" x14ac:dyDescent="0.25">
      <c r="A247" s="11"/>
      <c r="B247" s="11"/>
      <c r="C247" s="16" t="str">
        <f t="shared" si="54"/>
        <v>-5.88667/110.41111</v>
      </c>
      <c r="D247" s="13">
        <f t="shared" si="54"/>
        <v>1</v>
      </c>
      <c r="E247" s="13" t="str">
        <f t="shared" si="54"/>
        <v>MKT</v>
      </c>
      <c r="F247" s="13" t="str">
        <f t="shared" si="54"/>
        <v>Pemanfaatan</v>
      </c>
      <c r="G247" s="17">
        <v>3</v>
      </c>
      <c r="H247" s="17">
        <v>3</v>
      </c>
      <c r="I247" s="13" t="str">
        <f t="shared" si="55"/>
        <v>P</v>
      </c>
      <c r="J247" s="18" t="s">
        <v>19</v>
      </c>
      <c r="K247" s="9">
        <v>20</v>
      </c>
      <c r="L247" s="9">
        <v>0</v>
      </c>
      <c r="M247" s="13" t="str">
        <f t="shared" si="51"/>
        <v>za</v>
      </c>
    </row>
    <row r="248" spans="1:14" x14ac:dyDescent="0.25">
      <c r="A248" s="11"/>
      <c r="B248" s="11"/>
      <c r="C248" s="16" t="str">
        <f t="shared" si="54"/>
        <v>-5.88667/110.41111</v>
      </c>
      <c r="D248" s="13">
        <f t="shared" si="54"/>
        <v>1</v>
      </c>
      <c r="E248" s="13" t="str">
        <f t="shared" si="54"/>
        <v>MKT</v>
      </c>
      <c r="F248" s="13" t="str">
        <f t="shared" si="54"/>
        <v>Pemanfaatan</v>
      </c>
      <c r="G248" s="17">
        <v>3</v>
      </c>
      <c r="H248" s="17">
        <v>3</v>
      </c>
      <c r="I248" s="13" t="str">
        <f t="shared" si="55"/>
        <v>P</v>
      </c>
      <c r="J248" s="18" t="s">
        <v>20</v>
      </c>
      <c r="K248" s="9">
        <v>0</v>
      </c>
      <c r="L248" s="9">
        <v>0</v>
      </c>
      <c r="M248" s="13" t="str">
        <f t="shared" si="51"/>
        <v>za</v>
      </c>
    </row>
    <row r="249" spans="1:14" x14ac:dyDescent="0.25">
      <c r="A249" s="11"/>
      <c r="B249" s="11"/>
      <c r="C249" s="16" t="str">
        <f t="shared" si="54"/>
        <v>-5.88667/110.41111</v>
      </c>
      <c r="D249" s="13">
        <f t="shared" si="54"/>
        <v>1</v>
      </c>
      <c r="E249" s="13" t="str">
        <f t="shared" si="54"/>
        <v>MKT</v>
      </c>
      <c r="F249" s="13" t="str">
        <f t="shared" si="54"/>
        <v>Pemanfaatan</v>
      </c>
      <c r="G249" s="17">
        <v>3</v>
      </c>
      <c r="H249" s="17">
        <v>3</v>
      </c>
      <c r="I249" s="13" t="str">
        <f t="shared" si="55"/>
        <v>P</v>
      </c>
      <c r="J249" s="18" t="s">
        <v>21</v>
      </c>
      <c r="K249" s="9">
        <v>0</v>
      </c>
      <c r="L249" s="9">
        <v>0</v>
      </c>
      <c r="M249" s="13" t="str">
        <f t="shared" si="51"/>
        <v>za</v>
      </c>
    </row>
    <row r="250" spans="1:14" x14ac:dyDescent="0.25">
      <c r="A250" s="11"/>
      <c r="B250" s="11"/>
      <c r="C250" s="16" t="str">
        <f t="shared" si="54"/>
        <v>-5.88667/110.41111</v>
      </c>
      <c r="D250" s="13">
        <f t="shared" si="54"/>
        <v>1</v>
      </c>
      <c r="E250" s="13" t="str">
        <f t="shared" si="54"/>
        <v>MKT</v>
      </c>
      <c r="F250" s="13" t="str">
        <f t="shared" si="54"/>
        <v>Pemanfaatan</v>
      </c>
      <c r="G250" s="17">
        <v>3</v>
      </c>
      <c r="H250" s="17">
        <v>3</v>
      </c>
      <c r="I250" s="13" t="str">
        <f t="shared" si="55"/>
        <v>P</v>
      </c>
      <c r="J250" s="18" t="s">
        <v>22</v>
      </c>
      <c r="K250" s="9">
        <v>0</v>
      </c>
      <c r="L250" s="9">
        <v>0</v>
      </c>
      <c r="M250" s="13" t="str">
        <f t="shared" si="51"/>
        <v>za</v>
      </c>
    </row>
    <row r="251" spans="1:14" x14ac:dyDescent="0.25">
      <c r="A251" s="11"/>
      <c r="B251" s="11"/>
      <c r="C251" s="16" t="str">
        <f t="shared" si="54"/>
        <v>-5.88667/110.41111</v>
      </c>
      <c r="D251" s="13">
        <f t="shared" si="54"/>
        <v>1</v>
      </c>
      <c r="E251" s="13" t="str">
        <f t="shared" si="54"/>
        <v>MKT</v>
      </c>
      <c r="F251" s="13" t="str">
        <f t="shared" si="54"/>
        <v>Pemanfaatan</v>
      </c>
      <c r="G251" s="17">
        <v>3</v>
      </c>
      <c r="H251" s="17">
        <v>3</v>
      </c>
      <c r="I251" s="13" t="str">
        <f t="shared" si="55"/>
        <v>P</v>
      </c>
      <c r="J251" s="18" t="s">
        <v>23</v>
      </c>
      <c r="K251" s="9">
        <v>0</v>
      </c>
      <c r="L251" s="9">
        <v>0</v>
      </c>
      <c r="M251" s="13" t="str">
        <f t="shared" si="51"/>
        <v>za</v>
      </c>
    </row>
    <row r="252" spans="1:14" x14ac:dyDescent="0.25">
      <c r="A252" s="11"/>
      <c r="B252" s="11"/>
      <c r="C252" s="16" t="str">
        <f t="shared" si="54"/>
        <v>-5.88667/110.41111</v>
      </c>
      <c r="D252" s="13">
        <f t="shared" si="54"/>
        <v>1</v>
      </c>
      <c r="E252" s="13" t="str">
        <f t="shared" si="54"/>
        <v>MKT</v>
      </c>
      <c r="F252" s="13" t="str">
        <f t="shared" si="54"/>
        <v>Pemanfaatan</v>
      </c>
      <c r="G252" s="17">
        <v>3</v>
      </c>
      <c r="H252" s="17">
        <v>3</v>
      </c>
      <c r="I252" s="13" t="str">
        <f t="shared" si="55"/>
        <v>P</v>
      </c>
      <c r="J252" s="18" t="s">
        <v>24</v>
      </c>
      <c r="K252" s="9">
        <v>0</v>
      </c>
      <c r="L252" s="9">
        <v>0</v>
      </c>
      <c r="M252" s="13" t="str">
        <f t="shared" si="51"/>
        <v>za</v>
      </c>
    </row>
    <row r="253" spans="1:14" x14ac:dyDescent="0.25">
      <c r="A253" s="11"/>
      <c r="B253" s="11"/>
      <c r="C253" s="16"/>
      <c r="D253" s="13"/>
      <c r="E253" s="13"/>
      <c r="F253" s="13"/>
      <c r="G253" s="17"/>
      <c r="H253" s="17"/>
      <c r="I253" s="13"/>
      <c r="J253" s="18" t="s">
        <v>16</v>
      </c>
      <c r="K253" s="9">
        <v>30</v>
      </c>
      <c r="L253" s="9">
        <v>5</v>
      </c>
      <c r="M253" s="13" t="str">
        <f t="shared" si="51"/>
        <v>za</v>
      </c>
    </row>
    <row r="254" spans="1:14" x14ac:dyDescent="0.25">
      <c r="A254" s="11"/>
      <c r="B254" s="11"/>
      <c r="C254" s="16" t="str">
        <f>C252</f>
        <v>-5.88667/110.41111</v>
      </c>
      <c r="D254" s="13">
        <f>D252</f>
        <v>1</v>
      </c>
      <c r="E254" s="13" t="str">
        <f>E252</f>
        <v>MKT</v>
      </c>
      <c r="F254" s="13" t="str">
        <f>F252</f>
        <v>Pemanfaatan</v>
      </c>
      <c r="G254" s="17">
        <v>3</v>
      </c>
      <c r="H254" s="17">
        <v>3</v>
      </c>
      <c r="I254" s="13" t="str">
        <f>I252</f>
        <v>P</v>
      </c>
      <c r="J254" s="18" t="s">
        <v>18</v>
      </c>
      <c r="K254" s="9">
        <v>10</v>
      </c>
      <c r="L254" s="9">
        <v>0</v>
      </c>
      <c r="M254" s="13" t="str">
        <f t="shared" si="51"/>
        <v>za</v>
      </c>
    </row>
    <row r="255" spans="1:14" x14ac:dyDescent="0.25">
      <c r="A255" s="31"/>
      <c r="B255" s="31"/>
      <c r="C255" s="32" t="str">
        <f t="shared" ref="C255:F262" si="56">C254</f>
        <v>-5.88667/110.41111</v>
      </c>
      <c r="D255" s="33">
        <f t="shared" si="56"/>
        <v>1</v>
      </c>
      <c r="E255" s="33" t="str">
        <f t="shared" si="56"/>
        <v>MKT</v>
      </c>
      <c r="F255" s="33" t="str">
        <f t="shared" si="56"/>
        <v>Pemanfaatan</v>
      </c>
      <c r="G255" s="34">
        <v>3</v>
      </c>
      <c r="H255" s="34">
        <v>4</v>
      </c>
      <c r="I255" s="33" t="s">
        <v>28</v>
      </c>
      <c r="J255" s="35" t="s">
        <v>25</v>
      </c>
      <c r="K255" s="36">
        <v>0</v>
      </c>
      <c r="L255" s="36">
        <v>0</v>
      </c>
      <c r="M255" s="13" t="str">
        <f t="shared" si="51"/>
        <v>za</v>
      </c>
    </row>
    <row r="256" spans="1:14" x14ac:dyDescent="0.25">
      <c r="A256" s="11"/>
      <c r="B256" s="11"/>
      <c r="C256" s="16" t="str">
        <f t="shared" si="56"/>
        <v>-5.88667/110.41111</v>
      </c>
      <c r="D256" s="13">
        <f t="shared" si="56"/>
        <v>1</v>
      </c>
      <c r="E256" s="13" t="str">
        <f t="shared" si="56"/>
        <v>MKT</v>
      </c>
      <c r="F256" s="13" t="str">
        <f t="shared" si="56"/>
        <v>Pemanfaatan</v>
      </c>
      <c r="G256" s="17">
        <v>3</v>
      </c>
      <c r="H256" s="17">
        <v>4</v>
      </c>
      <c r="I256" s="13" t="str">
        <f t="shared" ref="I256:I262" si="57">I255</f>
        <v>P</v>
      </c>
      <c r="J256" s="18" t="s">
        <v>26</v>
      </c>
      <c r="K256" s="9">
        <v>0</v>
      </c>
      <c r="L256" s="9">
        <v>0</v>
      </c>
      <c r="M256" s="13" t="str">
        <f t="shared" si="51"/>
        <v>za</v>
      </c>
    </row>
    <row r="257" spans="1:13" x14ac:dyDescent="0.25">
      <c r="A257" s="11"/>
      <c r="B257" s="11"/>
      <c r="C257" s="16" t="str">
        <f t="shared" si="56"/>
        <v>-5.88667/110.41111</v>
      </c>
      <c r="D257" s="13">
        <f t="shared" si="56"/>
        <v>1</v>
      </c>
      <c r="E257" s="13" t="str">
        <f t="shared" si="56"/>
        <v>MKT</v>
      </c>
      <c r="F257" s="13" t="str">
        <f t="shared" si="56"/>
        <v>Pemanfaatan</v>
      </c>
      <c r="G257" s="17">
        <v>3</v>
      </c>
      <c r="H257" s="17">
        <v>4</v>
      </c>
      <c r="I257" s="13" t="str">
        <f t="shared" si="57"/>
        <v>P</v>
      </c>
      <c r="J257" s="18" t="s">
        <v>19</v>
      </c>
      <c r="K257" s="9">
        <v>50</v>
      </c>
      <c r="L257" s="9">
        <v>0</v>
      </c>
      <c r="M257" s="13" t="str">
        <f t="shared" si="51"/>
        <v>za</v>
      </c>
    </row>
    <row r="258" spans="1:13" x14ac:dyDescent="0.25">
      <c r="A258" s="11"/>
      <c r="B258" s="11"/>
      <c r="C258" s="16" t="str">
        <f t="shared" si="56"/>
        <v>-5.88667/110.41111</v>
      </c>
      <c r="D258" s="13">
        <f t="shared" si="56"/>
        <v>1</v>
      </c>
      <c r="E258" s="13" t="str">
        <f t="shared" si="56"/>
        <v>MKT</v>
      </c>
      <c r="F258" s="13" t="str">
        <f t="shared" si="56"/>
        <v>Pemanfaatan</v>
      </c>
      <c r="G258" s="17">
        <v>3</v>
      </c>
      <c r="H258" s="17">
        <v>4</v>
      </c>
      <c r="I258" s="13" t="str">
        <f t="shared" si="57"/>
        <v>P</v>
      </c>
      <c r="J258" s="18" t="s">
        <v>20</v>
      </c>
      <c r="K258" s="9">
        <v>0</v>
      </c>
      <c r="L258" s="9">
        <v>0</v>
      </c>
      <c r="M258" s="13" t="str">
        <f t="shared" si="51"/>
        <v>za</v>
      </c>
    </row>
    <row r="259" spans="1:13" x14ac:dyDescent="0.25">
      <c r="A259" s="11"/>
      <c r="B259" s="11"/>
      <c r="C259" s="16" t="str">
        <f t="shared" si="56"/>
        <v>-5.88667/110.41111</v>
      </c>
      <c r="D259" s="13">
        <f t="shared" si="56"/>
        <v>1</v>
      </c>
      <c r="E259" s="13" t="str">
        <f t="shared" si="56"/>
        <v>MKT</v>
      </c>
      <c r="F259" s="13" t="str">
        <f t="shared" si="56"/>
        <v>Pemanfaatan</v>
      </c>
      <c r="G259" s="17">
        <v>3</v>
      </c>
      <c r="H259" s="17">
        <v>4</v>
      </c>
      <c r="I259" s="13" t="str">
        <f t="shared" si="57"/>
        <v>P</v>
      </c>
      <c r="J259" s="18" t="s">
        <v>21</v>
      </c>
      <c r="K259" s="9">
        <v>0</v>
      </c>
      <c r="L259" s="9">
        <v>0</v>
      </c>
      <c r="M259" s="13" t="str">
        <f t="shared" si="51"/>
        <v>za</v>
      </c>
    </row>
    <row r="260" spans="1:13" x14ac:dyDescent="0.25">
      <c r="A260" s="11"/>
      <c r="B260" s="11"/>
      <c r="C260" s="16" t="str">
        <f t="shared" si="56"/>
        <v>-5.88667/110.41111</v>
      </c>
      <c r="D260" s="13">
        <f t="shared" si="56"/>
        <v>1</v>
      </c>
      <c r="E260" s="13" t="str">
        <f t="shared" si="56"/>
        <v>MKT</v>
      </c>
      <c r="F260" s="13" t="str">
        <f t="shared" si="56"/>
        <v>Pemanfaatan</v>
      </c>
      <c r="G260" s="17">
        <v>3</v>
      </c>
      <c r="H260" s="17">
        <v>4</v>
      </c>
      <c r="I260" s="13" t="str">
        <f t="shared" si="57"/>
        <v>P</v>
      </c>
      <c r="J260" s="18" t="s">
        <v>22</v>
      </c>
      <c r="K260" s="9">
        <v>0</v>
      </c>
      <c r="L260" s="9">
        <v>0</v>
      </c>
      <c r="M260" s="13" t="str">
        <f t="shared" si="51"/>
        <v>za</v>
      </c>
    </row>
    <row r="261" spans="1:13" x14ac:dyDescent="0.25">
      <c r="A261" s="11"/>
      <c r="B261" s="11"/>
      <c r="C261" s="16" t="str">
        <f t="shared" si="56"/>
        <v>-5.88667/110.41111</v>
      </c>
      <c r="D261" s="13">
        <f t="shared" si="56"/>
        <v>1</v>
      </c>
      <c r="E261" s="13" t="str">
        <f t="shared" si="56"/>
        <v>MKT</v>
      </c>
      <c r="F261" s="13" t="str">
        <f t="shared" si="56"/>
        <v>Pemanfaatan</v>
      </c>
      <c r="G261" s="17">
        <v>3</v>
      </c>
      <c r="H261" s="17">
        <v>4</v>
      </c>
      <c r="I261" s="13" t="str">
        <f t="shared" si="57"/>
        <v>P</v>
      </c>
      <c r="J261" s="18" t="s">
        <v>23</v>
      </c>
      <c r="K261" s="9">
        <v>50</v>
      </c>
      <c r="L261" s="9">
        <v>0</v>
      </c>
      <c r="M261" s="13" t="str">
        <f t="shared" si="51"/>
        <v>za</v>
      </c>
    </row>
    <row r="262" spans="1:13" x14ac:dyDescent="0.25">
      <c r="A262" s="11"/>
      <c r="B262" s="11"/>
      <c r="C262" s="16" t="str">
        <f t="shared" si="56"/>
        <v>-5.88667/110.41111</v>
      </c>
      <c r="D262" s="13">
        <f t="shared" si="56"/>
        <v>1</v>
      </c>
      <c r="E262" s="13" t="str">
        <f t="shared" si="56"/>
        <v>MKT</v>
      </c>
      <c r="F262" s="13" t="str">
        <f t="shared" si="56"/>
        <v>Pemanfaatan</v>
      </c>
      <c r="G262" s="17">
        <v>3</v>
      </c>
      <c r="H262" s="17">
        <v>4</v>
      </c>
      <c r="I262" s="13" t="str">
        <f t="shared" si="57"/>
        <v>P</v>
      </c>
      <c r="J262" s="18" t="s">
        <v>24</v>
      </c>
      <c r="K262" s="9">
        <v>0</v>
      </c>
      <c r="L262" s="9">
        <v>0</v>
      </c>
      <c r="M262" s="13" t="str">
        <f t="shared" si="51"/>
        <v>za</v>
      </c>
    </row>
    <row r="263" spans="1:13" x14ac:dyDescent="0.25">
      <c r="A263" s="11"/>
      <c r="B263" s="11"/>
      <c r="C263" s="16"/>
      <c r="D263" s="13"/>
      <c r="E263" s="13"/>
      <c r="F263" s="13"/>
      <c r="G263" s="17"/>
      <c r="H263" s="17"/>
      <c r="I263" s="13"/>
      <c r="J263" s="18" t="s">
        <v>16</v>
      </c>
      <c r="K263" s="9">
        <v>5</v>
      </c>
      <c r="L263" s="9">
        <v>12</v>
      </c>
      <c r="M263" s="13" t="str">
        <f t="shared" si="51"/>
        <v>za</v>
      </c>
    </row>
    <row r="264" spans="1:13" x14ac:dyDescent="0.25">
      <c r="A264" s="11"/>
      <c r="B264" s="11"/>
      <c r="C264" s="16" t="str">
        <f>C262</f>
        <v>-5.88667/110.41111</v>
      </c>
      <c r="D264" s="13">
        <f>D262</f>
        <v>1</v>
      </c>
      <c r="E264" s="13" t="str">
        <f>E262</f>
        <v>MKT</v>
      </c>
      <c r="F264" s="13" t="str">
        <f>F262</f>
        <v>Pemanfaatan</v>
      </c>
      <c r="G264" s="17">
        <v>3</v>
      </c>
      <c r="H264" s="17">
        <v>4</v>
      </c>
      <c r="I264" s="13" t="str">
        <f>I262</f>
        <v>P</v>
      </c>
      <c r="J264" s="18" t="s">
        <v>18</v>
      </c>
      <c r="K264" s="9">
        <v>0</v>
      </c>
      <c r="L264" s="9">
        <v>0</v>
      </c>
      <c r="M264" s="13" t="str">
        <f t="shared" si="51"/>
        <v>za</v>
      </c>
    </row>
    <row r="265" spans="1:13" x14ac:dyDescent="0.25">
      <c r="A265" s="31"/>
      <c r="B265" s="31"/>
      <c r="C265" s="32" t="str">
        <f t="shared" ref="C265:F272" si="58">C264</f>
        <v>-5.88667/110.41111</v>
      </c>
      <c r="D265" s="33">
        <f t="shared" si="58"/>
        <v>1</v>
      </c>
      <c r="E265" s="33" t="str">
        <f t="shared" si="58"/>
        <v>MKT</v>
      </c>
      <c r="F265" s="33" t="str">
        <f t="shared" si="58"/>
        <v>Pemanfaatan</v>
      </c>
      <c r="G265" s="34">
        <v>3</v>
      </c>
      <c r="H265" s="34">
        <v>5</v>
      </c>
      <c r="I265" s="33" t="s">
        <v>28</v>
      </c>
      <c r="J265" s="35" t="s">
        <v>25</v>
      </c>
      <c r="K265" s="36">
        <v>0</v>
      </c>
      <c r="L265" s="36">
        <v>0</v>
      </c>
      <c r="M265" s="13" t="str">
        <f t="shared" si="51"/>
        <v>za</v>
      </c>
    </row>
    <row r="266" spans="1:13" x14ac:dyDescent="0.25">
      <c r="A266" s="11"/>
      <c r="B266" s="11"/>
      <c r="C266" s="16" t="str">
        <f t="shared" si="58"/>
        <v>-5.88667/110.41111</v>
      </c>
      <c r="D266" s="13">
        <f t="shared" si="58"/>
        <v>1</v>
      </c>
      <c r="E266" s="13" t="str">
        <f t="shared" si="58"/>
        <v>MKT</v>
      </c>
      <c r="F266" s="13" t="str">
        <f t="shared" si="58"/>
        <v>Pemanfaatan</v>
      </c>
      <c r="G266" s="17">
        <v>3</v>
      </c>
      <c r="H266" s="17">
        <v>5</v>
      </c>
      <c r="I266" s="13" t="str">
        <f t="shared" ref="I266:I272" si="59">I265</f>
        <v>P</v>
      </c>
      <c r="J266" s="18" t="s">
        <v>26</v>
      </c>
      <c r="K266" s="9">
        <v>0</v>
      </c>
      <c r="L266" s="9">
        <v>0</v>
      </c>
      <c r="M266" s="13" t="str">
        <f t="shared" si="51"/>
        <v>za</v>
      </c>
    </row>
    <row r="267" spans="1:13" x14ac:dyDescent="0.25">
      <c r="A267" s="11"/>
      <c r="B267" s="11"/>
      <c r="C267" s="16" t="str">
        <f t="shared" si="58"/>
        <v>-5.88667/110.41111</v>
      </c>
      <c r="D267" s="13">
        <f t="shared" si="58"/>
        <v>1</v>
      </c>
      <c r="E267" s="13" t="str">
        <f t="shared" si="58"/>
        <v>MKT</v>
      </c>
      <c r="F267" s="13" t="str">
        <f t="shared" si="58"/>
        <v>Pemanfaatan</v>
      </c>
      <c r="G267" s="17">
        <v>3</v>
      </c>
      <c r="H267" s="17">
        <v>5</v>
      </c>
      <c r="I267" s="13" t="str">
        <f t="shared" si="59"/>
        <v>P</v>
      </c>
      <c r="J267" s="18" t="s">
        <v>19</v>
      </c>
      <c r="K267" s="9">
        <v>0</v>
      </c>
      <c r="L267" s="9">
        <v>0</v>
      </c>
      <c r="M267" s="13" t="str">
        <f t="shared" si="51"/>
        <v>za</v>
      </c>
    </row>
    <row r="268" spans="1:13" x14ac:dyDescent="0.25">
      <c r="A268" s="11"/>
      <c r="B268" s="11"/>
      <c r="C268" s="16" t="str">
        <f t="shared" si="58"/>
        <v>-5.88667/110.41111</v>
      </c>
      <c r="D268" s="13">
        <f t="shared" si="58"/>
        <v>1</v>
      </c>
      <c r="E268" s="13" t="str">
        <f t="shared" si="58"/>
        <v>MKT</v>
      </c>
      <c r="F268" s="13" t="str">
        <f t="shared" si="58"/>
        <v>Pemanfaatan</v>
      </c>
      <c r="G268" s="17">
        <v>3</v>
      </c>
      <c r="H268" s="17">
        <v>5</v>
      </c>
      <c r="I268" s="13" t="str">
        <f t="shared" si="59"/>
        <v>P</v>
      </c>
      <c r="J268" s="18" t="s">
        <v>20</v>
      </c>
      <c r="K268" s="9">
        <v>0</v>
      </c>
      <c r="L268" s="9">
        <v>0</v>
      </c>
      <c r="M268" s="13" t="str">
        <f t="shared" si="51"/>
        <v>za</v>
      </c>
    </row>
    <row r="269" spans="1:13" x14ac:dyDescent="0.25">
      <c r="A269" s="11"/>
      <c r="B269" s="11"/>
      <c r="C269" s="16" t="str">
        <f t="shared" si="58"/>
        <v>-5.88667/110.41111</v>
      </c>
      <c r="D269" s="13">
        <f t="shared" si="58"/>
        <v>1</v>
      </c>
      <c r="E269" s="13" t="str">
        <f t="shared" si="58"/>
        <v>MKT</v>
      </c>
      <c r="F269" s="13" t="str">
        <f t="shared" si="58"/>
        <v>Pemanfaatan</v>
      </c>
      <c r="G269" s="17">
        <v>3</v>
      </c>
      <c r="H269" s="17">
        <v>5</v>
      </c>
      <c r="I269" s="13" t="str">
        <f t="shared" si="59"/>
        <v>P</v>
      </c>
      <c r="J269" s="18" t="s">
        <v>21</v>
      </c>
      <c r="K269" s="9">
        <v>0</v>
      </c>
      <c r="L269" s="9">
        <v>0</v>
      </c>
      <c r="M269" s="13" t="str">
        <f t="shared" si="51"/>
        <v>za</v>
      </c>
    </row>
    <row r="270" spans="1:13" x14ac:dyDescent="0.25">
      <c r="A270" s="11"/>
      <c r="B270" s="11"/>
      <c r="C270" s="16" t="str">
        <f t="shared" si="58"/>
        <v>-5.88667/110.41111</v>
      </c>
      <c r="D270" s="13">
        <f t="shared" si="58"/>
        <v>1</v>
      </c>
      <c r="E270" s="13" t="str">
        <f t="shared" si="58"/>
        <v>MKT</v>
      </c>
      <c r="F270" s="13" t="str">
        <f t="shared" si="58"/>
        <v>Pemanfaatan</v>
      </c>
      <c r="G270" s="17">
        <v>3</v>
      </c>
      <c r="H270" s="17">
        <v>5</v>
      </c>
      <c r="I270" s="13" t="str">
        <f t="shared" si="59"/>
        <v>P</v>
      </c>
      <c r="J270" s="18" t="s">
        <v>22</v>
      </c>
      <c r="K270" s="9">
        <v>70</v>
      </c>
      <c r="L270" s="9">
        <v>0</v>
      </c>
      <c r="M270" s="13" t="str">
        <f t="shared" si="51"/>
        <v>za</v>
      </c>
    </row>
    <row r="271" spans="1:13" x14ac:dyDescent="0.25">
      <c r="A271" s="11"/>
      <c r="B271" s="11"/>
      <c r="C271" s="16" t="str">
        <f t="shared" si="58"/>
        <v>-5.88667/110.41111</v>
      </c>
      <c r="D271" s="13">
        <f t="shared" si="58"/>
        <v>1</v>
      </c>
      <c r="E271" s="13" t="str">
        <f t="shared" si="58"/>
        <v>MKT</v>
      </c>
      <c r="F271" s="13" t="str">
        <f t="shared" si="58"/>
        <v>Pemanfaatan</v>
      </c>
      <c r="G271" s="17">
        <v>3</v>
      </c>
      <c r="H271" s="17">
        <v>5</v>
      </c>
      <c r="I271" s="13" t="str">
        <f t="shared" si="59"/>
        <v>P</v>
      </c>
      <c r="J271" s="18" t="s">
        <v>23</v>
      </c>
      <c r="K271" s="9">
        <v>30</v>
      </c>
      <c r="L271" s="9">
        <v>0</v>
      </c>
      <c r="M271" s="13" t="str">
        <f t="shared" si="51"/>
        <v>za</v>
      </c>
    </row>
    <row r="272" spans="1:13" x14ac:dyDescent="0.25">
      <c r="A272" s="11"/>
      <c r="B272" s="11"/>
      <c r="C272" s="16" t="str">
        <f t="shared" si="58"/>
        <v>-5.88667/110.41111</v>
      </c>
      <c r="D272" s="13">
        <f t="shared" si="58"/>
        <v>1</v>
      </c>
      <c r="E272" s="13" t="str">
        <f t="shared" si="58"/>
        <v>MKT</v>
      </c>
      <c r="F272" s="13" t="str">
        <f t="shared" si="58"/>
        <v>Pemanfaatan</v>
      </c>
      <c r="G272" s="17">
        <v>3</v>
      </c>
      <c r="H272" s="17">
        <v>5</v>
      </c>
      <c r="I272" s="13" t="str">
        <f t="shared" si="59"/>
        <v>P</v>
      </c>
      <c r="J272" s="18" t="s">
        <v>24</v>
      </c>
      <c r="K272" s="9">
        <v>0</v>
      </c>
      <c r="L272" s="9">
        <v>0</v>
      </c>
      <c r="M272" s="13" t="str">
        <f t="shared" si="51"/>
        <v>za</v>
      </c>
    </row>
    <row r="273" spans="1:13" x14ac:dyDescent="0.25">
      <c r="A273" s="11"/>
      <c r="B273" s="11"/>
      <c r="C273" s="16"/>
      <c r="D273" s="13"/>
      <c r="E273" s="13"/>
      <c r="F273" s="13"/>
      <c r="G273" s="17"/>
      <c r="H273" s="17"/>
      <c r="I273" s="13"/>
      <c r="J273" s="18" t="s">
        <v>16</v>
      </c>
      <c r="K273" s="9">
        <v>35</v>
      </c>
      <c r="L273" s="9">
        <v>60</v>
      </c>
      <c r="M273" s="13" t="str">
        <f t="shared" si="51"/>
        <v>za</v>
      </c>
    </row>
    <row r="274" spans="1:13" x14ac:dyDescent="0.25">
      <c r="A274" s="11"/>
      <c r="B274" s="11"/>
      <c r="C274" s="16" t="str">
        <f>C272</f>
        <v>-5.88667/110.41111</v>
      </c>
      <c r="D274" s="13">
        <f>D272</f>
        <v>1</v>
      </c>
      <c r="E274" s="13" t="str">
        <f>E272</f>
        <v>MKT</v>
      </c>
      <c r="F274" s="13" t="str">
        <f>F272</f>
        <v>Pemanfaatan</v>
      </c>
      <c r="G274" s="17">
        <v>3</v>
      </c>
      <c r="H274" s="17">
        <v>5</v>
      </c>
      <c r="I274" s="13" t="str">
        <f>I272</f>
        <v>P</v>
      </c>
      <c r="J274" s="18" t="s">
        <v>18</v>
      </c>
      <c r="K274" s="9">
        <v>0</v>
      </c>
      <c r="L274" s="9">
        <v>0</v>
      </c>
      <c r="M274" s="13" t="str">
        <f t="shared" si="51"/>
        <v>za</v>
      </c>
    </row>
    <row r="275" spans="1:13" x14ac:dyDescent="0.25">
      <c r="A275" s="31"/>
      <c r="B275" s="31"/>
      <c r="C275" s="32" t="str">
        <f t="shared" ref="C275:F282" si="60">C274</f>
        <v>-5.88667/110.41111</v>
      </c>
      <c r="D275" s="33">
        <f t="shared" si="60"/>
        <v>1</v>
      </c>
      <c r="E275" s="33" t="str">
        <f t="shared" si="60"/>
        <v>MKT</v>
      </c>
      <c r="F275" s="33" t="str">
        <f t="shared" si="60"/>
        <v>Pemanfaatan</v>
      </c>
      <c r="G275" s="34">
        <v>3</v>
      </c>
      <c r="H275" s="34">
        <v>6</v>
      </c>
      <c r="I275" s="33" t="s">
        <v>49</v>
      </c>
      <c r="J275" s="35" t="s">
        <v>25</v>
      </c>
      <c r="K275" s="36">
        <v>0</v>
      </c>
      <c r="L275" s="36">
        <v>0</v>
      </c>
      <c r="M275" s="13" t="str">
        <f t="shared" si="51"/>
        <v>za</v>
      </c>
    </row>
    <row r="276" spans="1:13" x14ac:dyDescent="0.25">
      <c r="A276" s="11"/>
      <c r="B276" s="11"/>
      <c r="C276" s="16" t="str">
        <f t="shared" si="60"/>
        <v>-5.88667/110.41111</v>
      </c>
      <c r="D276" s="13">
        <f t="shared" si="60"/>
        <v>1</v>
      </c>
      <c r="E276" s="13" t="str">
        <f t="shared" si="60"/>
        <v>MKT</v>
      </c>
      <c r="F276" s="13" t="str">
        <f t="shared" si="60"/>
        <v>Pemanfaatan</v>
      </c>
      <c r="G276" s="17">
        <v>3</v>
      </c>
      <c r="H276" s="17">
        <v>6</v>
      </c>
      <c r="I276" s="13" t="str">
        <f t="shared" ref="I276:I282" si="61">I275</f>
        <v>P,B</v>
      </c>
      <c r="J276" s="18" t="s">
        <v>26</v>
      </c>
      <c r="K276" s="9">
        <v>0</v>
      </c>
      <c r="L276" s="9">
        <v>0</v>
      </c>
      <c r="M276" s="13" t="str">
        <f t="shared" si="51"/>
        <v>za</v>
      </c>
    </row>
    <row r="277" spans="1:13" x14ac:dyDescent="0.25">
      <c r="A277" s="11"/>
      <c r="B277" s="11"/>
      <c r="C277" s="16" t="str">
        <f t="shared" si="60"/>
        <v>-5.88667/110.41111</v>
      </c>
      <c r="D277" s="13">
        <f t="shared" si="60"/>
        <v>1</v>
      </c>
      <c r="E277" s="13" t="str">
        <f t="shared" si="60"/>
        <v>MKT</v>
      </c>
      <c r="F277" s="13" t="str">
        <f t="shared" si="60"/>
        <v>Pemanfaatan</v>
      </c>
      <c r="G277" s="17">
        <v>3</v>
      </c>
      <c r="H277" s="17">
        <v>6</v>
      </c>
      <c r="I277" s="13" t="str">
        <f t="shared" si="61"/>
        <v>P,B</v>
      </c>
      <c r="J277" s="18" t="s">
        <v>19</v>
      </c>
      <c r="K277" s="9">
        <v>50</v>
      </c>
      <c r="L277" s="9">
        <v>0</v>
      </c>
      <c r="M277" s="13" t="str">
        <f t="shared" si="51"/>
        <v>za</v>
      </c>
    </row>
    <row r="278" spans="1:13" x14ac:dyDescent="0.25">
      <c r="A278" s="11"/>
      <c r="B278" s="11"/>
      <c r="C278" s="16" t="str">
        <f t="shared" si="60"/>
        <v>-5.88667/110.41111</v>
      </c>
      <c r="D278" s="13">
        <f t="shared" si="60"/>
        <v>1</v>
      </c>
      <c r="E278" s="13" t="str">
        <f t="shared" si="60"/>
        <v>MKT</v>
      </c>
      <c r="F278" s="13" t="str">
        <f t="shared" si="60"/>
        <v>Pemanfaatan</v>
      </c>
      <c r="G278" s="17">
        <v>3</v>
      </c>
      <c r="H278" s="17">
        <v>6</v>
      </c>
      <c r="I278" s="13" t="str">
        <f t="shared" si="61"/>
        <v>P,B</v>
      </c>
      <c r="J278" s="18" t="s">
        <v>20</v>
      </c>
      <c r="K278" s="9">
        <v>0</v>
      </c>
      <c r="L278" s="9">
        <v>0</v>
      </c>
      <c r="M278" s="13" t="str">
        <f t="shared" si="51"/>
        <v>za</v>
      </c>
    </row>
    <row r="279" spans="1:13" x14ac:dyDescent="0.25">
      <c r="A279" s="11"/>
      <c r="B279" s="11"/>
      <c r="C279" s="16" t="str">
        <f t="shared" si="60"/>
        <v>-5.88667/110.41111</v>
      </c>
      <c r="D279" s="13">
        <f t="shared" si="60"/>
        <v>1</v>
      </c>
      <c r="E279" s="13" t="str">
        <f t="shared" si="60"/>
        <v>MKT</v>
      </c>
      <c r="F279" s="13" t="str">
        <f t="shared" si="60"/>
        <v>Pemanfaatan</v>
      </c>
      <c r="G279" s="17">
        <v>3</v>
      </c>
      <c r="H279" s="17">
        <v>6</v>
      </c>
      <c r="I279" s="13" t="str">
        <f t="shared" si="61"/>
        <v>P,B</v>
      </c>
      <c r="J279" s="18" t="s">
        <v>21</v>
      </c>
      <c r="K279" s="9">
        <v>0</v>
      </c>
      <c r="L279" s="9">
        <v>0</v>
      </c>
      <c r="M279" s="13" t="str">
        <f t="shared" si="51"/>
        <v>za</v>
      </c>
    </row>
    <row r="280" spans="1:13" x14ac:dyDescent="0.25">
      <c r="A280" s="11"/>
      <c r="B280" s="11"/>
      <c r="C280" s="16" t="str">
        <f t="shared" si="60"/>
        <v>-5.88667/110.41111</v>
      </c>
      <c r="D280" s="13">
        <f t="shared" si="60"/>
        <v>1</v>
      </c>
      <c r="E280" s="13" t="str">
        <f t="shared" si="60"/>
        <v>MKT</v>
      </c>
      <c r="F280" s="13" t="str">
        <f t="shared" si="60"/>
        <v>Pemanfaatan</v>
      </c>
      <c r="G280" s="17">
        <v>3</v>
      </c>
      <c r="H280" s="17">
        <v>6</v>
      </c>
      <c r="I280" s="13" t="str">
        <f t="shared" si="61"/>
        <v>P,B</v>
      </c>
      <c r="J280" s="18" t="s">
        <v>22</v>
      </c>
      <c r="K280" s="9">
        <v>0</v>
      </c>
      <c r="L280" s="9">
        <v>0</v>
      </c>
      <c r="M280" s="13" t="str">
        <f t="shared" si="51"/>
        <v>za</v>
      </c>
    </row>
    <row r="281" spans="1:13" x14ac:dyDescent="0.25">
      <c r="A281" s="11"/>
      <c r="B281" s="11"/>
      <c r="C281" s="16" t="str">
        <f t="shared" si="60"/>
        <v>-5.88667/110.41111</v>
      </c>
      <c r="D281" s="13">
        <f t="shared" si="60"/>
        <v>1</v>
      </c>
      <c r="E281" s="13" t="str">
        <f t="shared" si="60"/>
        <v>MKT</v>
      </c>
      <c r="F281" s="13" t="str">
        <f t="shared" si="60"/>
        <v>Pemanfaatan</v>
      </c>
      <c r="G281" s="17">
        <v>3</v>
      </c>
      <c r="H281" s="17">
        <v>6</v>
      </c>
      <c r="I281" s="13" t="str">
        <f t="shared" si="61"/>
        <v>P,B</v>
      </c>
      <c r="J281" s="18" t="s">
        <v>23</v>
      </c>
      <c r="K281" s="9">
        <v>50</v>
      </c>
      <c r="L281" s="9">
        <v>0</v>
      </c>
      <c r="M281" s="13" t="str">
        <f t="shared" si="51"/>
        <v>za</v>
      </c>
    </row>
    <row r="282" spans="1:13" x14ac:dyDescent="0.25">
      <c r="A282" s="11"/>
      <c r="B282" s="11"/>
      <c r="C282" s="16" t="str">
        <f t="shared" si="60"/>
        <v>-5.88667/110.41111</v>
      </c>
      <c r="D282" s="13">
        <f t="shared" si="60"/>
        <v>1</v>
      </c>
      <c r="E282" s="13" t="str">
        <f t="shared" si="60"/>
        <v>MKT</v>
      </c>
      <c r="F282" s="13" t="str">
        <f t="shared" si="60"/>
        <v>Pemanfaatan</v>
      </c>
      <c r="G282" s="17">
        <v>3</v>
      </c>
      <c r="H282" s="17">
        <v>6</v>
      </c>
      <c r="I282" s="13" t="str">
        <f t="shared" si="61"/>
        <v>P,B</v>
      </c>
      <c r="J282" s="18" t="s">
        <v>24</v>
      </c>
      <c r="K282" s="9">
        <v>0</v>
      </c>
      <c r="L282" s="9">
        <v>0</v>
      </c>
      <c r="M282" s="13" t="str">
        <f t="shared" si="51"/>
        <v>za</v>
      </c>
    </row>
    <row r="283" spans="1:13" x14ac:dyDescent="0.25">
      <c r="A283" s="11"/>
      <c r="B283" s="11"/>
      <c r="C283" s="16"/>
      <c r="D283" s="13"/>
      <c r="E283" s="13"/>
      <c r="F283" s="13"/>
      <c r="G283" s="17"/>
      <c r="H283" s="17"/>
      <c r="I283" s="13"/>
      <c r="J283" s="10" t="str">
        <f>J273</f>
        <v>% seagrass</v>
      </c>
      <c r="K283" s="9">
        <v>25</v>
      </c>
      <c r="L283" s="9">
        <v>9</v>
      </c>
      <c r="M283" s="13" t="str">
        <f t="shared" si="51"/>
        <v>za</v>
      </c>
    </row>
    <row r="284" spans="1:13" x14ac:dyDescent="0.25">
      <c r="A284" s="11"/>
      <c r="B284" s="11"/>
      <c r="C284" s="16" t="str">
        <f>C282</f>
        <v>-5.88667/110.41111</v>
      </c>
      <c r="D284" s="13">
        <f>D282</f>
        <v>1</v>
      </c>
      <c r="E284" s="13" t="str">
        <f>E282</f>
        <v>MKT</v>
      </c>
      <c r="F284" s="13" t="str">
        <f>F282</f>
        <v>Pemanfaatan</v>
      </c>
      <c r="G284" s="17">
        <v>3</v>
      </c>
      <c r="H284" s="17">
        <v>6</v>
      </c>
      <c r="I284" s="13" t="str">
        <f>I282</f>
        <v>P,B</v>
      </c>
      <c r="J284" s="18" t="s">
        <v>18</v>
      </c>
      <c r="K284" s="9">
        <v>17</v>
      </c>
      <c r="L284" s="9">
        <v>0</v>
      </c>
      <c r="M284" s="13" t="str">
        <f t="shared" si="51"/>
        <v>za</v>
      </c>
    </row>
    <row r="285" spans="1:13" x14ac:dyDescent="0.25">
      <c r="A285" s="31"/>
      <c r="B285" s="31"/>
      <c r="C285" s="32" t="str">
        <f t="shared" ref="C285:F292" si="62">C284</f>
        <v>-5.88667/110.41111</v>
      </c>
      <c r="D285" s="33">
        <f t="shared" si="62"/>
        <v>1</v>
      </c>
      <c r="E285" s="33" t="str">
        <f t="shared" si="62"/>
        <v>MKT</v>
      </c>
      <c r="F285" s="33" t="str">
        <f t="shared" si="62"/>
        <v>Pemanfaatan</v>
      </c>
      <c r="G285" s="34">
        <v>3</v>
      </c>
      <c r="H285" s="34">
        <v>7</v>
      </c>
      <c r="I285" s="33" t="s">
        <v>28</v>
      </c>
      <c r="J285" s="35" t="s">
        <v>25</v>
      </c>
      <c r="K285" s="36">
        <v>0</v>
      </c>
      <c r="L285" s="36">
        <v>0</v>
      </c>
      <c r="M285" s="13" t="str">
        <f t="shared" si="51"/>
        <v>za</v>
      </c>
    </row>
    <row r="286" spans="1:13" x14ac:dyDescent="0.25">
      <c r="A286" s="11"/>
      <c r="B286" s="11"/>
      <c r="C286" s="16" t="str">
        <f t="shared" si="62"/>
        <v>-5.88667/110.41111</v>
      </c>
      <c r="D286" s="13">
        <f t="shared" si="62"/>
        <v>1</v>
      </c>
      <c r="E286" s="13" t="str">
        <f t="shared" si="62"/>
        <v>MKT</v>
      </c>
      <c r="F286" s="13" t="str">
        <f t="shared" si="62"/>
        <v>Pemanfaatan</v>
      </c>
      <c r="G286" s="17">
        <v>3</v>
      </c>
      <c r="H286" s="17">
        <v>7</v>
      </c>
      <c r="I286" s="13" t="str">
        <f t="shared" ref="I286:I292" si="63">I285</f>
        <v>P</v>
      </c>
      <c r="J286" s="18" t="s">
        <v>26</v>
      </c>
      <c r="K286" s="9">
        <v>0</v>
      </c>
      <c r="L286" s="9">
        <v>0</v>
      </c>
      <c r="M286" s="13" t="str">
        <f t="shared" si="51"/>
        <v>za</v>
      </c>
    </row>
    <row r="287" spans="1:13" x14ac:dyDescent="0.25">
      <c r="A287" s="11"/>
      <c r="B287" s="11"/>
      <c r="C287" s="16" t="str">
        <f t="shared" si="62"/>
        <v>-5.88667/110.41111</v>
      </c>
      <c r="D287" s="13">
        <f t="shared" si="62"/>
        <v>1</v>
      </c>
      <c r="E287" s="13" t="str">
        <f t="shared" si="62"/>
        <v>MKT</v>
      </c>
      <c r="F287" s="13" t="str">
        <f t="shared" si="62"/>
        <v>Pemanfaatan</v>
      </c>
      <c r="G287" s="17">
        <v>3</v>
      </c>
      <c r="H287" s="17">
        <v>7</v>
      </c>
      <c r="I287" s="13" t="str">
        <f t="shared" si="63"/>
        <v>P</v>
      </c>
      <c r="J287" s="18" t="s">
        <v>19</v>
      </c>
      <c r="K287" s="9">
        <v>0</v>
      </c>
      <c r="L287" s="9">
        <v>0</v>
      </c>
      <c r="M287" s="13" t="str">
        <f t="shared" si="51"/>
        <v>za</v>
      </c>
    </row>
    <row r="288" spans="1:13" x14ac:dyDescent="0.25">
      <c r="A288" s="11"/>
      <c r="B288" s="11"/>
      <c r="C288" s="16" t="str">
        <f t="shared" si="62"/>
        <v>-5.88667/110.41111</v>
      </c>
      <c r="D288" s="13">
        <f t="shared" si="62"/>
        <v>1</v>
      </c>
      <c r="E288" s="13" t="str">
        <f t="shared" si="62"/>
        <v>MKT</v>
      </c>
      <c r="F288" s="13" t="str">
        <f t="shared" si="62"/>
        <v>Pemanfaatan</v>
      </c>
      <c r="G288" s="17">
        <v>3</v>
      </c>
      <c r="H288" s="17">
        <v>7</v>
      </c>
      <c r="I288" s="13" t="str">
        <f t="shared" si="63"/>
        <v>P</v>
      </c>
      <c r="J288" s="18" t="s">
        <v>20</v>
      </c>
      <c r="K288" s="9">
        <v>0</v>
      </c>
      <c r="L288" s="9">
        <v>0</v>
      </c>
      <c r="M288" s="13" t="str">
        <f t="shared" si="51"/>
        <v>za</v>
      </c>
    </row>
    <row r="289" spans="1:13" x14ac:dyDescent="0.25">
      <c r="A289" s="11"/>
      <c r="B289" s="11"/>
      <c r="C289" s="16" t="str">
        <f t="shared" si="62"/>
        <v>-5.88667/110.41111</v>
      </c>
      <c r="D289" s="13">
        <f t="shared" si="62"/>
        <v>1</v>
      </c>
      <c r="E289" s="13" t="str">
        <f t="shared" si="62"/>
        <v>MKT</v>
      </c>
      <c r="F289" s="13" t="str">
        <f t="shared" si="62"/>
        <v>Pemanfaatan</v>
      </c>
      <c r="G289" s="17">
        <v>3</v>
      </c>
      <c r="H289" s="17">
        <v>7</v>
      </c>
      <c r="I289" s="13" t="str">
        <f t="shared" si="63"/>
        <v>P</v>
      </c>
      <c r="J289" s="18" t="s">
        <v>21</v>
      </c>
      <c r="K289" s="9">
        <v>0</v>
      </c>
      <c r="L289" s="9">
        <v>0</v>
      </c>
      <c r="M289" s="13" t="str">
        <f t="shared" si="51"/>
        <v>za</v>
      </c>
    </row>
    <row r="290" spans="1:13" x14ac:dyDescent="0.25">
      <c r="A290" s="11"/>
      <c r="B290" s="11"/>
      <c r="C290" s="16" t="str">
        <f t="shared" si="62"/>
        <v>-5.88667/110.41111</v>
      </c>
      <c r="D290" s="13">
        <f t="shared" si="62"/>
        <v>1</v>
      </c>
      <c r="E290" s="13" t="str">
        <f t="shared" si="62"/>
        <v>MKT</v>
      </c>
      <c r="F290" s="13" t="str">
        <f t="shared" si="62"/>
        <v>Pemanfaatan</v>
      </c>
      <c r="G290" s="17">
        <v>3</v>
      </c>
      <c r="H290" s="17">
        <v>7</v>
      </c>
      <c r="I290" s="13" t="str">
        <f t="shared" si="63"/>
        <v>P</v>
      </c>
      <c r="J290" s="18" t="s">
        <v>22</v>
      </c>
      <c r="K290" s="9">
        <v>0</v>
      </c>
      <c r="L290" s="9">
        <v>0</v>
      </c>
      <c r="M290" s="13" t="str">
        <f t="shared" si="51"/>
        <v>za</v>
      </c>
    </row>
    <row r="291" spans="1:13" x14ac:dyDescent="0.25">
      <c r="A291" s="11"/>
      <c r="B291" s="11"/>
      <c r="C291" s="16" t="str">
        <f t="shared" si="62"/>
        <v>-5.88667/110.41111</v>
      </c>
      <c r="D291" s="13">
        <f t="shared" si="62"/>
        <v>1</v>
      </c>
      <c r="E291" s="13" t="str">
        <f t="shared" si="62"/>
        <v>MKT</v>
      </c>
      <c r="F291" s="13" t="str">
        <f t="shared" si="62"/>
        <v>Pemanfaatan</v>
      </c>
      <c r="G291" s="17">
        <v>3</v>
      </c>
      <c r="H291" s="17">
        <v>7</v>
      </c>
      <c r="I291" s="13" t="str">
        <f t="shared" si="63"/>
        <v>P</v>
      </c>
      <c r="J291" s="18" t="s">
        <v>23</v>
      </c>
      <c r="K291" s="9">
        <v>100</v>
      </c>
      <c r="L291" s="9">
        <v>0</v>
      </c>
      <c r="M291" s="13" t="str">
        <f t="shared" si="51"/>
        <v>za</v>
      </c>
    </row>
    <row r="292" spans="1:13" x14ac:dyDescent="0.25">
      <c r="A292" s="11"/>
      <c r="B292" s="11"/>
      <c r="C292" s="16" t="str">
        <f t="shared" si="62"/>
        <v>-5.88667/110.41111</v>
      </c>
      <c r="D292" s="13">
        <f t="shared" si="62"/>
        <v>1</v>
      </c>
      <c r="E292" s="13" t="str">
        <f t="shared" si="62"/>
        <v>MKT</v>
      </c>
      <c r="F292" s="13" t="str">
        <f t="shared" si="62"/>
        <v>Pemanfaatan</v>
      </c>
      <c r="G292" s="17">
        <v>3</v>
      </c>
      <c r="H292" s="17">
        <v>7</v>
      </c>
      <c r="I292" s="13" t="str">
        <f t="shared" si="63"/>
        <v>P</v>
      </c>
      <c r="J292" s="18" t="s">
        <v>24</v>
      </c>
      <c r="K292" s="9">
        <v>0</v>
      </c>
      <c r="L292" s="9">
        <v>0</v>
      </c>
      <c r="M292" s="13" t="str">
        <f t="shared" si="51"/>
        <v>za</v>
      </c>
    </row>
    <row r="293" spans="1:13" x14ac:dyDescent="0.25">
      <c r="A293" s="11"/>
      <c r="B293" s="11"/>
      <c r="C293" s="16"/>
      <c r="D293" s="13"/>
      <c r="E293" s="13"/>
      <c r="F293" s="13"/>
      <c r="G293" s="17"/>
      <c r="H293" s="17"/>
      <c r="I293" s="13"/>
      <c r="J293" s="18" t="s">
        <v>16</v>
      </c>
      <c r="K293" s="9">
        <v>1</v>
      </c>
      <c r="L293" s="9">
        <v>15</v>
      </c>
      <c r="M293" s="13" t="str">
        <f t="shared" si="51"/>
        <v>za</v>
      </c>
    </row>
    <row r="294" spans="1:13" x14ac:dyDescent="0.25">
      <c r="A294" s="11"/>
      <c r="B294" s="11"/>
      <c r="C294" s="16" t="str">
        <f>C292</f>
        <v>-5.88667/110.41111</v>
      </c>
      <c r="D294" s="13">
        <f>D292</f>
        <v>1</v>
      </c>
      <c r="E294" s="13" t="str">
        <f>E292</f>
        <v>MKT</v>
      </c>
      <c r="F294" s="13" t="str">
        <f>F292</f>
        <v>Pemanfaatan</v>
      </c>
      <c r="G294" s="17">
        <v>3</v>
      </c>
      <c r="H294" s="17">
        <v>7</v>
      </c>
      <c r="I294" s="13" t="str">
        <f>I292</f>
        <v>P</v>
      </c>
      <c r="J294" s="18" t="s">
        <v>18</v>
      </c>
      <c r="K294" s="9">
        <v>0</v>
      </c>
      <c r="L294" s="9">
        <v>0</v>
      </c>
      <c r="M294" s="13" t="str">
        <f t="shared" ref="M294:M334" si="64">M293</f>
        <v>za</v>
      </c>
    </row>
    <row r="295" spans="1:13" x14ac:dyDescent="0.25">
      <c r="A295" s="31"/>
      <c r="B295" s="31"/>
      <c r="C295" s="32" t="str">
        <f t="shared" ref="C295:F302" si="65">C294</f>
        <v>-5.88667/110.41111</v>
      </c>
      <c r="D295" s="33">
        <f t="shared" si="65"/>
        <v>1</v>
      </c>
      <c r="E295" s="33" t="str">
        <f t="shared" si="65"/>
        <v>MKT</v>
      </c>
      <c r="F295" s="33" t="str">
        <f t="shared" si="65"/>
        <v>Pemanfaatan</v>
      </c>
      <c r="G295" s="34">
        <v>3</v>
      </c>
      <c r="H295" s="34">
        <v>8</v>
      </c>
      <c r="I295" s="33" t="s">
        <v>28</v>
      </c>
      <c r="J295" s="35" t="s">
        <v>25</v>
      </c>
      <c r="K295" s="36">
        <v>0</v>
      </c>
      <c r="L295" s="36">
        <v>0</v>
      </c>
      <c r="M295" s="13" t="str">
        <f t="shared" si="64"/>
        <v>za</v>
      </c>
    </row>
    <row r="296" spans="1:13" x14ac:dyDescent="0.25">
      <c r="A296" s="11"/>
      <c r="B296" s="11"/>
      <c r="C296" s="16" t="str">
        <f t="shared" si="65"/>
        <v>-5.88667/110.41111</v>
      </c>
      <c r="D296" s="13">
        <f t="shared" si="65"/>
        <v>1</v>
      </c>
      <c r="E296" s="13" t="str">
        <f t="shared" si="65"/>
        <v>MKT</v>
      </c>
      <c r="F296" s="13" t="str">
        <f t="shared" si="65"/>
        <v>Pemanfaatan</v>
      </c>
      <c r="G296" s="17">
        <v>3</v>
      </c>
      <c r="H296" s="17">
        <v>8</v>
      </c>
      <c r="I296" s="13" t="str">
        <f t="shared" ref="I296:I302" si="66">I295</f>
        <v>P</v>
      </c>
      <c r="J296" s="18" t="s">
        <v>26</v>
      </c>
      <c r="K296" s="9">
        <v>50</v>
      </c>
      <c r="L296" s="9">
        <v>0</v>
      </c>
      <c r="M296" s="13" t="str">
        <f t="shared" si="64"/>
        <v>za</v>
      </c>
    </row>
    <row r="297" spans="1:13" x14ac:dyDescent="0.25">
      <c r="A297" s="11"/>
      <c r="B297" s="11"/>
      <c r="C297" s="16" t="str">
        <f t="shared" si="65"/>
        <v>-5.88667/110.41111</v>
      </c>
      <c r="D297" s="13">
        <f t="shared" si="65"/>
        <v>1</v>
      </c>
      <c r="E297" s="13" t="str">
        <f t="shared" si="65"/>
        <v>MKT</v>
      </c>
      <c r="F297" s="13" t="str">
        <f t="shared" si="65"/>
        <v>Pemanfaatan</v>
      </c>
      <c r="G297" s="17">
        <v>3</v>
      </c>
      <c r="H297" s="17">
        <v>8</v>
      </c>
      <c r="I297" s="13" t="str">
        <f t="shared" si="66"/>
        <v>P</v>
      </c>
      <c r="J297" s="18" t="s">
        <v>19</v>
      </c>
      <c r="K297" s="9">
        <v>0</v>
      </c>
      <c r="L297" s="9">
        <v>0</v>
      </c>
      <c r="M297" s="13" t="str">
        <f t="shared" si="64"/>
        <v>za</v>
      </c>
    </row>
    <row r="298" spans="1:13" x14ac:dyDescent="0.25">
      <c r="A298" s="11"/>
      <c r="B298" s="11"/>
      <c r="C298" s="16" t="str">
        <f t="shared" si="65"/>
        <v>-5.88667/110.41111</v>
      </c>
      <c r="D298" s="13">
        <f t="shared" si="65"/>
        <v>1</v>
      </c>
      <c r="E298" s="13" t="str">
        <f t="shared" si="65"/>
        <v>MKT</v>
      </c>
      <c r="F298" s="13" t="str">
        <f t="shared" si="65"/>
        <v>Pemanfaatan</v>
      </c>
      <c r="G298" s="17">
        <v>3</v>
      </c>
      <c r="H298" s="17">
        <v>8</v>
      </c>
      <c r="I298" s="13" t="str">
        <f t="shared" si="66"/>
        <v>P</v>
      </c>
      <c r="J298" s="18" t="s">
        <v>20</v>
      </c>
      <c r="K298" s="9">
        <v>0</v>
      </c>
      <c r="L298" s="9">
        <v>0</v>
      </c>
      <c r="M298" s="13" t="str">
        <f t="shared" si="64"/>
        <v>za</v>
      </c>
    </row>
    <row r="299" spans="1:13" x14ac:dyDescent="0.25">
      <c r="A299" s="11"/>
      <c r="B299" s="11"/>
      <c r="C299" s="16" t="str">
        <f t="shared" si="65"/>
        <v>-5.88667/110.41111</v>
      </c>
      <c r="D299" s="13">
        <f t="shared" si="65"/>
        <v>1</v>
      </c>
      <c r="E299" s="13" t="str">
        <f t="shared" si="65"/>
        <v>MKT</v>
      </c>
      <c r="F299" s="13" t="str">
        <f t="shared" si="65"/>
        <v>Pemanfaatan</v>
      </c>
      <c r="G299" s="17">
        <v>3</v>
      </c>
      <c r="H299" s="17">
        <v>8</v>
      </c>
      <c r="I299" s="13" t="str">
        <f t="shared" si="66"/>
        <v>P</v>
      </c>
      <c r="J299" s="18" t="s">
        <v>21</v>
      </c>
      <c r="K299" s="9">
        <v>0</v>
      </c>
      <c r="L299" s="9">
        <v>0</v>
      </c>
      <c r="M299" s="13" t="str">
        <f t="shared" si="64"/>
        <v>za</v>
      </c>
    </row>
    <row r="300" spans="1:13" x14ac:dyDescent="0.25">
      <c r="A300" s="11"/>
      <c r="B300" s="11"/>
      <c r="C300" s="16" t="str">
        <f t="shared" si="65"/>
        <v>-5.88667/110.41111</v>
      </c>
      <c r="D300" s="13">
        <f t="shared" si="65"/>
        <v>1</v>
      </c>
      <c r="E300" s="13" t="str">
        <f t="shared" si="65"/>
        <v>MKT</v>
      </c>
      <c r="F300" s="13" t="str">
        <f t="shared" si="65"/>
        <v>Pemanfaatan</v>
      </c>
      <c r="G300" s="17">
        <v>3</v>
      </c>
      <c r="H300" s="17">
        <v>8</v>
      </c>
      <c r="I300" s="13" t="str">
        <f t="shared" si="66"/>
        <v>P</v>
      </c>
      <c r="J300" s="18" t="s">
        <v>22</v>
      </c>
      <c r="K300" s="9">
        <v>0</v>
      </c>
      <c r="L300" s="9">
        <v>0</v>
      </c>
      <c r="M300" s="13" t="str">
        <f t="shared" si="64"/>
        <v>za</v>
      </c>
    </row>
    <row r="301" spans="1:13" x14ac:dyDescent="0.25">
      <c r="A301" s="11"/>
      <c r="B301" s="11"/>
      <c r="C301" s="16" t="str">
        <f t="shared" si="65"/>
        <v>-5.88667/110.41111</v>
      </c>
      <c r="D301" s="13">
        <f t="shared" si="65"/>
        <v>1</v>
      </c>
      <c r="E301" s="13" t="str">
        <f t="shared" si="65"/>
        <v>MKT</v>
      </c>
      <c r="F301" s="13" t="str">
        <f t="shared" si="65"/>
        <v>Pemanfaatan</v>
      </c>
      <c r="G301" s="17">
        <v>3</v>
      </c>
      <c r="H301" s="17">
        <v>8</v>
      </c>
      <c r="I301" s="13" t="str">
        <f t="shared" si="66"/>
        <v>P</v>
      </c>
      <c r="J301" s="18" t="s">
        <v>23</v>
      </c>
      <c r="K301" s="9">
        <v>50</v>
      </c>
      <c r="L301" s="9">
        <v>0</v>
      </c>
      <c r="M301" s="13" t="str">
        <f t="shared" si="64"/>
        <v>za</v>
      </c>
    </row>
    <row r="302" spans="1:13" x14ac:dyDescent="0.25">
      <c r="A302" s="11"/>
      <c r="B302" s="11"/>
      <c r="C302" s="16" t="str">
        <f t="shared" si="65"/>
        <v>-5.88667/110.41111</v>
      </c>
      <c r="D302" s="13">
        <f t="shared" si="65"/>
        <v>1</v>
      </c>
      <c r="E302" s="13" t="str">
        <f t="shared" si="65"/>
        <v>MKT</v>
      </c>
      <c r="F302" s="13" t="str">
        <f t="shared" si="65"/>
        <v>Pemanfaatan</v>
      </c>
      <c r="G302" s="17">
        <v>3</v>
      </c>
      <c r="H302" s="17">
        <v>8</v>
      </c>
      <c r="I302" s="13" t="str">
        <f t="shared" si="66"/>
        <v>P</v>
      </c>
      <c r="J302" s="18" t="s">
        <v>24</v>
      </c>
      <c r="K302" s="9">
        <v>0</v>
      </c>
      <c r="L302" s="9">
        <v>0</v>
      </c>
      <c r="M302" s="13" t="str">
        <f t="shared" si="64"/>
        <v>za</v>
      </c>
    </row>
    <row r="303" spans="1:13" x14ac:dyDescent="0.25">
      <c r="A303" s="11"/>
      <c r="B303" s="11"/>
      <c r="C303" s="16"/>
      <c r="D303" s="13"/>
      <c r="E303" s="13"/>
      <c r="F303" s="13"/>
      <c r="G303" s="17"/>
      <c r="H303" s="17"/>
      <c r="I303" s="13"/>
      <c r="J303" s="10" t="str">
        <f>J293</f>
        <v>% seagrass</v>
      </c>
      <c r="K303" s="9">
        <v>80</v>
      </c>
      <c r="L303" s="9">
        <v>20</v>
      </c>
      <c r="M303" s="13" t="str">
        <f t="shared" si="64"/>
        <v>za</v>
      </c>
    </row>
    <row r="304" spans="1:13" x14ac:dyDescent="0.25">
      <c r="A304" s="11"/>
      <c r="B304" s="11"/>
      <c r="C304" s="16" t="str">
        <f>C302</f>
        <v>-5.88667/110.41111</v>
      </c>
      <c r="D304" s="13">
        <f>D302</f>
        <v>1</v>
      </c>
      <c r="E304" s="13" t="str">
        <f>E302</f>
        <v>MKT</v>
      </c>
      <c r="F304" s="13" t="str">
        <f>F302</f>
        <v>Pemanfaatan</v>
      </c>
      <c r="G304" s="17">
        <v>3</v>
      </c>
      <c r="H304" s="17">
        <v>8</v>
      </c>
      <c r="I304" s="13" t="str">
        <f>I302</f>
        <v>P</v>
      </c>
      <c r="J304" s="18" t="s">
        <v>18</v>
      </c>
      <c r="K304" s="9">
        <v>0</v>
      </c>
      <c r="L304" s="9">
        <v>0</v>
      </c>
      <c r="M304" s="13" t="str">
        <f t="shared" si="64"/>
        <v>za</v>
      </c>
    </row>
    <row r="305" spans="1:13" x14ac:dyDescent="0.25">
      <c r="A305" s="31"/>
      <c r="B305" s="31"/>
      <c r="C305" s="32" t="str">
        <f t="shared" ref="C305:F312" si="67">C304</f>
        <v>-5.88667/110.41111</v>
      </c>
      <c r="D305" s="33">
        <f t="shared" si="67"/>
        <v>1</v>
      </c>
      <c r="E305" s="33" t="str">
        <f t="shared" si="67"/>
        <v>MKT</v>
      </c>
      <c r="F305" s="33" t="str">
        <f t="shared" si="67"/>
        <v>Pemanfaatan</v>
      </c>
      <c r="G305" s="34">
        <v>3</v>
      </c>
      <c r="H305" s="34">
        <v>9</v>
      </c>
      <c r="I305" s="33" t="s">
        <v>49</v>
      </c>
      <c r="J305" s="35" t="s">
        <v>25</v>
      </c>
      <c r="K305" s="36">
        <v>0</v>
      </c>
      <c r="L305" s="36">
        <v>0</v>
      </c>
      <c r="M305" s="13" t="str">
        <f t="shared" si="64"/>
        <v>za</v>
      </c>
    </row>
    <row r="306" spans="1:13" x14ac:dyDescent="0.25">
      <c r="A306" s="11"/>
      <c r="B306" s="11"/>
      <c r="C306" s="16" t="str">
        <f t="shared" si="67"/>
        <v>-5.88667/110.41111</v>
      </c>
      <c r="D306" s="13">
        <f t="shared" si="67"/>
        <v>1</v>
      </c>
      <c r="E306" s="13" t="str">
        <f t="shared" si="67"/>
        <v>MKT</v>
      </c>
      <c r="F306" s="13" t="str">
        <f t="shared" si="67"/>
        <v>Pemanfaatan</v>
      </c>
      <c r="G306" s="17">
        <v>3</v>
      </c>
      <c r="H306" s="17">
        <v>9</v>
      </c>
      <c r="I306" s="13" t="str">
        <f t="shared" ref="I306:I312" si="68">I305</f>
        <v>P,B</v>
      </c>
      <c r="J306" s="18" t="s">
        <v>26</v>
      </c>
      <c r="K306" s="9">
        <v>20</v>
      </c>
      <c r="L306" s="9">
        <v>0</v>
      </c>
      <c r="M306" s="13" t="str">
        <f t="shared" si="64"/>
        <v>za</v>
      </c>
    </row>
    <row r="307" spans="1:13" x14ac:dyDescent="0.25">
      <c r="A307" s="11"/>
      <c r="B307" s="11"/>
      <c r="C307" s="16" t="str">
        <f t="shared" si="67"/>
        <v>-5.88667/110.41111</v>
      </c>
      <c r="D307" s="13">
        <f t="shared" si="67"/>
        <v>1</v>
      </c>
      <c r="E307" s="13" t="str">
        <f t="shared" si="67"/>
        <v>MKT</v>
      </c>
      <c r="F307" s="13" t="str">
        <f t="shared" si="67"/>
        <v>Pemanfaatan</v>
      </c>
      <c r="G307" s="17">
        <v>3</v>
      </c>
      <c r="H307" s="17">
        <v>9</v>
      </c>
      <c r="I307" s="13" t="str">
        <f t="shared" si="68"/>
        <v>P,B</v>
      </c>
      <c r="J307" s="18" t="s">
        <v>19</v>
      </c>
      <c r="K307" s="9">
        <v>0</v>
      </c>
      <c r="L307" s="9">
        <v>0</v>
      </c>
      <c r="M307" s="13" t="str">
        <f t="shared" si="64"/>
        <v>za</v>
      </c>
    </row>
    <row r="308" spans="1:13" x14ac:dyDescent="0.25">
      <c r="A308" s="11"/>
      <c r="B308" s="11"/>
      <c r="C308" s="16" t="str">
        <f t="shared" si="67"/>
        <v>-5.88667/110.41111</v>
      </c>
      <c r="D308" s="13">
        <f t="shared" si="67"/>
        <v>1</v>
      </c>
      <c r="E308" s="13" t="str">
        <f t="shared" si="67"/>
        <v>MKT</v>
      </c>
      <c r="F308" s="13" t="str">
        <f t="shared" si="67"/>
        <v>Pemanfaatan</v>
      </c>
      <c r="G308" s="17">
        <v>3</v>
      </c>
      <c r="H308" s="17">
        <v>9</v>
      </c>
      <c r="I308" s="13" t="str">
        <f t="shared" si="68"/>
        <v>P,B</v>
      </c>
      <c r="J308" s="18" t="s">
        <v>20</v>
      </c>
      <c r="K308" s="9">
        <v>0</v>
      </c>
      <c r="L308" s="9">
        <v>0</v>
      </c>
      <c r="M308" s="13" t="str">
        <f t="shared" si="64"/>
        <v>za</v>
      </c>
    </row>
    <row r="309" spans="1:13" x14ac:dyDescent="0.25">
      <c r="A309" s="11"/>
      <c r="B309" s="11"/>
      <c r="C309" s="16" t="str">
        <f t="shared" si="67"/>
        <v>-5.88667/110.41111</v>
      </c>
      <c r="D309" s="13">
        <f t="shared" si="67"/>
        <v>1</v>
      </c>
      <c r="E309" s="13" t="str">
        <f t="shared" si="67"/>
        <v>MKT</v>
      </c>
      <c r="F309" s="13" t="str">
        <f t="shared" si="67"/>
        <v>Pemanfaatan</v>
      </c>
      <c r="G309" s="17">
        <v>3</v>
      </c>
      <c r="H309" s="17">
        <v>9</v>
      </c>
      <c r="I309" s="13" t="str">
        <f t="shared" si="68"/>
        <v>P,B</v>
      </c>
      <c r="J309" s="18" t="s">
        <v>21</v>
      </c>
      <c r="K309" s="9">
        <v>0</v>
      </c>
      <c r="L309" s="9">
        <v>0</v>
      </c>
      <c r="M309" s="13" t="str">
        <f t="shared" si="64"/>
        <v>za</v>
      </c>
    </row>
    <row r="310" spans="1:13" x14ac:dyDescent="0.25">
      <c r="A310" s="11"/>
      <c r="B310" s="11"/>
      <c r="C310" s="16" t="str">
        <f t="shared" si="67"/>
        <v>-5.88667/110.41111</v>
      </c>
      <c r="D310" s="13">
        <f t="shared" si="67"/>
        <v>1</v>
      </c>
      <c r="E310" s="13" t="str">
        <f t="shared" si="67"/>
        <v>MKT</v>
      </c>
      <c r="F310" s="13" t="str">
        <f t="shared" si="67"/>
        <v>Pemanfaatan</v>
      </c>
      <c r="G310" s="17">
        <v>3</v>
      </c>
      <c r="H310" s="17">
        <v>9</v>
      </c>
      <c r="I310" s="13" t="str">
        <f t="shared" si="68"/>
        <v>P,B</v>
      </c>
      <c r="J310" s="18" t="s">
        <v>22</v>
      </c>
      <c r="K310" s="9">
        <v>30</v>
      </c>
      <c r="L310" s="9">
        <v>0</v>
      </c>
      <c r="M310" s="13" t="str">
        <f t="shared" si="64"/>
        <v>za</v>
      </c>
    </row>
    <row r="311" spans="1:13" x14ac:dyDescent="0.25">
      <c r="A311" s="11"/>
      <c r="B311" s="11"/>
      <c r="C311" s="16" t="str">
        <f t="shared" si="67"/>
        <v>-5.88667/110.41111</v>
      </c>
      <c r="D311" s="13">
        <f t="shared" si="67"/>
        <v>1</v>
      </c>
      <c r="E311" s="13" t="str">
        <f t="shared" si="67"/>
        <v>MKT</v>
      </c>
      <c r="F311" s="13" t="str">
        <f t="shared" si="67"/>
        <v>Pemanfaatan</v>
      </c>
      <c r="G311" s="17">
        <v>3</v>
      </c>
      <c r="H311" s="17">
        <v>9</v>
      </c>
      <c r="I311" s="13" t="str">
        <f t="shared" si="68"/>
        <v>P,B</v>
      </c>
      <c r="J311" s="18" t="s">
        <v>23</v>
      </c>
      <c r="K311" s="9">
        <v>50</v>
      </c>
      <c r="L311" s="9">
        <v>0</v>
      </c>
      <c r="M311" s="13" t="str">
        <f t="shared" si="64"/>
        <v>za</v>
      </c>
    </row>
    <row r="312" spans="1:13" x14ac:dyDescent="0.25">
      <c r="A312" s="11"/>
      <c r="B312" s="11"/>
      <c r="C312" s="16" t="str">
        <f t="shared" si="67"/>
        <v>-5.88667/110.41111</v>
      </c>
      <c r="D312" s="13">
        <f t="shared" si="67"/>
        <v>1</v>
      </c>
      <c r="E312" s="13" t="str">
        <f t="shared" si="67"/>
        <v>MKT</v>
      </c>
      <c r="F312" s="13" t="str">
        <f t="shared" si="67"/>
        <v>Pemanfaatan</v>
      </c>
      <c r="G312" s="17">
        <v>3</v>
      </c>
      <c r="H312" s="17">
        <v>9</v>
      </c>
      <c r="I312" s="13" t="str">
        <f t="shared" si="68"/>
        <v>P,B</v>
      </c>
      <c r="J312" s="18" t="s">
        <v>24</v>
      </c>
      <c r="K312" s="9">
        <v>0</v>
      </c>
      <c r="L312" s="9">
        <v>0</v>
      </c>
      <c r="M312" s="13" t="str">
        <f t="shared" si="64"/>
        <v>za</v>
      </c>
    </row>
    <row r="313" spans="1:13" x14ac:dyDescent="0.25">
      <c r="A313" s="11"/>
      <c r="B313" s="11"/>
      <c r="C313" s="16"/>
      <c r="D313" s="13"/>
      <c r="E313" s="13"/>
      <c r="F313" s="13"/>
      <c r="G313" s="17"/>
      <c r="H313" s="17"/>
      <c r="I313" s="13"/>
      <c r="J313" s="18" t="s">
        <v>16</v>
      </c>
      <c r="K313" s="9">
        <v>70</v>
      </c>
      <c r="L313" s="9">
        <v>70</v>
      </c>
      <c r="M313" s="13" t="str">
        <f t="shared" si="64"/>
        <v>za</v>
      </c>
    </row>
    <row r="314" spans="1:13" x14ac:dyDescent="0.25">
      <c r="A314" s="11"/>
      <c r="B314" s="11"/>
      <c r="C314" s="16" t="str">
        <f>C312</f>
        <v>-5.88667/110.41111</v>
      </c>
      <c r="D314" s="13">
        <f>D312</f>
        <v>1</v>
      </c>
      <c r="E314" s="13" t="str">
        <f>E312</f>
        <v>MKT</v>
      </c>
      <c r="F314" s="13" t="str">
        <f>F312</f>
        <v>Pemanfaatan</v>
      </c>
      <c r="G314" s="17">
        <v>3</v>
      </c>
      <c r="H314" s="17">
        <v>9</v>
      </c>
      <c r="I314" s="13" t="str">
        <f>I312</f>
        <v>P,B</v>
      </c>
      <c r="J314" s="18" t="s">
        <v>18</v>
      </c>
      <c r="K314" s="9">
        <v>0</v>
      </c>
      <c r="L314" s="9">
        <v>0</v>
      </c>
      <c r="M314" s="13" t="str">
        <f t="shared" si="64"/>
        <v>za</v>
      </c>
    </row>
    <row r="315" spans="1:13" x14ac:dyDescent="0.25">
      <c r="A315" s="31"/>
      <c r="B315" s="31"/>
      <c r="C315" s="32" t="str">
        <f t="shared" ref="C315:F322" si="69">C314</f>
        <v>-5.88667/110.41111</v>
      </c>
      <c r="D315" s="33">
        <f t="shared" si="69"/>
        <v>1</v>
      </c>
      <c r="E315" s="33" t="str">
        <f t="shared" si="69"/>
        <v>MKT</v>
      </c>
      <c r="F315" s="33" t="str">
        <f t="shared" si="69"/>
        <v>Pemanfaatan</v>
      </c>
      <c r="G315" s="34">
        <v>3</v>
      </c>
      <c r="H315" s="34">
        <v>10</v>
      </c>
      <c r="I315" s="33" t="s">
        <v>49</v>
      </c>
      <c r="J315" s="35" t="s">
        <v>25</v>
      </c>
      <c r="K315" s="36">
        <v>5</v>
      </c>
      <c r="L315" s="36">
        <v>0</v>
      </c>
      <c r="M315" s="13" t="str">
        <f t="shared" si="64"/>
        <v>za</v>
      </c>
    </row>
    <row r="316" spans="1:13" x14ac:dyDescent="0.25">
      <c r="A316" s="11"/>
      <c r="B316" s="11"/>
      <c r="C316" s="16" t="str">
        <f t="shared" si="69"/>
        <v>-5.88667/110.41111</v>
      </c>
      <c r="D316" s="13">
        <f t="shared" si="69"/>
        <v>1</v>
      </c>
      <c r="E316" s="13" t="str">
        <f t="shared" si="69"/>
        <v>MKT</v>
      </c>
      <c r="F316" s="13" t="str">
        <f t="shared" si="69"/>
        <v>Pemanfaatan</v>
      </c>
      <c r="G316" s="17">
        <v>3</v>
      </c>
      <c r="H316" s="17">
        <v>10</v>
      </c>
      <c r="I316" s="13" t="str">
        <f t="shared" ref="I316:I322" si="70">I315</f>
        <v>P,B</v>
      </c>
      <c r="J316" s="18" t="s">
        <v>26</v>
      </c>
      <c r="K316" s="9">
        <v>0</v>
      </c>
      <c r="L316" s="9">
        <v>0</v>
      </c>
      <c r="M316" s="13" t="str">
        <f t="shared" si="64"/>
        <v>za</v>
      </c>
    </row>
    <row r="317" spans="1:13" x14ac:dyDescent="0.25">
      <c r="A317" s="11"/>
      <c r="B317" s="11"/>
      <c r="C317" s="16" t="str">
        <f t="shared" si="69"/>
        <v>-5.88667/110.41111</v>
      </c>
      <c r="D317" s="13">
        <f t="shared" si="69"/>
        <v>1</v>
      </c>
      <c r="E317" s="13" t="str">
        <f t="shared" si="69"/>
        <v>MKT</v>
      </c>
      <c r="F317" s="13" t="str">
        <f t="shared" si="69"/>
        <v>Pemanfaatan</v>
      </c>
      <c r="G317" s="17">
        <v>3</v>
      </c>
      <c r="H317" s="17">
        <v>10</v>
      </c>
      <c r="I317" s="13" t="str">
        <f t="shared" si="70"/>
        <v>P,B</v>
      </c>
      <c r="J317" s="18" t="s">
        <v>19</v>
      </c>
      <c r="K317" s="9">
        <v>0</v>
      </c>
      <c r="L317" s="9">
        <v>0</v>
      </c>
      <c r="M317" s="13" t="str">
        <f t="shared" si="64"/>
        <v>za</v>
      </c>
    </row>
    <row r="318" spans="1:13" x14ac:dyDescent="0.25">
      <c r="A318" s="11"/>
      <c r="B318" s="11"/>
      <c r="C318" s="16" t="str">
        <f t="shared" si="69"/>
        <v>-5.88667/110.41111</v>
      </c>
      <c r="D318" s="13">
        <f t="shared" si="69"/>
        <v>1</v>
      </c>
      <c r="E318" s="13" t="str">
        <f t="shared" si="69"/>
        <v>MKT</v>
      </c>
      <c r="F318" s="13" t="str">
        <f t="shared" si="69"/>
        <v>Pemanfaatan</v>
      </c>
      <c r="G318" s="17">
        <v>3</v>
      </c>
      <c r="H318" s="17">
        <v>10</v>
      </c>
      <c r="I318" s="13" t="str">
        <f t="shared" si="70"/>
        <v>P,B</v>
      </c>
      <c r="J318" s="18" t="s">
        <v>20</v>
      </c>
      <c r="K318" s="9">
        <v>0</v>
      </c>
      <c r="L318" s="9">
        <v>0</v>
      </c>
      <c r="M318" s="13" t="str">
        <f t="shared" si="64"/>
        <v>za</v>
      </c>
    </row>
    <row r="319" spans="1:13" x14ac:dyDescent="0.25">
      <c r="A319" s="11"/>
      <c r="B319" s="11"/>
      <c r="C319" s="16" t="str">
        <f t="shared" si="69"/>
        <v>-5.88667/110.41111</v>
      </c>
      <c r="D319" s="13">
        <f t="shared" si="69"/>
        <v>1</v>
      </c>
      <c r="E319" s="13" t="str">
        <f t="shared" si="69"/>
        <v>MKT</v>
      </c>
      <c r="F319" s="13" t="str">
        <f t="shared" si="69"/>
        <v>Pemanfaatan</v>
      </c>
      <c r="G319" s="17">
        <v>3</v>
      </c>
      <c r="H319" s="17">
        <v>10</v>
      </c>
      <c r="I319" s="13" t="str">
        <f t="shared" si="70"/>
        <v>P,B</v>
      </c>
      <c r="J319" s="18" t="s">
        <v>21</v>
      </c>
      <c r="K319" s="9">
        <v>0</v>
      </c>
      <c r="L319" s="9">
        <v>0</v>
      </c>
      <c r="M319" s="13" t="str">
        <f t="shared" si="64"/>
        <v>za</v>
      </c>
    </row>
    <row r="320" spans="1:13" x14ac:dyDescent="0.25">
      <c r="A320" s="11"/>
      <c r="B320" s="11"/>
      <c r="C320" s="16" t="str">
        <f t="shared" si="69"/>
        <v>-5.88667/110.41111</v>
      </c>
      <c r="D320" s="13">
        <f t="shared" si="69"/>
        <v>1</v>
      </c>
      <c r="E320" s="13" t="str">
        <f t="shared" si="69"/>
        <v>MKT</v>
      </c>
      <c r="F320" s="13" t="str">
        <f t="shared" si="69"/>
        <v>Pemanfaatan</v>
      </c>
      <c r="G320" s="17">
        <v>3</v>
      </c>
      <c r="H320" s="17">
        <v>10</v>
      </c>
      <c r="I320" s="13" t="str">
        <f t="shared" si="70"/>
        <v>P,B</v>
      </c>
      <c r="J320" s="18" t="s">
        <v>22</v>
      </c>
      <c r="K320" s="9">
        <v>0</v>
      </c>
      <c r="L320" s="9">
        <v>0</v>
      </c>
      <c r="M320" s="13" t="str">
        <f t="shared" si="64"/>
        <v>za</v>
      </c>
    </row>
    <row r="321" spans="1:13" x14ac:dyDescent="0.25">
      <c r="A321" s="11"/>
      <c r="B321" s="11"/>
      <c r="C321" s="16" t="str">
        <f t="shared" si="69"/>
        <v>-5.88667/110.41111</v>
      </c>
      <c r="D321" s="13">
        <f t="shared" si="69"/>
        <v>1</v>
      </c>
      <c r="E321" s="13" t="str">
        <f t="shared" si="69"/>
        <v>MKT</v>
      </c>
      <c r="F321" s="13" t="str">
        <f t="shared" si="69"/>
        <v>Pemanfaatan</v>
      </c>
      <c r="G321" s="17">
        <v>3</v>
      </c>
      <c r="H321" s="17">
        <v>10</v>
      </c>
      <c r="I321" s="13" t="str">
        <f t="shared" si="70"/>
        <v>P,B</v>
      </c>
      <c r="J321" s="18" t="s">
        <v>23</v>
      </c>
      <c r="K321" s="9">
        <v>95</v>
      </c>
      <c r="L321" s="9">
        <v>0</v>
      </c>
      <c r="M321" s="13" t="str">
        <f t="shared" si="64"/>
        <v>za</v>
      </c>
    </row>
    <row r="322" spans="1:13" x14ac:dyDescent="0.25">
      <c r="A322" s="11"/>
      <c r="B322" s="11"/>
      <c r="C322" s="16" t="str">
        <f t="shared" si="69"/>
        <v>-5.88667/110.41111</v>
      </c>
      <c r="D322" s="13">
        <f t="shared" si="69"/>
        <v>1</v>
      </c>
      <c r="E322" s="13" t="str">
        <f t="shared" si="69"/>
        <v>MKT</v>
      </c>
      <c r="F322" s="13" t="str">
        <f t="shared" si="69"/>
        <v>Pemanfaatan</v>
      </c>
      <c r="G322" s="17">
        <v>3</v>
      </c>
      <c r="H322" s="17">
        <v>10</v>
      </c>
      <c r="I322" s="13" t="str">
        <f t="shared" si="70"/>
        <v>P,B</v>
      </c>
      <c r="J322" s="18" t="s">
        <v>24</v>
      </c>
      <c r="K322" s="9">
        <v>0</v>
      </c>
      <c r="L322" s="9">
        <v>0</v>
      </c>
      <c r="M322" s="13" t="str">
        <f t="shared" si="64"/>
        <v>za</v>
      </c>
    </row>
    <row r="323" spans="1:13" x14ac:dyDescent="0.25">
      <c r="A323" s="11"/>
      <c r="B323" s="11"/>
      <c r="C323" s="16"/>
      <c r="D323" s="13"/>
      <c r="E323" s="13"/>
      <c r="F323" s="13"/>
      <c r="G323" s="17"/>
      <c r="H323" s="17"/>
      <c r="I323" s="13"/>
      <c r="J323" s="18" t="s">
        <v>16</v>
      </c>
      <c r="K323" s="9">
        <v>50</v>
      </c>
      <c r="L323" s="9">
        <v>17</v>
      </c>
      <c r="M323" s="13" t="str">
        <f t="shared" si="64"/>
        <v>za</v>
      </c>
    </row>
    <row r="324" spans="1:13" x14ac:dyDescent="0.25">
      <c r="A324" s="11"/>
      <c r="B324" s="11"/>
      <c r="C324" s="16" t="str">
        <f>C322</f>
        <v>-5.88667/110.41111</v>
      </c>
      <c r="D324" s="13">
        <f>D322</f>
        <v>1</v>
      </c>
      <c r="E324" s="13" t="str">
        <f>E322</f>
        <v>MKT</v>
      </c>
      <c r="F324" s="13" t="str">
        <f>F322</f>
        <v>Pemanfaatan</v>
      </c>
      <c r="G324" s="17">
        <v>3</v>
      </c>
      <c r="H324" s="17">
        <v>10</v>
      </c>
      <c r="I324" s="13" t="str">
        <f>I322</f>
        <v>P,B</v>
      </c>
      <c r="J324" s="18" t="s">
        <v>18</v>
      </c>
      <c r="K324" s="9">
        <v>0</v>
      </c>
      <c r="L324" s="9">
        <v>0</v>
      </c>
      <c r="M324" s="13" t="str">
        <f t="shared" si="64"/>
        <v>za</v>
      </c>
    </row>
    <row r="325" spans="1:13" x14ac:dyDescent="0.25">
      <c r="A325" s="31"/>
      <c r="B325" s="31"/>
      <c r="C325" s="32" t="str">
        <f t="shared" ref="C325:F332" si="71">C324</f>
        <v>-5.88667/110.41111</v>
      </c>
      <c r="D325" s="33">
        <f t="shared" si="71"/>
        <v>1</v>
      </c>
      <c r="E325" s="33" t="str">
        <f t="shared" si="71"/>
        <v>MKT</v>
      </c>
      <c r="F325" s="33" t="str">
        <f t="shared" si="71"/>
        <v>Pemanfaatan</v>
      </c>
      <c r="G325" s="34">
        <v>3</v>
      </c>
      <c r="H325" s="34">
        <v>11</v>
      </c>
      <c r="I325" s="33" t="s">
        <v>49</v>
      </c>
      <c r="J325" s="35" t="s">
        <v>25</v>
      </c>
      <c r="K325" s="36">
        <v>0</v>
      </c>
      <c r="L325" s="36">
        <v>0</v>
      </c>
      <c r="M325" s="13" t="str">
        <f t="shared" si="64"/>
        <v>za</v>
      </c>
    </row>
    <row r="326" spans="1:13" x14ac:dyDescent="0.25">
      <c r="A326" s="11"/>
      <c r="B326" s="11"/>
      <c r="C326" s="16" t="str">
        <f t="shared" si="71"/>
        <v>-5.88667/110.41111</v>
      </c>
      <c r="D326" s="13">
        <f t="shared" si="71"/>
        <v>1</v>
      </c>
      <c r="E326" s="13" t="str">
        <f t="shared" si="71"/>
        <v>MKT</v>
      </c>
      <c r="F326" s="13" t="str">
        <f t="shared" si="71"/>
        <v>Pemanfaatan</v>
      </c>
      <c r="G326" s="17">
        <v>3</v>
      </c>
      <c r="H326" s="17">
        <v>11</v>
      </c>
      <c r="I326" s="13" t="str">
        <f t="shared" ref="I326:I332" si="72">I325</f>
        <v>P,B</v>
      </c>
      <c r="J326" s="18" t="s">
        <v>26</v>
      </c>
      <c r="K326" s="9">
        <v>0</v>
      </c>
      <c r="L326" s="9">
        <v>0</v>
      </c>
      <c r="M326" s="13" t="str">
        <f t="shared" si="64"/>
        <v>za</v>
      </c>
    </row>
    <row r="327" spans="1:13" x14ac:dyDescent="0.25">
      <c r="A327" s="11"/>
      <c r="B327" s="11"/>
      <c r="C327" s="16" t="str">
        <f t="shared" si="71"/>
        <v>-5.88667/110.41111</v>
      </c>
      <c r="D327" s="13">
        <f t="shared" si="71"/>
        <v>1</v>
      </c>
      <c r="E327" s="13" t="str">
        <f t="shared" si="71"/>
        <v>MKT</v>
      </c>
      <c r="F327" s="13" t="str">
        <f t="shared" si="71"/>
        <v>Pemanfaatan</v>
      </c>
      <c r="G327" s="17">
        <v>3</v>
      </c>
      <c r="H327" s="17">
        <v>11</v>
      </c>
      <c r="I327" s="13" t="str">
        <f t="shared" si="72"/>
        <v>P,B</v>
      </c>
      <c r="J327" s="18" t="s">
        <v>19</v>
      </c>
      <c r="K327" s="9">
        <v>0</v>
      </c>
      <c r="L327" s="9">
        <v>0</v>
      </c>
      <c r="M327" s="13" t="str">
        <f t="shared" si="64"/>
        <v>za</v>
      </c>
    </row>
    <row r="328" spans="1:13" x14ac:dyDescent="0.25">
      <c r="A328" s="11"/>
      <c r="B328" s="11"/>
      <c r="C328" s="16" t="str">
        <f t="shared" si="71"/>
        <v>-5.88667/110.41111</v>
      </c>
      <c r="D328" s="13">
        <f t="shared" si="71"/>
        <v>1</v>
      </c>
      <c r="E328" s="13" t="str">
        <f t="shared" si="71"/>
        <v>MKT</v>
      </c>
      <c r="F328" s="13" t="str">
        <f t="shared" si="71"/>
        <v>Pemanfaatan</v>
      </c>
      <c r="G328" s="17">
        <v>3</v>
      </c>
      <c r="H328" s="17">
        <v>11</v>
      </c>
      <c r="I328" s="13" t="str">
        <f t="shared" si="72"/>
        <v>P,B</v>
      </c>
      <c r="J328" s="18" t="s">
        <v>20</v>
      </c>
      <c r="K328" s="9">
        <v>0</v>
      </c>
      <c r="L328" s="9">
        <v>0</v>
      </c>
      <c r="M328" s="13" t="str">
        <f t="shared" si="64"/>
        <v>za</v>
      </c>
    </row>
    <row r="329" spans="1:13" x14ac:dyDescent="0.25">
      <c r="A329" s="11"/>
      <c r="B329" s="11"/>
      <c r="C329" s="16" t="str">
        <f t="shared" si="71"/>
        <v>-5.88667/110.41111</v>
      </c>
      <c r="D329" s="13">
        <f t="shared" si="71"/>
        <v>1</v>
      </c>
      <c r="E329" s="13" t="str">
        <f t="shared" si="71"/>
        <v>MKT</v>
      </c>
      <c r="F329" s="13" t="str">
        <f t="shared" si="71"/>
        <v>Pemanfaatan</v>
      </c>
      <c r="G329" s="17">
        <v>3</v>
      </c>
      <c r="H329" s="17">
        <v>11</v>
      </c>
      <c r="I329" s="13" t="str">
        <f t="shared" si="72"/>
        <v>P,B</v>
      </c>
      <c r="J329" s="18" t="s">
        <v>21</v>
      </c>
      <c r="K329" s="9">
        <v>0</v>
      </c>
      <c r="L329" s="9">
        <v>0</v>
      </c>
      <c r="M329" s="13" t="str">
        <f t="shared" si="64"/>
        <v>za</v>
      </c>
    </row>
    <row r="330" spans="1:13" x14ac:dyDescent="0.25">
      <c r="A330" s="11"/>
      <c r="B330" s="11"/>
      <c r="C330" s="16" t="str">
        <f t="shared" si="71"/>
        <v>-5.88667/110.41111</v>
      </c>
      <c r="D330" s="13">
        <f t="shared" si="71"/>
        <v>1</v>
      </c>
      <c r="E330" s="13" t="str">
        <f t="shared" si="71"/>
        <v>MKT</v>
      </c>
      <c r="F330" s="13" t="str">
        <f t="shared" si="71"/>
        <v>Pemanfaatan</v>
      </c>
      <c r="G330" s="17">
        <v>3</v>
      </c>
      <c r="H330" s="17">
        <v>11</v>
      </c>
      <c r="I330" s="13" t="str">
        <f t="shared" si="72"/>
        <v>P,B</v>
      </c>
      <c r="J330" s="18" t="s">
        <v>22</v>
      </c>
      <c r="K330" s="9">
        <v>0</v>
      </c>
      <c r="L330" s="9">
        <v>0</v>
      </c>
      <c r="M330" s="13" t="str">
        <f t="shared" si="64"/>
        <v>za</v>
      </c>
    </row>
    <row r="331" spans="1:13" x14ac:dyDescent="0.25">
      <c r="A331" s="11"/>
      <c r="B331" s="11"/>
      <c r="C331" s="16" t="str">
        <f t="shared" si="71"/>
        <v>-5.88667/110.41111</v>
      </c>
      <c r="D331" s="13">
        <f t="shared" si="71"/>
        <v>1</v>
      </c>
      <c r="E331" s="13" t="str">
        <f t="shared" si="71"/>
        <v>MKT</v>
      </c>
      <c r="F331" s="13" t="str">
        <f t="shared" si="71"/>
        <v>Pemanfaatan</v>
      </c>
      <c r="G331" s="17">
        <v>3</v>
      </c>
      <c r="H331" s="17">
        <v>11</v>
      </c>
      <c r="I331" s="13" t="str">
        <f t="shared" si="72"/>
        <v>P,B</v>
      </c>
      <c r="J331" s="18" t="s">
        <v>23</v>
      </c>
      <c r="K331" s="9">
        <v>100</v>
      </c>
      <c r="L331" s="9">
        <v>0</v>
      </c>
      <c r="M331" s="13" t="str">
        <f t="shared" si="64"/>
        <v>za</v>
      </c>
    </row>
    <row r="332" spans="1:13" x14ac:dyDescent="0.25">
      <c r="A332" s="11"/>
      <c r="B332" s="11"/>
      <c r="C332" s="16" t="str">
        <f t="shared" si="71"/>
        <v>-5.88667/110.41111</v>
      </c>
      <c r="D332" s="13">
        <f t="shared" si="71"/>
        <v>1</v>
      </c>
      <c r="E332" s="13" t="str">
        <f t="shared" si="71"/>
        <v>MKT</v>
      </c>
      <c r="F332" s="13" t="str">
        <f t="shared" si="71"/>
        <v>Pemanfaatan</v>
      </c>
      <c r="G332" s="17">
        <v>3</v>
      </c>
      <c r="H332" s="17">
        <v>11</v>
      </c>
      <c r="I332" s="13" t="str">
        <f t="shared" si="72"/>
        <v>P,B</v>
      </c>
      <c r="J332" s="62" t="s">
        <v>24</v>
      </c>
      <c r="K332" s="9">
        <v>0</v>
      </c>
      <c r="L332" s="9">
        <v>0</v>
      </c>
      <c r="M332" s="13" t="str">
        <f t="shared" si="64"/>
        <v>za</v>
      </c>
    </row>
    <row r="333" spans="1:13" x14ac:dyDescent="0.25">
      <c r="A333" s="11"/>
      <c r="B333" s="11"/>
      <c r="C333" s="16"/>
      <c r="D333" s="13"/>
      <c r="E333" s="13"/>
      <c r="F333" s="13"/>
      <c r="G333" s="17"/>
      <c r="H333" s="17"/>
      <c r="I333" s="60"/>
      <c r="J333" s="18" t="s">
        <v>16</v>
      </c>
      <c r="K333" s="61">
        <v>40</v>
      </c>
      <c r="L333" s="9">
        <v>15</v>
      </c>
      <c r="M333" s="13" t="str">
        <f t="shared" si="64"/>
        <v>za</v>
      </c>
    </row>
    <row r="334" spans="1:13" x14ac:dyDescent="0.25">
      <c r="A334" s="11"/>
      <c r="B334" s="11"/>
      <c r="C334" s="16" t="str">
        <f>C332</f>
        <v>-5.88667/110.41111</v>
      </c>
      <c r="D334" s="13">
        <f>D332</f>
        <v>1</v>
      </c>
      <c r="E334" s="13" t="str">
        <f>E332</f>
        <v>MKT</v>
      </c>
      <c r="F334" s="13" t="str">
        <f>F332</f>
        <v>Pemanfaatan</v>
      </c>
      <c r="G334" s="17">
        <v>3</v>
      </c>
      <c r="H334" s="17">
        <v>11</v>
      </c>
      <c r="I334" s="13" t="str">
        <f>I332</f>
        <v>P,B</v>
      </c>
      <c r="J334" s="63" t="s">
        <v>18</v>
      </c>
      <c r="K334" s="9">
        <v>5</v>
      </c>
      <c r="L334" s="9">
        <v>0</v>
      </c>
      <c r="M334" s="13" t="str">
        <f t="shared" si="64"/>
        <v>za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3" sqref="A3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19.303030303030305</v>
      </c>
    </row>
    <row r="5" spans="1:2" x14ac:dyDescent="0.25">
      <c r="A5" s="59" t="s">
        <v>18</v>
      </c>
      <c r="B5" s="57">
        <v>10.090909090909092</v>
      </c>
    </row>
    <row r="6" spans="1:2" x14ac:dyDescent="0.25">
      <c r="A6" s="59" t="s">
        <v>26</v>
      </c>
      <c r="B6" s="57">
        <v>7.5757575757575761</v>
      </c>
    </row>
    <row r="7" spans="1:2" x14ac:dyDescent="0.25">
      <c r="A7" s="59" t="s">
        <v>23</v>
      </c>
      <c r="B7" s="57">
        <v>18.181818181818183</v>
      </c>
    </row>
    <row r="8" spans="1:2" x14ac:dyDescent="0.25">
      <c r="A8" s="59" t="s">
        <v>22</v>
      </c>
      <c r="B8" s="57">
        <v>6.0606060606060606</v>
      </c>
    </row>
    <row r="9" spans="1:2" x14ac:dyDescent="0.25">
      <c r="A9" s="59" t="s">
        <v>19</v>
      </c>
      <c r="B9" s="57">
        <v>10.454545454545455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19.242424242424242</v>
      </c>
    </row>
    <row r="14" spans="1:2" x14ac:dyDescent="0.25">
      <c r="A14" s="59" t="s">
        <v>47</v>
      </c>
      <c r="B14" s="57">
        <v>9.0909090909090917</v>
      </c>
    </row>
  </sheetData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4"/>
  <sheetViews>
    <sheetView zoomScale="80" zoomScaleNormal="80" workbookViewId="0">
      <pane ySplit="4" topLeftCell="A310" activePane="bottomLeft" state="frozen"/>
      <selection pane="bottomLeft" activeCell="N27" sqref="N27"/>
    </sheetView>
  </sheetViews>
  <sheetFormatPr defaultRowHeight="15" x14ac:dyDescent="0.25"/>
  <cols>
    <col min="1" max="1" width="7.7109375" customWidth="1"/>
    <col min="2" max="2" width="6.85546875" customWidth="1"/>
    <col min="3" max="3" width="20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023" width="8.5703125" customWidth="1"/>
    <col min="1024" max="1025" width="9.140625" customWidth="1"/>
  </cols>
  <sheetData>
    <row r="3" spans="1:14" ht="15.75" thickBot="1" x14ac:dyDescent="0.3"/>
    <row r="4" spans="1:14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5" t="s">
        <v>12</v>
      </c>
      <c r="N4" s="37" t="s">
        <v>13</v>
      </c>
    </row>
    <row r="5" spans="1:14" x14ac:dyDescent="0.25">
      <c r="A5" s="6"/>
      <c r="B5" s="7">
        <v>0.41666666666666702</v>
      </c>
      <c r="C5" s="64" t="s">
        <v>62</v>
      </c>
      <c r="D5" s="8">
        <v>1</v>
      </c>
      <c r="E5" s="8" t="s">
        <v>40</v>
      </c>
      <c r="F5" s="8" t="s">
        <v>15</v>
      </c>
      <c r="G5" s="9">
        <v>1</v>
      </c>
      <c r="H5" s="9">
        <v>1</v>
      </c>
      <c r="I5" s="10" t="s">
        <v>28</v>
      </c>
      <c r="J5" s="10" t="s">
        <v>25</v>
      </c>
      <c r="K5" s="9">
        <v>10</v>
      </c>
      <c r="L5" s="9">
        <v>0</v>
      </c>
      <c r="M5" s="6" t="s">
        <v>50</v>
      </c>
    </row>
    <row r="6" spans="1:14" x14ac:dyDescent="0.25">
      <c r="A6" s="11"/>
      <c r="B6" s="11"/>
      <c r="C6" s="65" t="str">
        <f>C5</f>
        <v>-5.88752/110.40924</v>
      </c>
      <c r="D6" s="13">
        <f t="shared" ref="C6:F13" si="0">D5</f>
        <v>1</v>
      </c>
      <c r="E6" s="13" t="str">
        <f t="shared" si="0"/>
        <v>MKB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P</v>
      </c>
      <c r="J6" s="15" t="s">
        <v>26</v>
      </c>
      <c r="K6" s="9">
        <v>90</v>
      </c>
      <c r="L6" s="9">
        <v>0</v>
      </c>
      <c r="M6" s="11" t="str">
        <f t="shared" ref="M6:M13" si="2">M5</f>
        <v>sobirin</v>
      </c>
    </row>
    <row r="7" spans="1:14" x14ac:dyDescent="0.25">
      <c r="A7" s="11"/>
      <c r="B7" s="11"/>
      <c r="C7" s="12" t="str">
        <f t="shared" si="0"/>
        <v>-5.88752/110.40924</v>
      </c>
      <c r="D7" s="13">
        <f t="shared" si="0"/>
        <v>1</v>
      </c>
      <c r="E7" s="13" t="str">
        <f t="shared" si="0"/>
        <v>MKB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P</v>
      </c>
      <c r="J7" s="15" t="s">
        <v>19</v>
      </c>
      <c r="K7" s="9">
        <v>0</v>
      </c>
      <c r="L7" s="9">
        <v>0</v>
      </c>
      <c r="M7" s="11" t="str">
        <f t="shared" si="2"/>
        <v>sobirin</v>
      </c>
    </row>
    <row r="8" spans="1:14" x14ac:dyDescent="0.25">
      <c r="A8" s="11"/>
      <c r="B8" s="11"/>
      <c r="C8" s="12" t="str">
        <f t="shared" si="0"/>
        <v>-5.88752/110.40924</v>
      </c>
      <c r="D8" s="13">
        <f t="shared" si="0"/>
        <v>1</v>
      </c>
      <c r="E8" s="13" t="str">
        <f t="shared" si="0"/>
        <v>MKB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P</v>
      </c>
      <c r="J8" s="15" t="s">
        <v>20</v>
      </c>
      <c r="K8" s="9">
        <v>0</v>
      </c>
      <c r="L8" s="9">
        <v>0</v>
      </c>
      <c r="M8" s="11" t="str">
        <f t="shared" si="2"/>
        <v>sobirin</v>
      </c>
    </row>
    <row r="9" spans="1:14" x14ac:dyDescent="0.25">
      <c r="A9" s="11"/>
      <c r="B9" s="11"/>
      <c r="C9" s="12" t="str">
        <f t="shared" si="0"/>
        <v>-5.88752/110.40924</v>
      </c>
      <c r="D9" s="13">
        <f t="shared" si="0"/>
        <v>1</v>
      </c>
      <c r="E9" s="13" t="str">
        <f t="shared" si="0"/>
        <v>MKB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P</v>
      </c>
      <c r="J9" s="15" t="s">
        <v>21</v>
      </c>
      <c r="K9" s="9">
        <v>0</v>
      </c>
      <c r="L9" s="9">
        <v>0</v>
      </c>
      <c r="M9" s="11" t="str">
        <f t="shared" si="2"/>
        <v>sobirin</v>
      </c>
    </row>
    <row r="10" spans="1:14" x14ac:dyDescent="0.25">
      <c r="A10" s="11"/>
      <c r="B10" s="11"/>
      <c r="C10" s="16" t="str">
        <f t="shared" si="0"/>
        <v>-5.88752/110.40924</v>
      </c>
      <c r="D10" s="13">
        <f t="shared" si="0"/>
        <v>1</v>
      </c>
      <c r="E10" s="13" t="str">
        <f t="shared" si="0"/>
        <v>MKB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P</v>
      </c>
      <c r="J10" s="18" t="s">
        <v>22</v>
      </c>
      <c r="K10" s="9">
        <v>0</v>
      </c>
      <c r="L10" s="9">
        <v>0</v>
      </c>
      <c r="M10" s="11" t="str">
        <f t="shared" si="2"/>
        <v>sobirin</v>
      </c>
    </row>
    <row r="11" spans="1:14" x14ac:dyDescent="0.25">
      <c r="A11" s="11"/>
      <c r="B11" s="11"/>
      <c r="C11" s="16" t="str">
        <f t="shared" si="0"/>
        <v>-5.88752/110.40924</v>
      </c>
      <c r="D11" s="13">
        <f t="shared" si="0"/>
        <v>1</v>
      </c>
      <c r="E11" s="13" t="str">
        <f t="shared" si="0"/>
        <v>MKB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P</v>
      </c>
      <c r="J11" s="18" t="s">
        <v>23</v>
      </c>
      <c r="K11" s="9">
        <v>0</v>
      </c>
      <c r="L11" s="9">
        <v>0</v>
      </c>
      <c r="M11" s="11" t="str">
        <f t="shared" si="2"/>
        <v>sobirin</v>
      </c>
    </row>
    <row r="12" spans="1:14" x14ac:dyDescent="0.25">
      <c r="A12" s="11"/>
      <c r="B12" s="11"/>
      <c r="C12" s="16" t="str">
        <f t="shared" si="0"/>
        <v>-5.88752/110.40924</v>
      </c>
      <c r="D12" s="13">
        <f t="shared" si="0"/>
        <v>1</v>
      </c>
      <c r="E12" s="13" t="str">
        <f t="shared" si="0"/>
        <v>MKB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P</v>
      </c>
      <c r="J12" s="18" t="s">
        <v>24</v>
      </c>
      <c r="K12" s="9">
        <v>0</v>
      </c>
      <c r="L12" s="9">
        <v>0</v>
      </c>
      <c r="M12" s="11" t="str">
        <f t="shared" si="2"/>
        <v>sobirin</v>
      </c>
    </row>
    <row r="13" spans="1:14" x14ac:dyDescent="0.25">
      <c r="A13" s="11"/>
      <c r="B13" s="11"/>
      <c r="C13" s="16" t="str">
        <f t="shared" si="0"/>
        <v>-5.88752/110.40924</v>
      </c>
      <c r="D13" s="13">
        <f t="shared" si="0"/>
        <v>1</v>
      </c>
      <c r="E13" s="13" t="str">
        <f t="shared" si="0"/>
        <v>MKB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P</v>
      </c>
      <c r="J13" s="18" t="s">
        <v>16</v>
      </c>
      <c r="K13" s="9">
        <v>40</v>
      </c>
      <c r="L13" s="9">
        <v>5</v>
      </c>
      <c r="M13" s="11" t="str">
        <f t="shared" si="2"/>
        <v>sobirin</v>
      </c>
    </row>
    <row r="14" spans="1:14" x14ac:dyDescent="0.25">
      <c r="A14" s="11"/>
      <c r="B14" s="11"/>
      <c r="C14" s="16" t="str">
        <f>C12</f>
        <v>-5.88752/110.40924</v>
      </c>
      <c r="D14" s="13">
        <f>D12</f>
        <v>1</v>
      </c>
      <c r="E14" s="13" t="str">
        <f>E12</f>
        <v>MKB</v>
      </c>
      <c r="F14" s="13" t="str">
        <f>F12</f>
        <v>Pemanfaatan</v>
      </c>
      <c r="G14" s="17">
        <v>1</v>
      </c>
      <c r="H14" s="17">
        <v>1</v>
      </c>
      <c r="I14" s="15" t="str">
        <f>I12</f>
        <v>P</v>
      </c>
      <c r="J14" s="18" t="s">
        <v>18</v>
      </c>
      <c r="K14" s="9">
        <v>5</v>
      </c>
      <c r="L14" s="9">
        <v>0</v>
      </c>
      <c r="M14" s="11" t="str">
        <f>M12</f>
        <v>sobirin</v>
      </c>
    </row>
    <row r="15" spans="1:14" x14ac:dyDescent="0.25">
      <c r="A15" s="19"/>
      <c r="B15" s="19"/>
      <c r="C15" s="20" t="str">
        <f t="shared" ref="C15:F22" si="3">C14</f>
        <v>-5.88752/110.40924</v>
      </c>
      <c r="D15" s="21">
        <f t="shared" si="3"/>
        <v>1</v>
      </c>
      <c r="E15" s="21" t="str">
        <f t="shared" si="3"/>
        <v>MKB</v>
      </c>
      <c r="F15" s="21" t="str">
        <f t="shared" si="3"/>
        <v>Pemanfaatan</v>
      </c>
      <c r="G15" s="22">
        <v>1</v>
      </c>
      <c r="H15" s="22">
        <v>2</v>
      </c>
      <c r="I15" s="23" t="s">
        <v>55</v>
      </c>
      <c r="J15" s="23" t="s">
        <v>25</v>
      </c>
      <c r="K15" s="24">
        <v>100</v>
      </c>
      <c r="L15" s="24">
        <v>0</v>
      </c>
      <c r="M15" s="11" t="str">
        <f>M14</f>
        <v>sobirin</v>
      </c>
    </row>
    <row r="16" spans="1:14" x14ac:dyDescent="0.25">
      <c r="A16" s="11"/>
      <c r="B16" s="11"/>
      <c r="C16" s="16" t="str">
        <f t="shared" si="3"/>
        <v>-5.88752/110.40924</v>
      </c>
      <c r="D16" s="13">
        <f t="shared" si="3"/>
        <v>1</v>
      </c>
      <c r="E16" s="13" t="str">
        <f t="shared" si="3"/>
        <v>MKB</v>
      </c>
      <c r="F16" s="13" t="str">
        <f t="shared" si="3"/>
        <v>Pemanfaatan</v>
      </c>
      <c r="G16" s="17">
        <v>1</v>
      </c>
      <c r="H16" s="17">
        <v>2</v>
      </c>
      <c r="I16" s="18" t="str">
        <f t="shared" ref="I16:I22" si="4">I15</f>
        <v>PK,P</v>
      </c>
      <c r="J16" s="18" t="s">
        <v>26</v>
      </c>
      <c r="K16" s="9">
        <v>0</v>
      </c>
      <c r="L16" s="9">
        <v>0</v>
      </c>
      <c r="M16" s="11" t="str">
        <f>M15</f>
        <v>sobirin</v>
      </c>
    </row>
    <row r="17" spans="1:13" x14ac:dyDescent="0.25">
      <c r="A17" s="11"/>
      <c r="B17" s="11"/>
      <c r="C17" s="16" t="str">
        <f t="shared" si="3"/>
        <v>-5.88752/110.40924</v>
      </c>
      <c r="D17" s="13">
        <f t="shared" si="3"/>
        <v>1</v>
      </c>
      <c r="E17" s="13" t="str">
        <f t="shared" si="3"/>
        <v>MKB</v>
      </c>
      <c r="F17" s="13" t="str">
        <f t="shared" si="3"/>
        <v>Pemanfaatan</v>
      </c>
      <c r="G17" s="17">
        <v>1</v>
      </c>
      <c r="H17" s="17">
        <v>2</v>
      </c>
      <c r="I17" s="18" t="str">
        <f t="shared" si="4"/>
        <v>PK,P</v>
      </c>
      <c r="J17" s="18" t="s">
        <v>19</v>
      </c>
      <c r="K17" s="9">
        <v>0</v>
      </c>
      <c r="L17" s="9">
        <v>0</v>
      </c>
      <c r="M17" s="11" t="str">
        <f>M16</f>
        <v>sobirin</v>
      </c>
    </row>
    <row r="18" spans="1:13" x14ac:dyDescent="0.25">
      <c r="A18" s="11"/>
      <c r="B18" s="11"/>
      <c r="C18" s="16" t="str">
        <f t="shared" si="3"/>
        <v>-5.88752/110.40924</v>
      </c>
      <c r="D18" s="13">
        <f t="shared" si="3"/>
        <v>1</v>
      </c>
      <c r="E18" s="13" t="str">
        <f t="shared" si="3"/>
        <v>MKB</v>
      </c>
      <c r="F18" s="13" t="str">
        <f t="shared" si="3"/>
        <v>Pemanfaatan</v>
      </c>
      <c r="G18" s="17">
        <v>1</v>
      </c>
      <c r="H18" s="17">
        <v>2</v>
      </c>
      <c r="I18" s="18" t="str">
        <f t="shared" si="4"/>
        <v>PK,P</v>
      </c>
      <c r="J18" s="18" t="s">
        <v>20</v>
      </c>
      <c r="K18" s="9">
        <v>0</v>
      </c>
      <c r="L18" s="9">
        <v>0</v>
      </c>
      <c r="M18" s="11" t="str">
        <f>M17</f>
        <v>sobirin</v>
      </c>
    </row>
    <row r="19" spans="1:13" x14ac:dyDescent="0.25">
      <c r="A19" s="11"/>
      <c r="B19" s="11"/>
      <c r="C19" s="16" t="str">
        <f t="shared" si="3"/>
        <v>-5.88752/110.40924</v>
      </c>
      <c r="D19" s="13">
        <f t="shared" si="3"/>
        <v>1</v>
      </c>
      <c r="E19" s="13" t="str">
        <f t="shared" si="3"/>
        <v>MKB</v>
      </c>
      <c r="F19" s="13" t="str">
        <f t="shared" si="3"/>
        <v>Pemanfaatan</v>
      </c>
      <c r="G19" s="17">
        <v>1</v>
      </c>
      <c r="H19" s="17">
        <v>2</v>
      </c>
      <c r="I19" s="18" t="str">
        <f t="shared" si="4"/>
        <v>PK,P</v>
      </c>
      <c r="J19" s="18" t="s">
        <v>21</v>
      </c>
      <c r="K19" s="9">
        <v>0</v>
      </c>
      <c r="L19" s="9">
        <v>0</v>
      </c>
      <c r="M19" s="11" t="str">
        <f>M18</f>
        <v>sobirin</v>
      </c>
    </row>
    <row r="20" spans="1:13" x14ac:dyDescent="0.25">
      <c r="A20" s="11"/>
      <c r="B20" s="11"/>
      <c r="C20" s="16" t="str">
        <f t="shared" si="3"/>
        <v>-5.88752/110.40924</v>
      </c>
      <c r="D20" s="13">
        <f t="shared" si="3"/>
        <v>1</v>
      </c>
      <c r="E20" s="13" t="str">
        <f t="shared" si="3"/>
        <v>MKB</v>
      </c>
      <c r="F20" s="13" t="str">
        <f t="shared" si="3"/>
        <v>Pemanfaatan</v>
      </c>
      <c r="G20" s="17">
        <v>1</v>
      </c>
      <c r="H20" s="17">
        <v>2</v>
      </c>
      <c r="I20" s="18" t="str">
        <f t="shared" si="4"/>
        <v>PK,P</v>
      </c>
      <c r="J20" s="18" t="s">
        <v>22</v>
      </c>
      <c r="K20" s="9">
        <v>0</v>
      </c>
      <c r="L20" s="9">
        <v>0</v>
      </c>
      <c r="M20" s="11" t="str">
        <f t="shared" ref="M20:M83" si="5">M19</f>
        <v>sobirin</v>
      </c>
    </row>
    <row r="21" spans="1:13" x14ac:dyDescent="0.25">
      <c r="A21" s="11"/>
      <c r="B21" s="11"/>
      <c r="C21" s="16" t="str">
        <f t="shared" si="3"/>
        <v>-5.88752/110.40924</v>
      </c>
      <c r="D21" s="13">
        <f t="shared" si="3"/>
        <v>1</v>
      </c>
      <c r="E21" s="13" t="str">
        <f t="shared" si="3"/>
        <v>MKB</v>
      </c>
      <c r="F21" s="13" t="str">
        <f t="shared" si="3"/>
        <v>Pemanfaatan</v>
      </c>
      <c r="G21" s="17">
        <v>1</v>
      </c>
      <c r="H21" s="17">
        <v>2</v>
      </c>
      <c r="I21" s="18" t="str">
        <f t="shared" si="4"/>
        <v>PK,P</v>
      </c>
      <c r="J21" s="18" t="s">
        <v>23</v>
      </c>
      <c r="K21" s="9">
        <v>0</v>
      </c>
      <c r="L21" s="9">
        <v>0</v>
      </c>
      <c r="M21" s="11" t="str">
        <f t="shared" si="5"/>
        <v>sobirin</v>
      </c>
    </row>
    <row r="22" spans="1:13" x14ac:dyDescent="0.25">
      <c r="A22" s="11"/>
      <c r="B22" s="11"/>
      <c r="C22" s="16" t="str">
        <f t="shared" si="3"/>
        <v>-5.88752/110.40924</v>
      </c>
      <c r="D22" s="13">
        <f t="shared" si="3"/>
        <v>1</v>
      </c>
      <c r="E22" s="13" t="str">
        <f t="shared" si="3"/>
        <v>MKB</v>
      </c>
      <c r="F22" s="13" t="str">
        <f t="shared" si="3"/>
        <v>Pemanfaatan</v>
      </c>
      <c r="G22" s="17">
        <v>1</v>
      </c>
      <c r="H22" s="17">
        <v>2</v>
      </c>
      <c r="I22" s="18" t="str">
        <f t="shared" si="4"/>
        <v>PK,P</v>
      </c>
      <c r="J22" s="18" t="s">
        <v>24</v>
      </c>
      <c r="K22" s="9">
        <v>0</v>
      </c>
      <c r="L22" s="9">
        <v>0</v>
      </c>
      <c r="M22" s="11" t="str">
        <f t="shared" si="5"/>
        <v>sobirin</v>
      </c>
    </row>
    <row r="23" spans="1:13" x14ac:dyDescent="0.25">
      <c r="A23" s="11"/>
      <c r="B23" s="11"/>
      <c r="C23" s="16"/>
      <c r="D23" s="13"/>
      <c r="E23" s="13"/>
      <c r="F23" s="13"/>
      <c r="G23" s="17"/>
      <c r="H23" s="17"/>
      <c r="I23" s="18"/>
      <c r="J23" s="18" t="s">
        <v>16</v>
      </c>
      <c r="K23" s="9">
        <v>30</v>
      </c>
      <c r="L23" s="9">
        <v>10</v>
      </c>
      <c r="M23" s="11" t="str">
        <f t="shared" si="5"/>
        <v>sobirin</v>
      </c>
    </row>
    <row r="24" spans="1:13" x14ac:dyDescent="0.25">
      <c r="A24" s="11"/>
      <c r="B24" s="11"/>
      <c r="C24" s="16" t="str">
        <f>C22</f>
        <v>-5.88752/110.40924</v>
      </c>
      <c r="D24" s="13">
        <f>D22</f>
        <v>1</v>
      </c>
      <c r="E24" s="13" t="str">
        <f>E22</f>
        <v>MKB</v>
      </c>
      <c r="F24" s="13" t="str">
        <f>F22</f>
        <v>Pemanfaatan</v>
      </c>
      <c r="G24" s="17">
        <v>1</v>
      </c>
      <c r="H24" s="17">
        <v>2</v>
      </c>
      <c r="I24" s="18" t="str">
        <f>I22</f>
        <v>PK,P</v>
      </c>
      <c r="J24" s="18" t="s">
        <v>18</v>
      </c>
      <c r="K24" s="9">
        <v>0</v>
      </c>
      <c r="L24" s="9">
        <v>0</v>
      </c>
      <c r="M24" s="11" t="str">
        <f t="shared" si="5"/>
        <v>sobirin</v>
      </c>
    </row>
    <row r="25" spans="1:13" x14ac:dyDescent="0.25">
      <c r="A25" s="19"/>
      <c r="B25" s="19"/>
      <c r="C25" s="20" t="str">
        <f t="shared" ref="C25:F33" si="6">C24</f>
        <v>-5.88752/110.40924</v>
      </c>
      <c r="D25" s="21">
        <f t="shared" si="6"/>
        <v>1</v>
      </c>
      <c r="E25" s="21" t="str">
        <f t="shared" si="6"/>
        <v>MKB</v>
      </c>
      <c r="F25" s="21" t="str">
        <f t="shared" si="6"/>
        <v>Pemanfaatan</v>
      </c>
      <c r="G25" s="22">
        <v>1</v>
      </c>
      <c r="H25" s="22">
        <v>3</v>
      </c>
      <c r="I25" s="23" t="s">
        <v>55</v>
      </c>
      <c r="J25" s="23" t="s">
        <v>25</v>
      </c>
      <c r="K25" s="24">
        <v>100</v>
      </c>
      <c r="L25" s="24">
        <v>0</v>
      </c>
      <c r="M25" s="11" t="str">
        <f t="shared" si="5"/>
        <v>sobirin</v>
      </c>
    </row>
    <row r="26" spans="1:13" x14ac:dyDescent="0.25">
      <c r="A26" s="11"/>
      <c r="B26" s="11"/>
      <c r="C26" s="16" t="str">
        <f t="shared" si="6"/>
        <v>-5.88752/110.40924</v>
      </c>
      <c r="D26" s="13">
        <f t="shared" si="6"/>
        <v>1</v>
      </c>
      <c r="E26" s="13" t="str">
        <f t="shared" si="6"/>
        <v>MKB</v>
      </c>
      <c r="F26" s="13" t="str">
        <f t="shared" si="6"/>
        <v>Pemanfaatan</v>
      </c>
      <c r="G26" s="17">
        <v>1</v>
      </c>
      <c r="H26" s="17">
        <v>3</v>
      </c>
      <c r="I26" s="18" t="str">
        <f t="shared" ref="I26:I33" si="7">I25</f>
        <v>PK,P</v>
      </c>
      <c r="J26" s="18" t="s">
        <v>26</v>
      </c>
      <c r="K26" s="9">
        <v>0</v>
      </c>
      <c r="L26" s="9">
        <v>0</v>
      </c>
      <c r="M26" s="11" t="str">
        <f t="shared" si="5"/>
        <v>sobirin</v>
      </c>
    </row>
    <row r="27" spans="1:13" x14ac:dyDescent="0.25">
      <c r="A27" s="11"/>
      <c r="B27" s="11"/>
      <c r="C27" s="16" t="str">
        <f t="shared" si="6"/>
        <v>-5.88752/110.40924</v>
      </c>
      <c r="D27" s="13">
        <f t="shared" si="6"/>
        <v>1</v>
      </c>
      <c r="E27" s="13" t="str">
        <f t="shared" si="6"/>
        <v>MKB</v>
      </c>
      <c r="F27" s="13" t="str">
        <f t="shared" si="6"/>
        <v>Pemanfaatan</v>
      </c>
      <c r="G27" s="17">
        <v>1</v>
      </c>
      <c r="H27" s="17">
        <v>3</v>
      </c>
      <c r="I27" s="18" t="str">
        <f t="shared" si="7"/>
        <v>PK,P</v>
      </c>
      <c r="J27" s="18" t="s">
        <v>19</v>
      </c>
      <c r="K27" s="9">
        <v>0</v>
      </c>
      <c r="L27" s="9">
        <v>0</v>
      </c>
      <c r="M27" s="11" t="str">
        <f t="shared" si="5"/>
        <v>sobirin</v>
      </c>
    </row>
    <row r="28" spans="1:13" x14ac:dyDescent="0.25">
      <c r="A28" s="11"/>
      <c r="B28" s="11"/>
      <c r="C28" s="16" t="str">
        <f t="shared" si="6"/>
        <v>-5.88752/110.40924</v>
      </c>
      <c r="D28" s="13">
        <f t="shared" si="6"/>
        <v>1</v>
      </c>
      <c r="E28" s="13" t="str">
        <f t="shared" si="6"/>
        <v>MKB</v>
      </c>
      <c r="F28" s="13" t="str">
        <f t="shared" si="6"/>
        <v>Pemanfaatan</v>
      </c>
      <c r="G28" s="17">
        <v>1</v>
      </c>
      <c r="H28" s="17">
        <v>3</v>
      </c>
      <c r="I28" s="18" t="str">
        <f t="shared" si="7"/>
        <v>PK,P</v>
      </c>
      <c r="J28" s="18" t="s">
        <v>20</v>
      </c>
      <c r="K28" s="9">
        <v>0</v>
      </c>
      <c r="L28" s="9">
        <v>0</v>
      </c>
      <c r="M28" s="11" t="str">
        <f t="shared" si="5"/>
        <v>sobirin</v>
      </c>
    </row>
    <row r="29" spans="1:13" x14ac:dyDescent="0.25">
      <c r="A29" s="11"/>
      <c r="B29" s="11"/>
      <c r="C29" s="16" t="str">
        <f t="shared" si="6"/>
        <v>-5.88752/110.40924</v>
      </c>
      <c r="D29" s="13">
        <f t="shared" si="6"/>
        <v>1</v>
      </c>
      <c r="E29" s="13" t="str">
        <f t="shared" si="6"/>
        <v>MKB</v>
      </c>
      <c r="F29" s="13" t="str">
        <f t="shared" si="6"/>
        <v>Pemanfaatan</v>
      </c>
      <c r="G29" s="17">
        <v>1</v>
      </c>
      <c r="H29" s="17">
        <v>3</v>
      </c>
      <c r="I29" s="18" t="str">
        <f t="shared" si="7"/>
        <v>PK,P</v>
      </c>
      <c r="J29" s="18" t="s">
        <v>21</v>
      </c>
      <c r="K29" s="9">
        <v>0</v>
      </c>
      <c r="L29" s="9">
        <v>0</v>
      </c>
      <c r="M29" s="11" t="str">
        <f t="shared" si="5"/>
        <v>sobirin</v>
      </c>
    </row>
    <row r="30" spans="1:13" x14ac:dyDescent="0.25">
      <c r="A30" s="11"/>
      <c r="B30" s="11"/>
      <c r="C30" s="16" t="str">
        <f t="shared" si="6"/>
        <v>-5.88752/110.40924</v>
      </c>
      <c r="D30" s="13">
        <f t="shared" si="6"/>
        <v>1</v>
      </c>
      <c r="E30" s="13" t="str">
        <f t="shared" si="6"/>
        <v>MKB</v>
      </c>
      <c r="F30" s="13" t="str">
        <f t="shared" si="6"/>
        <v>Pemanfaatan</v>
      </c>
      <c r="G30" s="17">
        <v>1</v>
      </c>
      <c r="H30" s="17">
        <v>3</v>
      </c>
      <c r="I30" s="18" t="str">
        <f t="shared" si="7"/>
        <v>PK,P</v>
      </c>
      <c r="J30" s="18" t="s">
        <v>22</v>
      </c>
      <c r="K30" s="9">
        <v>0</v>
      </c>
      <c r="L30" s="9">
        <v>0</v>
      </c>
      <c r="M30" s="11" t="str">
        <f t="shared" si="5"/>
        <v>sobirin</v>
      </c>
    </row>
    <row r="31" spans="1:13" x14ac:dyDescent="0.25">
      <c r="A31" s="11"/>
      <c r="B31" s="11"/>
      <c r="C31" s="16" t="str">
        <f t="shared" si="6"/>
        <v>-5.88752/110.40924</v>
      </c>
      <c r="D31" s="13">
        <f t="shared" si="6"/>
        <v>1</v>
      </c>
      <c r="E31" s="13" t="str">
        <f t="shared" si="6"/>
        <v>MKB</v>
      </c>
      <c r="F31" s="13" t="str">
        <f t="shared" si="6"/>
        <v>Pemanfaatan</v>
      </c>
      <c r="G31" s="17">
        <v>1</v>
      </c>
      <c r="H31" s="17">
        <v>3</v>
      </c>
      <c r="I31" s="18" t="str">
        <f t="shared" si="7"/>
        <v>PK,P</v>
      </c>
      <c r="J31" s="18" t="s">
        <v>23</v>
      </c>
      <c r="K31" s="9">
        <v>0</v>
      </c>
      <c r="L31" s="9">
        <v>0</v>
      </c>
      <c r="M31" s="11" t="str">
        <f t="shared" si="5"/>
        <v>sobirin</v>
      </c>
    </row>
    <row r="32" spans="1:13" x14ac:dyDescent="0.25">
      <c r="A32" s="11"/>
      <c r="B32" s="11"/>
      <c r="C32" s="16" t="str">
        <f t="shared" si="6"/>
        <v>-5.88752/110.40924</v>
      </c>
      <c r="D32" s="13">
        <f t="shared" si="6"/>
        <v>1</v>
      </c>
      <c r="E32" s="13" t="str">
        <f t="shared" si="6"/>
        <v>MKB</v>
      </c>
      <c r="F32" s="13" t="str">
        <f t="shared" si="6"/>
        <v>Pemanfaatan</v>
      </c>
      <c r="G32" s="17">
        <v>1</v>
      </c>
      <c r="H32" s="17">
        <v>3</v>
      </c>
      <c r="I32" s="18" t="str">
        <f t="shared" si="7"/>
        <v>PK,P</v>
      </c>
      <c r="J32" s="18" t="s">
        <v>24</v>
      </c>
      <c r="K32" s="9">
        <v>0</v>
      </c>
      <c r="L32" s="9">
        <v>0</v>
      </c>
      <c r="M32" s="11" t="str">
        <f t="shared" si="5"/>
        <v>sobirin</v>
      </c>
    </row>
    <row r="33" spans="1:13" x14ac:dyDescent="0.25">
      <c r="A33" s="11"/>
      <c r="B33" s="11"/>
      <c r="C33" s="16" t="str">
        <f t="shared" si="6"/>
        <v>-5.88752/110.40924</v>
      </c>
      <c r="D33" s="13">
        <f t="shared" si="6"/>
        <v>1</v>
      </c>
      <c r="E33" s="13" t="str">
        <f t="shared" si="6"/>
        <v>MKB</v>
      </c>
      <c r="F33" s="13" t="str">
        <f t="shared" si="6"/>
        <v>Pemanfaatan</v>
      </c>
      <c r="G33" s="17">
        <v>1</v>
      </c>
      <c r="H33" s="17">
        <v>3</v>
      </c>
      <c r="I33" s="18" t="str">
        <f t="shared" si="7"/>
        <v>PK,P</v>
      </c>
      <c r="J33" s="18" t="s">
        <v>16</v>
      </c>
      <c r="K33" s="9">
        <v>20</v>
      </c>
      <c r="L33" s="9">
        <v>12</v>
      </c>
      <c r="M33" s="11" t="str">
        <f t="shared" si="5"/>
        <v>sobirin</v>
      </c>
    </row>
    <row r="34" spans="1:13" x14ac:dyDescent="0.25">
      <c r="A34" s="11"/>
      <c r="B34" s="11"/>
      <c r="C34" s="16" t="str">
        <f>C32</f>
        <v>-5.88752/110.40924</v>
      </c>
      <c r="D34" s="13">
        <f>D32</f>
        <v>1</v>
      </c>
      <c r="E34" s="13" t="str">
        <f>E32</f>
        <v>MKB</v>
      </c>
      <c r="F34" s="13" t="str">
        <f>F32</f>
        <v>Pemanfaatan</v>
      </c>
      <c r="G34" s="17">
        <v>1</v>
      </c>
      <c r="H34" s="17">
        <v>3</v>
      </c>
      <c r="I34" s="18" t="str">
        <f>I32</f>
        <v>PK,P</v>
      </c>
      <c r="J34" s="18" t="s">
        <v>18</v>
      </c>
      <c r="K34" s="9">
        <v>0</v>
      </c>
      <c r="L34" s="9">
        <v>0</v>
      </c>
      <c r="M34" s="11" t="str">
        <f t="shared" si="5"/>
        <v>sobirin</v>
      </c>
    </row>
    <row r="35" spans="1:13" x14ac:dyDescent="0.25">
      <c r="A35" s="19"/>
      <c r="B35" s="19"/>
      <c r="C35" s="20" t="str">
        <f t="shared" ref="C35:F42" si="8">C34</f>
        <v>-5.88752/110.40924</v>
      </c>
      <c r="D35" s="21">
        <f t="shared" si="8"/>
        <v>1</v>
      </c>
      <c r="E35" s="21" t="str">
        <f t="shared" si="8"/>
        <v>MKB</v>
      </c>
      <c r="F35" s="21" t="str">
        <f t="shared" si="8"/>
        <v>Pemanfaatan</v>
      </c>
      <c r="G35" s="22">
        <v>1</v>
      </c>
      <c r="H35" s="22">
        <v>4</v>
      </c>
      <c r="I35" s="23" t="s">
        <v>29</v>
      </c>
      <c r="J35" s="23" t="s">
        <v>25</v>
      </c>
      <c r="K35" s="24">
        <v>100</v>
      </c>
      <c r="L35" s="24">
        <v>0</v>
      </c>
      <c r="M35" s="11" t="str">
        <f t="shared" si="5"/>
        <v>sobirin</v>
      </c>
    </row>
    <row r="36" spans="1:13" x14ac:dyDescent="0.25">
      <c r="A36" s="11"/>
      <c r="B36" s="11"/>
      <c r="C36" s="16" t="str">
        <f t="shared" si="8"/>
        <v>-5.88752/110.40924</v>
      </c>
      <c r="D36" s="13">
        <f t="shared" si="8"/>
        <v>1</v>
      </c>
      <c r="E36" s="13" t="str">
        <f t="shared" si="8"/>
        <v>MKB</v>
      </c>
      <c r="F36" s="13" t="str">
        <f t="shared" si="8"/>
        <v>Pemanfaatan</v>
      </c>
      <c r="G36" s="17">
        <v>1</v>
      </c>
      <c r="H36" s="17">
        <v>4</v>
      </c>
      <c r="I36" s="18" t="str">
        <f t="shared" ref="I36:I42" si="9">I35</f>
        <v>P,PK</v>
      </c>
      <c r="J36" s="18" t="s">
        <v>26</v>
      </c>
      <c r="K36" s="9">
        <v>0</v>
      </c>
      <c r="L36" s="9">
        <v>0</v>
      </c>
      <c r="M36" s="11" t="str">
        <f t="shared" si="5"/>
        <v>sobirin</v>
      </c>
    </row>
    <row r="37" spans="1:13" x14ac:dyDescent="0.25">
      <c r="A37" s="11"/>
      <c r="B37" s="11"/>
      <c r="C37" s="16" t="str">
        <f t="shared" si="8"/>
        <v>-5.88752/110.40924</v>
      </c>
      <c r="D37" s="13">
        <f t="shared" si="8"/>
        <v>1</v>
      </c>
      <c r="E37" s="13" t="str">
        <f t="shared" si="8"/>
        <v>MKB</v>
      </c>
      <c r="F37" s="13" t="str">
        <f t="shared" si="8"/>
        <v>Pemanfaatan</v>
      </c>
      <c r="G37" s="17">
        <v>1</v>
      </c>
      <c r="H37" s="17">
        <v>4</v>
      </c>
      <c r="I37" s="18" t="str">
        <f t="shared" si="9"/>
        <v>P,PK</v>
      </c>
      <c r="J37" s="18" t="s">
        <v>19</v>
      </c>
      <c r="K37" s="9">
        <v>0</v>
      </c>
      <c r="L37" s="9">
        <v>0</v>
      </c>
      <c r="M37" s="11" t="str">
        <f t="shared" si="5"/>
        <v>sobirin</v>
      </c>
    </row>
    <row r="38" spans="1:13" x14ac:dyDescent="0.25">
      <c r="A38" s="11"/>
      <c r="B38" s="11"/>
      <c r="C38" s="16" t="str">
        <f t="shared" si="8"/>
        <v>-5.88752/110.40924</v>
      </c>
      <c r="D38" s="13">
        <f t="shared" si="8"/>
        <v>1</v>
      </c>
      <c r="E38" s="13" t="str">
        <f t="shared" si="8"/>
        <v>MKB</v>
      </c>
      <c r="F38" s="13" t="str">
        <f t="shared" si="8"/>
        <v>Pemanfaatan</v>
      </c>
      <c r="G38" s="17">
        <v>1</v>
      </c>
      <c r="H38" s="17">
        <v>4</v>
      </c>
      <c r="I38" s="18" t="str">
        <f t="shared" si="9"/>
        <v>P,PK</v>
      </c>
      <c r="J38" s="18" t="s">
        <v>20</v>
      </c>
      <c r="K38" s="9">
        <v>0</v>
      </c>
      <c r="L38" s="9">
        <v>0</v>
      </c>
      <c r="M38" s="11" t="str">
        <f t="shared" si="5"/>
        <v>sobirin</v>
      </c>
    </row>
    <row r="39" spans="1:13" x14ac:dyDescent="0.25">
      <c r="A39" s="11"/>
      <c r="B39" s="11"/>
      <c r="C39" s="16" t="str">
        <f t="shared" si="8"/>
        <v>-5.88752/110.40924</v>
      </c>
      <c r="D39" s="13">
        <f t="shared" si="8"/>
        <v>1</v>
      </c>
      <c r="E39" s="13" t="str">
        <f t="shared" si="8"/>
        <v>MKB</v>
      </c>
      <c r="F39" s="13" t="str">
        <f t="shared" si="8"/>
        <v>Pemanfaatan</v>
      </c>
      <c r="G39" s="17">
        <v>1</v>
      </c>
      <c r="H39" s="17">
        <v>4</v>
      </c>
      <c r="I39" s="18" t="str">
        <f t="shared" si="9"/>
        <v>P,PK</v>
      </c>
      <c r="J39" s="18" t="s">
        <v>21</v>
      </c>
      <c r="K39" s="9">
        <v>0</v>
      </c>
      <c r="L39" s="9">
        <v>0</v>
      </c>
      <c r="M39" s="11" t="str">
        <f t="shared" si="5"/>
        <v>sobirin</v>
      </c>
    </row>
    <row r="40" spans="1:13" x14ac:dyDescent="0.25">
      <c r="A40" s="11"/>
      <c r="B40" s="11"/>
      <c r="C40" s="16" t="str">
        <f t="shared" si="8"/>
        <v>-5.88752/110.40924</v>
      </c>
      <c r="D40" s="13">
        <f t="shared" si="8"/>
        <v>1</v>
      </c>
      <c r="E40" s="13" t="str">
        <f t="shared" si="8"/>
        <v>MKB</v>
      </c>
      <c r="F40" s="13" t="str">
        <f t="shared" si="8"/>
        <v>Pemanfaatan</v>
      </c>
      <c r="G40" s="17">
        <v>1</v>
      </c>
      <c r="H40" s="17">
        <v>4</v>
      </c>
      <c r="I40" s="18" t="str">
        <f t="shared" si="9"/>
        <v>P,PK</v>
      </c>
      <c r="J40" s="18" t="s">
        <v>22</v>
      </c>
      <c r="K40" s="9">
        <v>0</v>
      </c>
      <c r="L40" s="9">
        <v>0</v>
      </c>
      <c r="M40" s="11" t="str">
        <f t="shared" si="5"/>
        <v>sobirin</v>
      </c>
    </row>
    <row r="41" spans="1:13" x14ac:dyDescent="0.25">
      <c r="A41" s="11"/>
      <c r="B41" s="11"/>
      <c r="C41" s="16" t="str">
        <f t="shared" si="8"/>
        <v>-5.88752/110.40924</v>
      </c>
      <c r="D41" s="13">
        <f t="shared" si="8"/>
        <v>1</v>
      </c>
      <c r="E41" s="13" t="str">
        <f t="shared" si="8"/>
        <v>MKB</v>
      </c>
      <c r="F41" s="13" t="str">
        <f t="shared" si="8"/>
        <v>Pemanfaatan</v>
      </c>
      <c r="G41" s="17">
        <v>1</v>
      </c>
      <c r="H41" s="17">
        <v>4</v>
      </c>
      <c r="I41" s="18" t="str">
        <f t="shared" si="9"/>
        <v>P,PK</v>
      </c>
      <c r="J41" s="18" t="s">
        <v>23</v>
      </c>
      <c r="K41" s="9">
        <v>0</v>
      </c>
      <c r="L41" s="9">
        <v>0</v>
      </c>
      <c r="M41" s="11" t="str">
        <f t="shared" si="5"/>
        <v>sobirin</v>
      </c>
    </row>
    <row r="42" spans="1:13" x14ac:dyDescent="0.25">
      <c r="A42" s="11"/>
      <c r="B42" s="11"/>
      <c r="C42" s="16" t="str">
        <f t="shared" si="8"/>
        <v>-5.88752/110.40924</v>
      </c>
      <c r="D42" s="13">
        <f t="shared" si="8"/>
        <v>1</v>
      </c>
      <c r="E42" s="13" t="str">
        <f t="shared" si="8"/>
        <v>MKB</v>
      </c>
      <c r="F42" s="13" t="str">
        <f t="shared" si="8"/>
        <v>Pemanfaatan</v>
      </c>
      <c r="G42" s="17">
        <v>1</v>
      </c>
      <c r="H42" s="17">
        <v>4</v>
      </c>
      <c r="I42" s="18" t="str">
        <f t="shared" si="9"/>
        <v>P,PK</v>
      </c>
      <c r="J42" s="18" t="s">
        <v>24</v>
      </c>
      <c r="K42" s="9">
        <v>0</v>
      </c>
      <c r="L42" s="9">
        <v>0</v>
      </c>
      <c r="M42" s="11" t="str">
        <f t="shared" si="5"/>
        <v>sobirin</v>
      </c>
    </row>
    <row r="43" spans="1:13" x14ac:dyDescent="0.25">
      <c r="A43" s="11"/>
      <c r="B43" s="11"/>
      <c r="C43" s="16"/>
      <c r="D43" s="13"/>
      <c r="E43" s="13"/>
      <c r="F43" s="13"/>
      <c r="G43" s="17"/>
      <c r="H43" s="17"/>
      <c r="I43" s="18"/>
      <c r="J43" s="18" t="s">
        <v>16</v>
      </c>
      <c r="K43" s="9">
        <v>15</v>
      </c>
      <c r="L43" s="9">
        <v>10</v>
      </c>
      <c r="M43" s="11" t="str">
        <f t="shared" si="5"/>
        <v>sobirin</v>
      </c>
    </row>
    <row r="44" spans="1:13" x14ac:dyDescent="0.25">
      <c r="A44" s="11"/>
      <c r="B44" s="11"/>
      <c r="C44" s="16" t="str">
        <f>C42</f>
        <v>-5.88752/110.40924</v>
      </c>
      <c r="D44" s="13">
        <f>D42</f>
        <v>1</v>
      </c>
      <c r="E44" s="13" t="str">
        <f>E42</f>
        <v>MKB</v>
      </c>
      <c r="F44" s="13" t="str">
        <f>F42</f>
        <v>Pemanfaatan</v>
      </c>
      <c r="G44" s="17">
        <v>1</v>
      </c>
      <c r="H44" s="17">
        <v>4</v>
      </c>
      <c r="I44" s="18" t="str">
        <f>I42</f>
        <v>P,PK</v>
      </c>
      <c r="J44" s="18" t="s">
        <v>18</v>
      </c>
      <c r="K44" s="9">
        <v>0</v>
      </c>
      <c r="L44" s="9">
        <v>0</v>
      </c>
      <c r="M44" s="11" t="str">
        <f t="shared" si="5"/>
        <v>sobirin</v>
      </c>
    </row>
    <row r="45" spans="1:13" x14ac:dyDescent="0.25">
      <c r="A45" s="19"/>
      <c r="B45" s="19"/>
      <c r="C45" s="20" t="str">
        <f t="shared" ref="C45:F52" si="10">C44</f>
        <v>-5.88752/110.40924</v>
      </c>
      <c r="D45" s="21">
        <f t="shared" si="10"/>
        <v>1</v>
      </c>
      <c r="E45" s="21" t="str">
        <f t="shared" si="10"/>
        <v>MKB</v>
      </c>
      <c r="F45" s="21" t="str">
        <f t="shared" si="10"/>
        <v>Pemanfaatan</v>
      </c>
      <c r="G45" s="22">
        <v>1</v>
      </c>
      <c r="H45" s="22">
        <v>5</v>
      </c>
      <c r="I45" s="21" t="s">
        <v>29</v>
      </c>
      <c r="J45" s="23" t="s">
        <v>25</v>
      </c>
      <c r="K45" s="24">
        <v>100</v>
      </c>
      <c r="L45" s="24">
        <v>0</v>
      </c>
      <c r="M45" s="11" t="str">
        <f t="shared" si="5"/>
        <v>sobirin</v>
      </c>
    </row>
    <row r="46" spans="1:13" x14ac:dyDescent="0.25">
      <c r="A46" s="11"/>
      <c r="B46" s="11"/>
      <c r="C46" s="16" t="str">
        <f t="shared" si="10"/>
        <v>-5.88752/110.40924</v>
      </c>
      <c r="D46" s="13">
        <f t="shared" si="10"/>
        <v>1</v>
      </c>
      <c r="E46" s="13" t="str">
        <f t="shared" si="10"/>
        <v>MKB</v>
      </c>
      <c r="F46" s="13" t="str">
        <f t="shared" si="10"/>
        <v>Pemanfaatan</v>
      </c>
      <c r="G46" s="17">
        <v>1</v>
      </c>
      <c r="H46" s="17">
        <v>5</v>
      </c>
      <c r="I46" s="13" t="str">
        <f t="shared" ref="I46:I54" si="11">I45</f>
        <v>P,PK</v>
      </c>
      <c r="J46" s="18" t="s">
        <v>26</v>
      </c>
      <c r="K46" s="9">
        <v>0</v>
      </c>
      <c r="L46" s="9">
        <v>0</v>
      </c>
      <c r="M46" s="11" t="str">
        <f t="shared" si="5"/>
        <v>sobirin</v>
      </c>
    </row>
    <row r="47" spans="1:13" x14ac:dyDescent="0.25">
      <c r="A47" s="11"/>
      <c r="B47" s="11"/>
      <c r="C47" s="16" t="str">
        <f t="shared" si="10"/>
        <v>-5.88752/110.40924</v>
      </c>
      <c r="D47" s="13">
        <f t="shared" si="10"/>
        <v>1</v>
      </c>
      <c r="E47" s="13" t="str">
        <f t="shared" si="10"/>
        <v>MKB</v>
      </c>
      <c r="F47" s="13" t="str">
        <f t="shared" si="10"/>
        <v>Pemanfaatan</v>
      </c>
      <c r="G47" s="17">
        <v>1</v>
      </c>
      <c r="H47" s="17">
        <v>5</v>
      </c>
      <c r="I47" s="13" t="str">
        <f t="shared" si="11"/>
        <v>P,PK</v>
      </c>
      <c r="J47" s="18" t="s">
        <v>19</v>
      </c>
      <c r="K47" s="9">
        <v>0</v>
      </c>
      <c r="L47" s="9">
        <v>0</v>
      </c>
      <c r="M47" s="11" t="str">
        <f t="shared" si="5"/>
        <v>sobirin</v>
      </c>
    </row>
    <row r="48" spans="1:13" x14ac:dyDescent="0.25">
      <c r="A48" s="11"/>
      <c r="B48" s="11"/>
      <c r="C48" s="16" t="str">
        <f t="shared" si="10"/>
        <v>-5.88752/110.40924</v>
      </c>
      <c r="D48" s="13">
        <f t="shared" si="10"/>
        <v>1</v>
      </c>
      <c r="E48" s="13" t="str">
        <f t="shared" si="10"/>
        <v>MKB</v>
      </c>
      <c r="F48" s="13" t="str">
        <f t="shared" si="10"/>
        <v>Pemanfaatan</v>
      </c>
      <c r="G48" s="17">
        <v>1</v>
      </c>
      <c r="H48" s="17">
        <v>5</v>
      </c>
      <c r="I48" s="13" t="str">
        <f t="shared" si="11"/>
        <v>P,PK</v>
      </c>
      <c r="J48" s="18" t="s">
        <v>20</v>
      </c>
      <c r="K48" s="9">
        <v>0</v>
      </c>
      <c r="L48" s="9">
        <v>0</v>
      </c>
      <c r="M48" s="11" t="str">
        <f t="shared" si="5"/>
        <v>sobirin</v>
      </c>
    </row>
    <row r="49" spans="1:13" x14ac:dyDescent="0.25">
      <c r="A49" s="11"/>
      <c r="B49" s="11"/>
      <c r="C49" s="16" t="str">
        <f t="shared" si="10"/>
        <v>-5.88752/110.40924</v>
      </c>
      <c r="D49" s="13">
        <f t="shared" si="10"/>
        <v>1</v>
      </c>
      <c r="E49" s="13" t="str">
        <f t="shared" si="10"/>
        <v>MKB</v>
      </c>
      <c r="F49" s="13" t="str">
        <f t="shared" si="10"/>
        <v>Pemanfaatan</v>
      </c>
      <c r="G49" s="17">
        <v>1</v>
      </c>
      <c r="H49" s="17">
        <v>5</v>
      </c>
      <c r="I49" s="13" t="str">
        <f t="shared" si="11"/>
        <v>P,PK</v>
      </c>
      <c r="J49" s="18" t="s">
        <v>21</v>
      </c>
      <c r="K49" s="9">
        <v>0</v>
      </c>
      <c r="L49" s="9">
        <v>0</v>
      </c>
      <c r="M49" s="11" t="str">
        <f t="shared" si="5"/>
        <v>sobirin</v>
      </c>
    </row>
    <row r="50" spans="1:13" x14ac:dyDescent="0.25">
      <c r="A50" s="11"/>
      <c r="B50" s="11"/>
      <c r="C50" s="16" t="str">
        <f t="shared" si="10"/>
        <v>-5.88752/110.40924</v>
      </c>
      <c r="D50" s="13">
        <f t="shared" si="10"/>
        <v>1</v>
      </c>
      <c r="E50" s="13" t="str">
        <f t="shared" si="10"/>
        <v>MKB</v>
      </c>
      <c r="F50" s="13" t="str">
        <f t="shared" si="10"/>
        <v>Pemanfaatan</v>
      </c>
      <c r="G50" s="17">
        <v>1</v>
      </c>
      <c r="H50" s="17">
        <v>5</v>
      </c>
      <c r="I50" s="13" t="str">
        <f t="shared" si="11"/>
        <v>P,PK</v>
      </c>
      <c r="J50" s="18" t="s">
        <v>22</v>
      </c>
      <c r="K50" s="9">
        <v>0</v>
      </c>
      <c r="L50" s="9">
        <v>0</v>
      </c>
      <c r="M50" s="11" t="str">
        <f t="shared" si="5"/>
        <v>sobirin</v>
      </c>
    </row>
    <row r="51" spans="1:13" x14ac:dyDescent="0.25">
      <c r="A51" s="11"/>
      <c r="B51" s="11"/>
      <c r="C51" s="16" t="str">
        <f t="shared" si="10"/>
        <v>-5.88752/110.40924</v>
      </c>
      <c r="D51" s="13">
        <f t="shared" si="10"/>
        <v>1</v>
      </c>
      <c r="E51" s="13" t="str">
        <f t="shared" si="10"/>
        <v>MKB</v>
      </c>
      <c r="F51" s="13" t="str">
        <f t="shared" si="10"/>
        <v>Pemanfaatan</v>
      </c>
      <c r="G51" s="17">
        <v>1</v>
      </c>
      <c r="H51" s="17">
        <v>5</v>
      </c>
      <c r="I51" s="13" t="str">
        <f t="shared" si="11"/>
        <v>P,PK</v>
      </c>
      <c r="J51" s="18" t="s">
        <v>23</v>
      </c>
      <c r="K51" s="9">
        <v>0</v>
      </c>
      <c r="L51" s="9">
        <v>0</v>
      </c>
      <c r="M51" s="11" t="str">
        <f t="shared" si="5"/>
        <v>sobirin</v>
      </c>
    </row>
    <row r="52" spans="1:13" x14ac:dyDescent="0.25">
      <c r="A52" s="11"/>
      <c r="B52" s="11"/>
      <c r="C52" s="16" t="str">
        <f t="shared" si="10"/>
        <v>-5.88752/110.40924</v>
      </c>
      <c r="D52" s="13">
        <f t="shared" si="10"/>
        <v>1</v>
      </c>
      <c r="E52" s="13" t="str">
        <f t="shared" si="10"/>
        <v>MKB</v>
      </c>
      <c r="F52" s="13" t="str">
        <f t="shared" si="10"/>
        <v>Pemanfaatan</v>
      </c>
      <c r="G52" s="17">
        <v>1</v>
      </c>
      <c r="H52" s="17">
        <v>5</v>
      </c>
      <c r="I52" s="13" t="str">
        <f t="shared" si="11"/>
        <v>P,PK</v>
      </c>
      <c r="J52" s="18" t="s">
        <v>24</v>
      </c>
      <c r="K52" s="9">
        <v>0</v>
      </c>
      <c r="L52" s="9">
        <v>0</v>
      </c>
      <c r="M52" s="11" t="str">
        <f t="shared" si="5"/>
        <v>sobirin</v>
      </c>
    </row>
    <row r="53" spans="1:13" x14ac:dyDescent="0.25">
      <c r="A53" s="11"/>
      <c r="B53" s="11"/>
      <c r="C53" s="16"/>
      <c r="D53" s="13"/>
      <c r="E53" s="13"/>
      <c r="F53" s="13"/>
      <c r="G53" s="17"/>
      <c r="H53" s="17"/>
      <c r="I53" s="13" t="str">
        <f t="shared" si="11"/>
        <v>P,PK</v>
      </c>
      <c r="J53" s="18" t="s">
        <v>16</v>
      </c>
      <c r="K53" s="9">
        <v>10</v>
      </c>
      <c r="L53" s="9">
        <v>7</v>
      </c>
      <c r="M53" s="11" t="str">
        <f t="shared" si="5"/>
        <v>sobirin</v>
      </c>
    </row>
    <row r="54" spans="1:13" x14ac:dyDescent="0.25">
      <c r="A54" s="11"/>
      <c r="B54" s="11"/>
      <c r="C54" s="16" t="str">
        <f>C52</f>
        <v>-5.88752/110.40924</v>
      </c>
      <c r="D54" s="13">
        <f>D52</f>
        <v>1</v>
      </c>
      <c r="E54" s="13" t="str">
        <f>E52</f>
        <v>MKB</v>
      </c>
      <c r="F54" s="13" t="str">
        <f>F52</f>
        <v>Pemanfaatan</v>
      </c>
      <c r="G54" s="17">
        <v>1</v>
      </c>
      <c r="H54" s="17">
        <v>5</v>
      </c>
      <c r="I54" s="13" t="str">
        <f t="shared" si="11"/>
        <v>P,PK</v>
      </c>
      <c r="J54" s="18" t="s">
        <v>18</v>
      </c>
      <c r="K54" s="9">
        <v>0</v>
      </c>
      <c r="L54" s="9">
        <v>0</v>
      </c>
      <c r="M54" s="11" t="str">
        <f t="shared" si="5"/>
        <v>sobirin</v>
      </c>
    </row>
    <row r="55" spans="1:13" x14ac:dyDescent="0.25">
      <c r="A55" s="19"/>
      <c r="B55" s="19"/>
      <c r="C55" s="20" t="str">
        <f t="shared" ref="C55:F62" si="12">C54</f>
        <v>-5.88752/110.40924</v>
      </c>
      <c r="D55" s="21">
        <f t="shared" si="12"/>
        <v>1</v>
      </c>
      <c r="E55" s="21" t="str">
        <f t="shared" si="12"/>
        <v>MKB</v>
      </c>
      <c r="F55" s="21" t="str">
        <f t="shared" si="12"/>
        <v>Pemanfaatan</v>
      </c>
      <c r="G55" s="22">
        <v>1</v>
      </c>
      <c r="H55" s="22">
        <v>6</v>
      </c>
      <c r="I55" s="21" t="s">
        <v>28</v>
      </c>
      <c r="J55" s="23" t="s">
        <v>25</v>
      </c>
      <c r="K55" s="24">
        <v>100</v>
      </c>
      <c r="L55" s="24">
        <v>0</v>
      </c>
      <c r="M55" s="11" t="str">
        <f t="shared" si="5"/>
        <v>sobirin</v>
      </c>
    </row>
    <row r="56" spans="1:13" x14ac:dyDescent="0.25">
      <c r="A56" s="11"/>
      <c r="B56" s="11"/>
      <c r="C56" s="16" t="str">
        <f t="shared" si="12"/>
        <v>-5.88752/110.40924</v>
      </c>
      <c r="D56" s="13">
        <f t="shared" si="12"/>
        <v>1</v>
      </c>
      <c r="E56" s="13" t="str">
        <f t="shared" si="12"/>
        <v>MKB</v>
      </c>
      <c r="F56" s="13" t="str">
        <f t="shared" si="12"/>
        <v>Pemanfaatan</v>
      </c>
      <c r="G56" s="17">
        <v>1</v>
      </c>
      <c r="H56" s="17">
        <v>6</v>
      </c>
      <c r="I56" s="13" t="str">
        <f t="shared" ref="I56:I62" si="13">I55</f>
        <v>P</v>
      </c>
      <c r="J56" s="18" t="s">
        <v>26</v>
      </c>
      <c r="K56" s="9">
        <v>0</v>
      </c>
      <c r="L56" s="9">
        <v>0</v>
      </c>
      <c r="M56" s="11" t="str">
        <f t="shared" si="5"/>
        <v>sobirin</v>
      </c>
    </row>
    <row r="57" spans="1:13" x14ac:dyDescent="0.25">
      <c r="A57" s="11"/>
      <c r="B57" s="11"/>
      <c r="C57" s="16" t="str">
        <f t="shared" si="12"/>
        <v>-5.88752/110.40924</v>
      </c>
      <c r="D57" s="13">
        <f t="shared" si="12"/>
        <v>1</v>
      </c>
      <c r="E57" s="13" t="str">
        <f t="shared" si="12"/>
        <v>MKB</v>
      </c>
      <c r="F57" s="13" t="str">
        <f t="shared" si="12"/>
        <v>Pemanfaatan</v>
      </c>
      <c r="G57" s="17">
        <v>1</v>
      </c>
      <c r="H57" s="17">
        <v>6</v>
      </c>
      <c r="I57" s="13" t="str">
        <f t="shared" si="13"/>
        <v>P</v>
      </c>
      <c r="J57" s="18" t="s">
        <v>19</v>
      </c>
      <c r="K57" s="9">
        <v>0</v>
      </c>
      <c r="L57" s="9">
        <v>0</v>
      </c>
      <c r="M57" s="11" t="str">
        <f t="shared" si="5"/>
        <v>sobirin</v>
      </c>
    </row>
    <row r="58" spans="1:13" x14ac:dyDescent="0.25">
      <c r="A58" s="11"/>
      <c r="B58" s="11"/>
      <c r="C58" s="16" t="str">
        <f t="shared" si="12"/>
        <v>-5.88752/110.40924</v>
      </c>
      <c r="D58" s="13">
        <f t="shared" si="12"/>
        <v>1</v>
      </c>
      <c r="E58" s="13" t="str">
        <f t="shared" si="12"/>
        <v>MKB</v>
      </c>
      <c r="F58" s="13" t="str">
        <f t="shared" si="12"/>
        <v>Pemanfaatan</v>
      </c>
      <c r="G58" s="17">
        <v>1</v>
      </c>
      <c r="H58" s="17">
        <v>6</v>
      </c>
      <c r="I58" s="13" t="str">
        <f t="shared" si="13"/>
        <v>P</v>
      </c>
      <c r="J58" s="18" t="s">
        <v>20</v>
      </c>
      <c r="K58" s="9">
        <v>0</v>
      </c>
      <c r="L58" s="9">
        <v>0</v>
      </c>
      <c r="M58" s="11" t="str">
        <f t="shared" si="5"/>
        <v>sobirin</v>
      </c>
    </row>
    <row r="59" spans="1:13" x14ac:dyDescent="0.25">
      <c r="A59" s="11"/>
      <c r="B59" s="11"/>
      <c r="C59" s="16" t="str">
        <f t="shared" si="12"/>
        <v>-5.88752/110.40924</v>
      </c>
      <c r="D59" s="13">
        <f t="shared" si="12"/>
        <v>1</v>
      </c>
      <c r="E59" s="13" t="str">
        <f t="shared" si="12"/>
        <v>MKB</v>
      </c>
      <c r="F59" s="13" t="str">
        <f t="shared" si="12"/>
        <v>Pemanfaatan</v>
      </c>
      <c r="G59" s="17">
        <v>1</v>
      </c>
      <c r="H59" s="17">
        <v>6</v>
      </c>
      <c r="I59" s="13" t="str">
        <f t="shared" si="13"/>
        <v>P</v>
      </c>
      <c r="J59" s="18" t="s">
        <v>21</v>
      </c>
      <c r="K59" s="9">
        <v>0</v>
      </c>
      <c r="L59" s="9">
        <v>0</v>
      </c>
      <c r="M59" s="11" t="str">
        <f t="shared" si="5"/>
        <v>sobirin</v>
      </c>
    </row>
    <row r="60" spans="1:13" x14ac:dyDescent="0.25">
      <c r="A60" s="11"/>
      <c r="B60" s="11"/>
      <c r="C60" s="16" t="str">
        <f t="shared" si="12"/>
        <v>-5.88752/110.40924</v>
      </c>
      <c r="D60" s="13">
        <f t="shared" si="12"/>
        <v>1</v>
      </c>
      <c r="E60" s="13" t="str">
        <f t="shared" si="12"/>
        <v>MKB</v>
      </c>
      <c r="F60" s="13" t="str">
        <f t="shared" si="12"/>
        <v>Pemanfaatan</v>
      </c>
      <c r="G60" s="17">
        <v>1</v>
      </c>
      <c r="H60" s="17">
        <v>6</v>
      </c>
      <c r="I60" s="13" t="str">
        <f t="shared" si="13"/>
        <v>P</v>
      </c>
      <c r="J60" s="18" t="s">
        <v>22</v>
      </c>
      <c r="K60" s="9">
        <v>0</v>
      </c>
      <c r="L60" s="9">
        <v>0</v>
      </c>
      <c r="M60" s="11" t="str">
        <f t="shared" si="5"/>
        <v>sobirin</v>
      </c>
    </row>
    <row r="61" spans="1:13" x14ac:dyDescent="0.25">
      <c r="A61" s="11"/>
      <c r="B61" s="11"/>
      <c r="C61" s="16" t="str">
        <f t="shared" si="12"/>
        <v>-5.88752/110.40924</v>
      </c>
      <c r="D61" s="13">
        <f t="shared" si="12"/>
        <v>1</v>
      </c>
      <c r="E61" s="13" t="str">
        <f t="shared" si="12"/>
        <v>MKB</v>
      </c>
      <c r="F61" s="13" t="str">
        <f t="shared" si="12"/>
        <v>Pemanfaatan</v>
      </c>
      <c r="G61" s="17">
        <v>1</v>
      </c>
      <c r="H61" s="17">
        <v>6</v>
      </c>
      <c r="I61" s="13" t="str">
        <f t="shared" si="13"/>
        <v>P</v>
      </c>
      <c r="J61" s="18" t="s">
        <v>23</v>
      </c>
      <c r="K61" s="9">
        <v>0</v>
      </c>
      <c r="L61" s="9">
        <v>0</v>
      </c>
      <c r="M61" s="11" t="str">
        <f t="shared" si="5"/>
        <v>sobirin</v>
      </c>
    </row>
    <row r="62" spans="1:13" x14ac:dyDescent="0.25">
      <c r="A62" s="11"/>
      <c r="B62" s="11"/>
      <c r="C62" s="16" t="str">
        <f t="shared" si="12"/>
        <v>-5.88752/110.40924</v>
      </c>
      <c r="D62" s="13">
        <f t="shared" si="12"/>
        <v>1</v>
      </c>
      <c r="E62" s="13" t="str">
        <f t="shared" si="12"/>
        <v>MKB</v>
      </c>
      <c r="F62" s="13" t="str">
        <f t="shared" si="12"/>
        <v>Pemanfaatan</v>
      </c>
      <c r="G62" s="17">
        <v>1</v>
      </c>
      <c r="H62" s="17">
        <v>6</v>
      </c>
      <c r="I62" s="13" t="str">
        <f t="shared" si="13"/>
        <v>P</v>
      </c>
      <c r="J62" s="18" t="s">
        <v>24</v>
      </c>
      <c r="K62" s="9">
        <v>0</v>
      </c>
      <c r="L62" s="9">
        <v>0</v>
      </c>
      <c r="M62" s="11" t="str">
        <f t="shared" si="5"/>
        <v>sobirin</v>
      </c>
    </row>
    <row r="63" spans="1:13" x14ac:dyDescent="0.25">
      <c r="A63" s="11"/>
      <c r="B63" s="11"/>
      <c r="C63" s="16"/>
      <c r="D63" s="13"/>
      <c r="E63" s="13"/>
      <c r="F63" s="13"/>
      <c r="G63" s="17"/>
      <c r="H63" s="17"/>
      <c r="I63" s="13"/>
      <c r="J63" s="18" t="s">
        <v>16</v>
      </c>
      <c r="K63" s="9">
        <v>3</v>
      </c>
      <c r="L63" s="9">
        <v>5</v>
      </c>
      <c r="M63" s="11" t="str">
        <f t="shared" si="5"/>
        <v>sobirin</v>
      </c>
    </row>
    <row r="64" spans="1:13" x14ac:dyDescent="0.25">
      <c r="A64" s="11"/>
      <c r="B64" s="11"/>
      <c r="C64" s="16" t="str">
        <f>C62</f>
        <v>-5.88752/110.40924</v>
      </c>
      <c r="D64" s="13">
        <f>D62</f>
        <v>1</v>
      </c>
      <c r="E64" s="13" t="str">
        <f>E62</f>
        <v>MKB</v>
      </c>
      <c r="F64" s="13" t="str">
        <f>F62</f>
        <v>Pemanfaatan</v>
      </c>
      <c r="G64" s="17">
        <v>1</v>
      </c>
      <c r="H64" s="17">
        <v>6</v>
      </c>
      <c r="I64" s="13" t="str">
        <f>I62</f>
        <v>P</v>
      </c>
      <c r="J64" s="18" t="s">
        <v>18</v>
      </c>
      <c r="K64" s="9">
        <v>0</v>
      </c>
      <c r="L64" s="9">
        <v>0</v>
      </c>
      <c r="M64" s="11" t="str">
        <f t="shared" si="5"/>
        <v>sobirin</v>
      </c>
    </row>
    <row r="65" spans="1:13" x14ac:dyDescent="0.25">
      <c r="A65" s="19"/>
      <c r="B65" s="19"/>
      <c r="C65" s="20" t="str">
        <f t="shared" ref="C65:F72" si="14">C64</f>
        <v>-5.88752/110.40924</v>
      </c>
      <c r="D65" s="21">
        <f t="shared" si="14"/>
        <v>1</v>
      </c>
      <c r="E65" s="21" t="str">
        <f t="shared" si="14"/>
        <v>MKB</v>
      </c>
      <c r="F65" s="21" t="str">
        <f t="shared" si="14"/>
        <v>Pemanfaatan</v>
      </c>
      <c r="G65" s="22">
        <v>1</v>
      </c>
      <c r="H65" s="22">
        <v>7</v>
      </c>
      <c r="I65" s="21" t="s">
        <v>29</v>
      </c>
      <c r="J65" s="23" t="s">
        <v>25</v>
      </c>
      <c r="K65" s="24">
        <v>100</v>
      </c>
      <c r="L65" s="24">
        <v>0</v>
      </c>
      <c r="M65" s="11" t="str">
        <f t="shared" si="5"/>
        <v>sobirin</v>
      </c>
    </row>
    <row r="66" spans="1:13" x14ac:dyDescent="0.25">
      <c r="A66" s="11"/>
      <c r="B66" s="11"/>
      <c r="C66" s="16" t="str">
        <f t="shared" si="14"/>
        <v>-5.88752/110.40924</v>
      </c>
      <c r="D66" s="13">
        <f t="shared" si="14"/>
        <v>1</v>
      </c>
      <c r="E66" s="13" t="str">
        <f t="shared" si="14"/>
        <v>MKB</v>
      </c>
      <c r="F66" s="13" t="str">
        <f t="shared" si="14"/>
        <v>Pemanfaatan</v>
      </c>
      <c r="G66" s="17">
        <v>1</v>
      </c>
      <c r="H66" s="17">
        <v>7</v>
      </c>
      <c r="I66" s="13" t="str">
        <f t="shared" ref="I66:I72" si="15">I65</f>
        <v>P,PK</v>
      </c>
      <c r="J66" s="18" t="s">
        <v>26</v>
      </c>
      <c r="K66" s="9">
        <v>0</v>
      </c>
      <c r="L66" s="9">
        <v>0</v>
      </c>
      <c r="M66" s="11" t="str">
        <f t="shared" si="5"/>
        <v>sobirin</v>
      </c>
    </row>
    <row r="67" spans="1:13" x14ac:dyDescent="0.25">
      <c r="A67" s="11"/>
      <c r="B67" s="11"/>
      <c r="C67" s="16" t="str">
        <f t="shared" si="14"/>
        <v>-5.88752/110.40924</v>
      </c>
      <c r="D67" s="13">
        <f t="shared" si="14"/>
        <v>1</v>
      </c>
      <c r="E67" s="13" t="str">
        <f t="shared" si="14"/>
        <v>MKB</v>
      </c>
      <c r="F67" s="13" t="str">
        <f t="shared" si="14"/>
        <v>Pemanfaatan</v>
      </c>
      <c r="G67" s="17">
        <v>1</v>
      </c>
      <c r="H67" s="17">
        <v>7</v>
      </c>
      <c r="I67" s="13" t="str">
        <f t="shared" si="15"/>
        <v>P,PK</v>
      </c>
      <c r="J67" s="18" t="s">
        <v>19</v>
      </c>
      <c r="K67" s="9">
        <v>0</v>
      </c>
      <c r="L67" s="9">
        <v>0</v>
      </c>
      <c r="M67" s="11" t="str">
        <f t="shared" si="5"/>
        <v>sobirin</v>
      </c>
    </row>
    <row r="68" spans="1:13" x14ac:dyDescent="0.25">
      <c r="A68" s="11"/>
      <c r="B68" s="11"/>
      <c r="C68" s="16" t="str">
        <f t="shared" si="14"/>
        <v>-5.88752/110.40924</v>
      </c>
      <c r="D68" s="13">
        <f t="shared" si="14"/>
        <v>1</v>
      </c>
      <c r="E68" s="13" t="str">
        <f t="shared" si="14"/>
        <v>MKB</v>
      </c>
      <c r="F68" s="13" t="str">
        <f t="shared" si="14"/>
        <v>Pemanfaatan</v>
      </c>
      <c r="G68" s="17">
        <v>1</v>
      </c>
      <c r="H68" s="17">
        <v>7</v>
      </c>
      <c r="I68" s="13" t="str">
        <f t="shared" si="15"/>
        <v>P,PK</v>
      </c>
      <c r="J68" s="18" t="s">
        <v>20</v>
      </c>
      <c r="K68" s="9">
        <v>0</v>
      </c>
      <c r="L68" s="9">
        <v>0</v>
      </c>
      <c r="M68" s="11" t="str">
        <f t="shared" si="5"/>
        <v>sobirin</v>
      </c>
    </row>
    <row r="69" spans="1:13" x14ac:dyDescent="0.25">
      <c r="A69" s="11"/>
      <c r="B69" s="11"/>
      <c r="C69" s="16" t="str">
        <f t="shared" si="14"/>
        <v>-5.88752/110.40924</v>
      </c>
      <c r="D69" s="13">
        <f t="shared" si="14"/>
        <v>1</v>
      </c>
      <c r="E69" s="13" t="str">
        <f t="shared" si="14"/>
        <v>MKB</v>
      </c>
      <c r="F69" s="13" t="str">
        <f t="shared" si="14"/>
        <v>Pemanfaatan</v>
      </c>
      <c r="G69" s="17">
        <v>1</v>
      </c>
      <c r="H69" s="17">
        <v>7</v>
      </c>
      <c r="I69" s="13" t="str">
        <f t="shared" si="15"/>
        <v>P,PK</v>
      </c>
      <c r="J69" s="18" t="s">
        <v>21</v>
      </c>
      <c r="K69" s="9">
        <v>0</v>
      </c>
      <c r="L69" s="9">
        <v>0</v>
      </c>
      <c r="M69" s="11" t="str">
        <f t="shared" si="5"/>
        <v>sobirin</v>
      </c>
    </row>
    <row r="70" spans="1:13" x14ac:dyDescent="0.25">
      <c r="A70" s="11"/>
      <c r="B70" s="11"/>
      <c r="C70" s="16" t="str">
        <f t="shared" si="14"/>
        <v>-5.88752/110.40924</v>
      </c>
      <c r="D70" s="13">
        <f t="shared" si="14"/>
        <v>1</v>
      </c>
      <c r="E70" s="13" t="str">
        <f t="shared" si="14"/>
        <v>MKB</v>
      </c>
      <c r="F70" s="13" t="str">
        <f t="shared" si="14"/>
        <v>Pemanfaatan</v>
      </c>
      <c r="G70" s="17">
        <v>1</v>
      </c>
      <c r="H70" s="17">
        <v>7</v>
      </c>
      <c r="I70" s="13" t="str">
        <f t="shared" si="15"/>
        <v>P,PK</v>
      </c>
      <c r="J70" s="18" t="s">
        <v>22</v>
      </c>
      <c r="K70" s="9">
        <v>0</v>
      </c>
      <c r="L70" s="9">
        <v>0</v>
      </c>
      <c r="M70" s="11" t="str">
        <f t="shared" si="5"/>
        <v>sobirin</v>
      </c>
    </row>
    <row r="71" spans="1:13" x14ac:dyDescent="0.25">
      <c r="A71" s="11"/>
      <c r="B71" s="11"/>
      <c r="C71" s="16" t="str">
        <f t="shared" si="14"/>
        <v>-5.88752/110.40924</v>
      </c>
      <c r="D71" s="13">
        <f t="shared" si="14"/>
        <v>1</v>
      </c>
      <c r="E71" s="13" t="str">
        <f t="shared" si="14"/>
        <v>MKB</v>
      </c>
      <c r="F71" s="13" t="str">
        <f t="shared" si="14"/>
        <v>Pemanfaatan</v>
      </c>
      <c r="G71" s="17">
        <v>1</v>
      </c>
      <c r="H71" s="17">
        <v>7</v>
      </c>
      <c r="I71" s="13" t="str">
        <f t="shared" si="15"/>
        <v>P,PK</v>
      </c>
      <c r="J71" s="18" t="s">
        <v>23</v>
      </c>
      <c r="K71" s="9">
        <v>0</v>
      </c>
      <c r="L71" s="9">
        <v>0</v>
      </c>
      <c r="M71" s="11" t="str">
        <f t="shared" si="5"/>
        <v>sobirin</v>
      </c>
    </row>
    <row r="72" spans="1:13" x14ac:dyDescent="0.25">
      <c r="A72" s="11"/>
      <c r="B72" s="11"/>
      <c r="C72" s="16" t="str">
        <f t="shared" si="14"/>
        <v>-5.88752/110.40924</v>
      </c>
      <c r="D72" s="13">
        <f t="shared" si="14"/>
        <v>1</v>
      </c>
      <c r="E72" s="13" t="str">
        <f t="shared" si="14"/>
        <v>MKB</v>
      </c>
      <c r="F72" s="13" t="str">
        <f t="shared" si="14"/>
        <v>Pemanfaatan</v>
      </c>
      <c r="G72" s="17">
        <v>1</v>
      </c>
      <c r="H72" s="17">
        <v>7</v>
      </c>
      <c r="I72" s="13" t="str">
        <f t="shared" si="15"/>
        <v>P,PK</v>
      </c>
      <c r="J72" s="18" t="s">
        <v>24</v>
      </c>
      <c r="K72" s="9">
        <v>0</v>
      </c>
      <c r="L72" s="9">
        <v>0</v>
      </c>
      <c r="M72" s="11" t="str">
        <f t="shared" si="5"/>
        <v>sobirin</v>
      </c>
    </row>
    <row r="73" spans="1:13" x14ac:dyDescent="0.25">
      <c r="A73" s="11"/>
      <c r="B73" s="11"/>
      <c r="C73" s="16"/>
      <c r="D73" s="13"/>
      <c r="E73" s="13"/>
      <c r="F73" s="13"/>
      <c r="G73" s="17"/>
      <c r="H73" s="17"/>
      <c r="I73" s="13"/>
      <c r="J73" s="18" t="s">
        <v>16</v>
      </c>
      <c r="K73" s="9">
        <v>5</v>
      </c>
      <c r="L73" s="9">
        <v>5</v>
      </c>
      <c r="M73" s="11" t="str">
        <f t="shared" si="5"/>
        <v>sobirin</v>
      </c>
    </row>
    <row r="74" spans="1:13" x14ac:dyDescent="0.25">
      <c r="A74" s="11"/>
      <c r="B74" s="11"/>
      <c r="C74" s="16" t="str">
        <f>C72</f>
        <v>-5.88752/110.40924</v>
      </c>
      <c r="D74" s="13">
        <f>D72</f>
        <v>1</v>
      </c>
      <c r="E74" s="13" t="str">
        <f>E72</f>
        <v>MKB</v>
      </c>
      <c r="F74" s="13" t="str">
        <f>F72</f>
        <v>Pemanfaatan</v>
      </c>
      <c r="G74" s="17">
        <v>1</v>
      </c>
      <c r="H74" s="17">
        <v>7</v>
      </c>
      <c r="I74" s="13" t="str">
        <f>I72</f>
        <v>P,PK</v>
      </c>
      <c r="J74" s="18" t="s">
        <v>18</v>
      </c>
      <c r="K74" s="9">
        <v>0</v>
      </c>
      <c r="L74" s="9">
        <v>0</v>
      </c>
      <c r="M74" s="11" t="str">
        <f t="shared" si="5"/>
        <v>sobirin</v>
      </c>
    </row>
    <row r="75" spans="1:13" x14ac:dyDescent="0.25">
      <c r="A75" s="19"/>
      <c r="B75" s="19"/>
      <c r="C75" s="20" t="str">
        <f t="shared" ref="C75:F82" si="16">C74</f>
        <v>-5.88752/110.40924</v>
      </c>
      <c r="D75" s="21">
        <f t="shared" si="16"/>
        <v>1</v>
      </c>
      <c r="E75" s="21" t="str">
        <f t="shared" si="16"/>
        <v>MKB</v>
      </c>
      <c r="F75" s="21" t="str">
        <f t="shared" si="16"/>
        <v>Pemanfaatan</v>
      </c>
      <c r="G75" s="22">
        <v>1</v>
      </c>
      <c r="H75" s="22">
        <v>8</v>
      </c>
      <c r="I75" s="21" t="s">
        <v>29</v>
      </c>
      <c r="J75" s="23" t="s">
        <v>25</v>
      </c>
      <c r="K75" s="24">
        <v>100</v>
      </c>
      <c r="L75" s="24">
        <v>0</v>
      </c>
      <c r="M75" s="11" t="str">
        <f t="shared" si="5"/>
        <v>sobirin</v>
      </c>
    </row>
    <row r="76" spans="1:13" x14ac:dyDescent="0.25">
      <c r="A76" s="11"/>
      <c r="B76" s="11"/>
      <c r="C76" s="16" t="str">
        <f t="shared" si="16"/>
        <v>-5.88752/110.40924</v>
      </c>
      <c r="D76" s="13">
        <f t="shared" si="16"/>
        <v>1</v>
      </c>
      <c r="E76" s="13" t="str">
        <f t="shared" si="16"/>
        <v>MKB</v>
      </c>
      <c r="F76" s="13" t="str">
        <f t="shared" si="16"/>
        <v>Pemanfaatan</v>
      </c>
      <c r="G76" s="17">
        <v>1</v>
      </c>
      <c r="H76" s="17">
        <v>8</v>
      </c>
      <c r="I76" s="13" t="str">
        <f t="shared" ref="I76:I82" si="17">I75</f>
        <v>P,PK</v>
      </c>
      <c r="J76" s="18" t="s">
        <v>26</v>
      </c>
      <c r="K76" s="9">
        <v>0</v>
      </c>
      <c r="L76" s="9">
        <v>0</v>
      </c>
      <c r="M76" s="11" t="str">
        <f t="shared" si="5"/>
        <v>sobirin</v>
      </c>
    </row>
    <row r="77" spans="1:13" x14ac:dyDescent="0.25">
      <c r="A77" s="11"/>
      <c r="B77" s="11"/>
      <c r="C77" s="16" t="str">
        <f t="shared" si="16"/>
        <v>-5.88752/110.40924</v>
      </c>
      <c r="D77" s="13">
        <f t="shared" si="16"/>
        <v>1</v>
      </c>
      <c r="E77" s="13" t="str">
        <f t="shared" si="16"/>
        <v>MKB</v>
      </c>
      <c r="F77" s="13" t="str">
        <f t="shared" si="16"/>
        <v>Pemanfaatan</v>
      </c>
      <c r="G77" s="17">
        <v>1</v>
      </c>
      <c r="H77" s="17">
        <v>8</v>
      </c>
      <c r="I77" s="13" t="str">
        <f t="shared" si="17"/>
        <v>P,PK</v>
      </c>
      <c r="J77" s="18" t="s">
        <v>19</v>
      </c>
      <c r="K77" s="9">
        <v>0</v>
      </c>
      <c r="L77" s="9">
        <v>0</v>
      </c>
      <c r="M77" s="11" t="str">
        <f t="shared" si="5"/>
        <v>sobirin</v>
      </c>
    </row>
    <row r="78" spans="1:13" x14ac:dyDescent="0.25">
      <c r="A78" s="11"/>
      <c r="B78" s="11"/>
      <c r="C78" s="16" t="str">
        <f t="shared" si="16"/>
        <v>-5.88752/110.40924</v>
      </c>
      <c r="D78" s="13">
        <f t="shared" si="16"/>
        <v>1</v>
      </c>
      <c r="E78" s="13" t="str">
        <f t="shared" si="16"/>
        <v>MKB</v>
      </c>
      <c r="F78" s="13" t="str">
        <f t="shared" si="16"/>
        <v>Pemanfaatan</v>
      </c>
      <c r="G78" s="17">
        <v>1</v>
      </c>
      <c r="H78" s="17">
        <v>8</v>
      </c>
      <c r="I78" s="13" t="str">
        <f t="shared" si="17"/>
        <v>P,PK</v>
      </c>
      <c r="J78" s="18" t="s">
        <v>20</v>
      </c>
      <c r="K78" s="9">
        <v>0</v>
      </c>
      <c r="L78" s="9">
        <v>0</v>
      </c>
      <c r="M78" s="11" t="str">
        <f t="shared" si="5"/>
        <v>sobirin</v>
      </c>
    </row>
    <row r="79" spans="1:13" x14ac:dyDescent="0.25">
      <c r="A79" s="11"/>
      <c r="B79" s="11"/>
      <c r="C79" s="16" t="str">
        <f t="shared" si="16"/>
        <v>-5.88752/110.40924</v>
      </c>
      <c r="D79" s="13">
        <f t="shared" si="16"/>
        <v>1</v>
      </c>
      <c r="E79" s="13" t="str">
        <f t="shared" si="16"/>
        <v>MKB</v>
      </c>
      <c r="F79" s="13" t="str">
        <f t="shared" si="16"/>
        <v>Pemanfaatan</v>
      </c>
      <c r="G79" s="17">
        <v>1</v>
      </c>
      <c r="H79" s="17">
        <v>8</v>
      </c>
      <c r="I79" s="13" t="str">
        <f t="shared" si="17"/>
        <v>P,PK</v>
      </c>
      <c r="J79" s="18" t="s">
        <v>21</v>
      </c>
      <c r="K79" s="9">
        <v>0</v>
      </c>
      <c r="L79" s="9">
        <v>0</v>
      </c>
      <c r="M79" s="11" t="str">
        <f t="shared" si="5"/>
        <v>sobirin</v>
      </c>
    </row>
    <row r="80" spans="1:13" x14ac:dyDescent="0.25">
      <c r="A80" s="11"/>
      <c r="B80" s="11"/>
      <c r="C80" s="16" t="str">
        <f t="shared" si="16"/>
        <v>-5.88752/110.40924</v>
      </c>
      <c r="D80" s="13">
        <f t="shared" si="16"/>
        <v>1</v>
      </c>
      <c r="E80" s="13" t="str">
        <f t="shared" si="16"/>
        <v>MKB</v>
      </c>
      <c r="F80" s="13" t="str">
        <f t="shared" si="16"/>
        <v>Pemanfaatan</v>
      </c>
      <c r="G80" s="17">
        <v>1</v>
      </c>
      <c r="H80" s="17">
        <v>8</v>
      </c>
      <c r="I80" s="13" t="str">
        <f t="shared" si="17"/>
        <v>P,PK</v>
      </c>
      <c r="J80" s="18" t="s">
        <v>22</v>
      </c>
      <c r="K80" s="9">
        <v>0</v>
      </c>
      <c r="L80" s="9">
        <v>0</v>
      </c>
      <c r="M80" s="11" t="str">
        <f t="shared" si="5"/>
        <v>sobirin</v>
      </c>
    </row>
    <row r="81" spans="1:13" x14ac:dyDescent="0.25">
      <c r="A81" s="11"/>
      <c r="B81" s="11"/>
      <c r="C81" s="16" t="str">
        <f t="shared" si="16"/>
        <v>-5.88752/110.40924</v>
      </c>
      <c r="D81" s="13">
        <f t="shared" si="16"/>
        <v>1</v>
      </c>
      <c r="E81" s="13" t="str">
        <f t="shared" si="16"/>
        <v>MKB</v>
      </c>
      <c r="F81" s="13" t="str">
        <f t="shared" si="16"/>
        <v>Pemanfaatan</v>
      </c>
      <c r="G81" s="17">
        <v>1</v>
      </c>
      <c r="H81" s="17">
        <v>8</v>
      </c>
      <c r="I81" s="13" t="str">
        <f t="shared" si="17"/>
        <v>P,PK</v>
      </c>
      <c r="J81" s="18" t="s">
        <v>23</v>
      </c>
      <c r="K81" s="9">
        <v>0</v>
      </c>
      <c r="L81" s="9">
        <v>0</v>
      </c>
      <c r="M81" s="11" t="str">
        <f t="shared" si="5"/>
        <v>sobirin</v>
      </c>
    </row>
    <row r="82" spans="1:13" x14ac:dyDescent="0.25">
      <c r="A82" s="11"/>
      <c r="B82" s="11"/>
      <c r="C82" s="16" t="str">
        <f t="shared" si="16"/>
        <v>-5.88752/110.40924</v>
      </c>
      <c r="D82" s="13">
        <f t="shared" si="16"/>
        <v>1</v>
      </c>
      <c r="E82" s="13" t="str">
        <f t="shared" si="16"/>
        <v>MKB</v>
      </c>
      <c r="F82" s="13" t="str">
        <f t="shared" si="16"/>
        <v>Pemanfaatan</v>
      </c>
      <c r="G82" s="17">
        <v>1</v>
      </c>
      <c r="H82" s="17">
        <v>8</v>
      </c>
      <c r="I82" s="13" t="str">
        <f t="shared" si="17"/>
        <v>P,PK</v>
      </c>
      <c r="J82" s="18" t="s">
        <v>24</v>
      </c>
      <c r="K82" s="9">
        <v>0</v>
      </c>
      <c r="L82" s="9">
        <v>0</v>
      </c>
      <c r="M82" s="11" t="str">
        <f t="shared" si="5"/>
        <v>sobirin</v>
      </c>
    </row>
    <row r="83" spans="1:13" x14ac:dyDescent="0.25">
      <c r="A83" s="11"/>
      <c r="B83" s="11"/>
      <c r="C83" s="16"/>
      <c r="D83" s="13"/>
      <c r="E83" s="13"/>
      <c r="F83" s="13"/>
      <c r="G83" s="17"/>
      <c r="H83" s="17"/>
      <c r="I83" s="13"/>
      <c r="J83" s="18" t="s">
        <v>16</v>
      </c>
      <c r="K83" s="9">
        <v>5</v>
      </c>
      <c r="L83" s="9">
        <v>5</v>
      </c>
      <c r="M83" s="11" t="str">
        <f t="shared" si="5"/>
        <v>sobirin</v>
      </c>
    </row>
    <row r="84" spans="1:13" x14ac:dyDescent="0.25">
      <c r="A84" s="11"/>
      <c r="B84" s="11"/>
      <c r="C84" s="16" t="str">
        <f>C82</f>
        <v>-5.88752/110.40924</v>
      </c>
      <c r="D84" s="13">
        <f>D82</f>
        <v>1</v>
      </c>
      <c r="E84" s="13" t="str">
        <f>E82</f>
        <v>MKB</v>
      </c>
      <c r="F84" s="13" t="str">
        <f>F82</f>
        <v>Pemanfaatan</v>
      </c>
      <c r="G84" s="17">
        <v>1</v>
      </c>
      <c r="H84" s="17">
        <v>8</v>
      </c>
      <c r="I84" s="13" t="str">
        <f>I82</f>
        <v>P,PK</v>
      </c>
      <c r="J84" s="18" t="s">
        <v>18</v>
      </c>
      <c r="K84" s="9">
        <v>0</v>
      </c>
      <c r="L84" s="9">
        <v>0</v>
      </c>
      <c r="M84" s="11" t="str">
        <f t="shared" ref="M84:M114" si="18">M83</f>
        <v>sobirin</v>
      </c>
    </row>
    <row r="85" spans="1:13" x14ac:dyDescent="0.25">
      <c r="A85" s="19"/>
      <c r="B85" s="19"/>
      <c r="C85" s="20" t="str">
        <f t="shared" ref="C85:F92" si="19">C84</f>
        <v>-5.88752/110.40924</v>
      </c>
      <c r="D85" s="21">
        <f t="shared" si="19"/>
        <v>1</v>
      </c>
      <c r="E85" s="21" t="str">
        <f t="shared" si="19"/>
        <v>MKB</v>
      </c>
      <c r="F85" s="21" t="str">
        <f t="shared" si="19"/>
        <v>Pemanfaatan</v>
      </c>
      <c r="G85" s="22">
        <v>1</v>
      </c>
      <c r="H85" s="22">
        <v>9</v>
      </c>
      <c r="I85" s="21" t="s">
        <v>29</v>
      </c>
      <c r="J85" s="23" t="s">
        <v>25</v>
      </c>
      <c r="K85" s="24">
        <v>100</v>
      </c>
      <c r="L85" s="24">
        <v>0</v>
      </c>
      <c r="M85" s="11" t="str">
        <f t="shared" si="18"/>
        <v>sobirin</v>
      </c>
    </row>
    <row r="86" spans="1:13" x14ac:dyDescent="0.25">
      <c r="A86" s="11"/>
      <c r="B86" s="11"/>
      <c r="C86" s="16" t="str">
        <f t="shared" si="19"/>
        <v>-5.88752/110.40924</v>
      </c>
      <c r="D86" s="13">
        <f t="shared" si="19"/>
        <v>1</v>
      </c>
      <c r="E86" s="13" t="str">
        <f t="shared" si="19"/>
        <v>MKB</v>
      </c>
      <c r="F86" s="13" t="str">
        <f t="shared" si="19"/>
        <v>Pemanfaatan</v>
      </c>
      <c r="G86" s="17">
        <v>1</v>
      </c>
      <c r="H86" s="17">
        <v>9</v>
      </c>
      <c r="I86" s="13" t="str">
        <f t="shared" ref="I86:I92" si="20">I85</f>
        <v>P,PK</v>
      </c>
      <c r="J86" s="18" t="s">
        <v>26</v>
      </c>
      <c r="K86" s="9">
        <v>0</v>
      </c>
      <c r="L86" s="9">
        <v>0</v>
      </c>
      <c r="M86" s="11" t="str">
        <f t="shared" si="18"/>
        <v>sobirin</v>
      </c>
    </row>
    <row r="87" spans="1:13" x14ac:dyDescent="0.25">
      <c r="A87" s="11"/>
      <c r="B87" s="11"/>
      <c r="C87" s="16" t="str">
        <f t="shared" si="19"/>
        <v>-5.88752/110.40924</v>
      </c>
      <c r="D87" s="13">
        <f t="shared" si="19"/>
        <v>1</v>
      </c>
      <c r="E87" s="13" t="str">
        <f t="shared" si="19"/>
        <v>MKB</v>
      </c>
      <c r="F87" s="13" t="str">
        <f t="shared" si="19"/>
        <v>Pemanfaatan</v>
      </c>
      <c r="G87" s="17">
        <v>1</v>
      </c>
      <c r="H87" s="17">
        <v>9</v>
      </c>
      <c r="I87" s="13" t="str">
        <f t="shared" si="20"/>
        <v>P,PK</v>
      </c>
      <c r="J87" s="18" t="s">
        <v>19</v>
      </c>
      <c r="K87" s="9">
        <v>0</v>
      </c>
      <c r="L87" s="9">
        <v>0</v>
      </c>
      <c r="M87" s="11" t="str">
        <f t="shared" si="18"/>
        <v>sobirin</v>
      </c>
    </row>
    <row r="88" spans="1:13" x14ac:dyDescent="0.25">
      <c r="A88" s="11"/>
      <c r="B88" s="11"/>
      <c r="C88" s="16" t="str">
        <f t="shared" si="19"/>
        <v>-5.88752/110.40924</v>
      </c>
      <c r="D88" s="13">
        <f t="shared" si="19"/>
        <v>1</v>
      </c>
      <c r="E88" s="13" t="str">
        <f t="shared" si="19"/>
        <v>MKB</v>
      </c>
      <c r="F88" s="13" t="str">
        <f t="shared" si="19"/>
        <v>Pemanfaatan</v>
      </c>
      <c r="G88" s="17">
        <v>1</v>
      </c>
      <c r="H88" s="17">
        <v>9</v>
      </c>
      <c r="I88" s="13" t="str">
        <f t="shared" si="20"/>
        <v>P,PK</v>
      </c>
      <c r="J88" s="18" t="s">
        <v>20</v>
      </c>
      <c r="K88" s="9">
        <v>0</v>
      </c>
      <c r="L88" s="9">
        <v>0</v>
      </c>
      <c r="M88" s="11" t="str">
        <f t="shared" si="18"/>
        <v>sobirin</v>
      </c>
    </row>
    <row r="89" spans="1:13" x14ac:dyDescent="0.25">
      <c r="A89" s="11"/>
      <c r="B89" s="11"/>
      <c r="C89" s="16" t="str">
        <f t="shared" si="19"/>
        <v>-5.88752/110.40924</v>
      </c>
      <c r="D89" s="13">
        <f t="shared" si="19"/>
        <v>1</v>
      </c>
      <c r="E89" s="13" t="str">
        <f t="shared" si="19"/>
        <v>MKB</v>
      </c>
      <c r="F89" s="13" t="str">
        <f t="shared" si="19"/>
        <v>Pemanfaatan</v>
      </c>
      <c r="G89" s="17">
        <v>1</v>
      </c>
      <c r="H89" s="17">
        <v>9</v>
      </c>
      <c r="I89" s="13" t="str">
        <f t="shared" si="20"/>
        <v>P,PK</v>
      </c>
      <c r="J89" s="18" t="s">
        <v>21</v>
      </c>
      <c r="K89" s="9">
        <v>0</v>
      </c>
      <c r="L89" s="9">
        <v>0</v>
      </c>
      <c r="M89" s="11" t="str">
        <f t="shared" si="18"/>
        <v>sobirin</v>
      </c>
    </row>
    <row r="90" spans="1:13" x14ac:dyDescent="0.25">
      <c r="A90" s="11"/>
      <c r="B90" s="11"/>
      <c r="C90" s="16" t="str">
        <f t="shared" si="19"/>
        <v>-5.88752/110.40924</v>
      </c>
      <c r="D90" s="13">
        <f t="shared" si="19"/>
        <v>1</v>
      </c>
      <c r="E90" s="13" t="str">
        <f t="shared" si="19"/>
        <v>MKB</v>
      </c>
      <c r="F90" s="13" t="str">
        <f t="shared" si="19"/>
        <v>Pemanfaatan</v>
      </c>
      <c r="G90" s="17">
        <v>1</v>
      </c>
      <c r="H90" s="17">
        <v>9</v>
      </c>
      <c r="I90" s="13" t="str">
        <f t="shared" si="20"/>
        <v>P,PK</v>
      </c>
      <c r="J90" s="18" t="s">
        <v>22</v>
      </c>
      <c r="K90" s="9">
        <v>0</v>
      </c>
      <c r="L90" s="9">
        <v>0</v>
      </c>
      <c r="M90" s="11" t="str">
        <f t="shared" si="18"/>
        <v>sobirin</v>
      </c>
    </row>
    <row r="91" spans="1:13" x14ac:dyDescent="0.25">
      <c r="A91" s="11"/>
      <c r="B91" s="11"/>
      <c r="C91" s="16" t="str">
        <f t="shared" si="19"/>
        <v>-5.88752/110.40924</v>
      </c>
      <c r="D91" s="13">
        <f t="shared" si="19"/>
        <v>1</v>
      </c>
      <c r="E91" s="13" t="str">
        <f t="shared" si="19"/>
        <v>MKB</v>
      </c>
      <c r="F91" s="13" t="str">
        <f t="shared" si="19"/>
        <v>Pemanfaatan</v>
      </c>
      <c r="G91" s="17">
        <v>1</v>
      </c>
      <c r="H91" s="17">
        <v>9</v>
      </c>
      <c r="I91" s="13" t="str">
        <f t="shared" si="20"/>
        <v>P,PK</v>
      </c>
      <c r="J91" s="18" t="s">
        <v>23</v>
      </c>
      <c r="K91" s="9">
        <v>0</v>
      </c>
      <c r="L91" s="9">
        <v>0</v>
      </c>
      <c r="M91" s="11" t="str">
        <f t="shared" si="18"/>
        <v>sobirin</v>
      </c>
    </row>
    <row r="92" spans="1:13" x14ac:dyDescent="0.25">
      <c r="A92" s="11"/>
      <c r="B92" s="11"/>
      <c r="C92" s="16" t="str">
        <f t="shared" si="19"/>
        <v>-5.88752/110.40924</v>
      </c>
      <c r="D92" s="13">
        <f t="shared" si="19"/>
        <v>1</v>
      </c>
      <c r="E92" s="13" t="str">
        <f t="shared" si="19"/>
        <v>MKB</v>
      </c>
      <c r="F92" s="13" t="str">
        <f t="shared" si="19"/>
        <v>Pemanfaatan</v>
      </c>
      <c r="G92" s="17">
        <v>1</v>
      </c>
      <c r="H92" s="17">
        <v>9</v>
      </c>
      <c r="I92" s="13" t="str">
        <f t="shared" si="20"/>
        <v>P,PK</v>
      </c>
      <c r="J92" s="18" t="s">
        <v>24</v>
      </c>
      <c r="K92" s="9">
        <v>0</v>
      </c>
      <c r="L92" s="9">
        <v>0</v>
      </c>
      <c r="M92" s="11" t="str">
        <f t="shared" si="18"/>
        <v>sobirin</v>
      </c>
    </row>
    <row r="93" spans="1:13" x14ac:dyDescent="0.25">
      <c r="A93" s="11"/>
      <c r="B93" s="11"/>
      <c r="C93" s="16"/>
      <c r="D93" s="13"/>
      <c r="E93" s="13"/>
      <c r="F93" s="13"/>
      <c r="G93" s="17"/>
      <c r="H93" s="17"/>
      <c r="I93" s="13"/>
      <c r="J93" s="18" t="s">
        <v>16</v>
      </c>
      <c r="K93" s="9">
        <v>3</v>
      </c>
      <c r="L93" s="9">
        <v>5</v>
      </c>
      <c r="M93" s="11" t="str">
        <f t="shared" si="18"/>
        <v>sobirin</v>
      </c>
    </row>
    <row r="94" spans="1:13" x14ac:dyDescent="0.25">
      <c r="A94" s="11"/>
      <c r="B94" s="11"/>
      <c r="C94" s="16" t="str">
        <f>C92</f>
        <v>-5.88752/110.40924</v>
      </c>
      <c r="D94" s="13">
        <f>D92</f>
        <v>1</v>
      </c>
      <c r="E94" s="13" t="str">
        <f>E92</f>
        <v>MKB</v>
      </c>
      <c r="F94" s="13" t="str">
        <f>F92</f>
        <v>Pemanfaatan</v>
      </c>
      <c r="G94" s="17">
        <v>1</v>
      </c>
      <c r="H94" s="17">
        <v>9</v>
      </c>
      <c r="I94" s="13" t="str">
        <f>I92</f>
        <v>P,PK</v>
      </c>
      <c r="J94" s="18" t="s">
        <v>18</v>
      </c>
      <c r="K94" s="9">
        <v>0</v>
      </c>
      <c r="L94" s="9">
        <v>0</v>
      </c>
      <c r="M94" s="11" t="str">
        <f t="shared" si="18"/>
        <v>sobirin</v>
      </c>
    </row>
    <row r="95" spans="1:13" x14ac:dyDescent="0.25">
      <c r="A95" s="19"/>
      <c r="B95" s="19"/>
      <c r="C95" s="20" t="str">
        <f t="shared" ref="C95:F102" si="21">C94</f>
        <v>-5.88752/110.40924</v>
      </c>
      <c r="D95" s="21">
        <f t="shared" si="21"/>
        <v>1</v>
      </c>
      <c r="E95" s="21" t="str">
        <f t="shared" si="21"/>
        <v>MKB</v>
      </c>
      <c r="F95" s="21" t="str">
        <f t="shared" si="21"/>
        <v>Pemanfaatan</v>
      </c>
      <c r="G95" s="22">
        <v>1</v>
      </c>
      <c r="H95" s="22">
        <v>10</v>
      </c>
      <c r="I95" s="21" t="s">
        <v>60</v>
      </c>
      <c r="J95" s="23" t="s">
        <v>25</v>
      </c>
      <c r="K95" s="24">
        <v>100</v>
      </c>
      <c r="L95" s="24">
        <v>0</v>
      </c>
      <c r="M95" s="11" t="str">
        <f t="shared" si="18"/>
        <v>sobirin</v>
      </c>
    </row>
    <row r="96" spans="1:13" x14ac:dyDescent="0.25">
      <c r="A96" s="11"/>
      <c r="B96" s="11"/>
      <c r="C96" s="16" t="str">
        <f t="shared" si="21"/>
        <v>-5.88752/110.40924</v>
      </c>
      <c r="D96" s="13">
        <f t="shared" si="21"/>
        <v>1</v>
      </c>
      <c r="E96" s="13" t="str">
        <f t="shared" si="21"/>
        <v>MKB</v>
      </c>
      <c r="F96" s="13" t="str">
        <f t="shared" si="21"/>
        <v>Pemanfaatan</v>
      </c>
      <c r="G96" s="17">
        <v>1</v>
      </c>
      <c r="H96" s="17">
        <v>10</v>
      </c>
      <c r="I96" s="13" t="str">
        <f t="shared" ref="I96:I102" si="22">I95</f>
        <v>P,TK</v>
      </c>
      <c r="J96" s="18" t="s">
        <v>26</v>
      </c>
      <c r="K96" s="9">
        <v>0</v>
      </c>
      <c r="L96" s="9">
        <v>0</v>
      </c>
      <c r="M96" s="11" t="str">
        <f t="shared" si="18"/>
        <v>sobirin</v>
      </c>
    </row>
    <row r="97" spans="1:13" x14ac:dyDescent="0.25">
      <c r="A97" s="11"/>
      <c r="B97" s="11"/>
      <c r="C97" s="16" t="str">
        <f t="shared" si="21"/>
        <v>-5.88752/110.40924</v>
      </c>
      <c r="D97" s="13">
        <f t="shared" si="21"/>
        <v>1</v>
      </c>
      <c r="E97" s="13" t="str">
        <f t="shared" si="21"/>
        <v>MKB</v>
      </c>
      <c r="F97" s="13" t="str">
        <f t="shared" si="21"/>
        <v>Pemanfaatan</v>
      </c>
      <c r="G97" s="17">
        <v>1</v>
      </c>
      <c r="H97" s="17">
        <v>10</v>
      </c>
      <c r="I97" s="13" t="str">
        <f t="shared" si="22"/>
        <v>P,TK</v>
      </c>
      <c r="J97" s="18" t="s">
        <v>19</v>
      </c>
      <c r="K97" s="9">
        <v>0</v>
      </c>
      <c r="L97" s="9">
        <v>0</v>
      </c>
      <c r="M97" s="11" t="str">
        <f t="shared" si="18"/>
        <v>sobirin</v>
      </c>
    </row>
    <row r="98" spans="1:13" x14ac:dyDescent="0.25">
      <c r="A98" s="11"/>
      <c r="B98" s="11"/>
      <c r="C98" s="16" t="str">
        <f t="shared" si="21"/>
        <v>-5.88752/110.40924</v>
      </c>
      <c r="D98" s="13">
        <f t="shared" si="21"/>
        <v>1</v>
      </c>
      <c r="E98" s="13" t="str">
        <f t="shared" si="21"/>
        <v>MKB</v>
      </c>
      <c r="F98" s="13" t="str">
        <f t="shared" si="21"/>
        <v>Pemanfaatan</v>
      </c>
      <c r="G98" s="17">
        <v>1</v>
      </c>
      <c r="H98" s="17">
        <v>10</v>
      </c>
      <c r="I98" s="13" t="str">
        <f t="shared" si="22"/>
        <v>P,TK</v>
      </c>
      <c r="J98" s="18" t="s">
        <v>20</v>
      </c>
      <c r="K98" s="9">
        <v>0</v>
      </c>
      <c r="L98" s="9">
        <v>0</v>
      </c>
      <c r="M98" s="11" t="str">
        <f t="shared" si="18"/>
        <v>sobirin</v>
      </c>
    </row>
    <row r="99" spans="1:13" x14ac:dyDescent="0.25">
      <c r="A99" s="11"/>
      <c r="B99" s="11"/>
      <c r="C99" s="16" t="str">
        <f t="shared" si="21"/>
        <v>-5.88752/110.40924</v>
      </c>
      <c r="D99" s="13">
        <f t="shared" si="21"/>
        <v>1</v>
      </c>
      <c r="E99" s="13" t="str">
        <f t="shared" si="21"/>
        <v>MKB</v>
      </c>
      <c r="F99" s="13" t="str">
        <f t="shared" si="21"/>
        <v>Pemanfaatan</v>
      </c>
      <c r="G99" s="17">
        <v>1</v>
      </c>
      <c r="H99" s="17">
        <v>10</v>
      </c>
      <c r="I99" s="13" t="str">
        <f t="shared" si="22"/>
        <v>P,TK</v>
      </c>
      <c r="J99" s="18" t="s">
        <v>21</v>
      </c>
      <c r="K99" s="9">
        <v>0</v>
      </c>
      <c r="L99" s="9">
        <v>0</v>
      </c>
      <c r="M99" s="11" t="str">
        <f t="shared" si="18"/>
        <v>sobirin</v>
      </c>
    </row>
    <row r="100" spans="1:13" x14ac:dyDescent="0.25">
      <c r="A100" s="11"/>
      <c r="B100" s="11"/>
      <c r="C100" s="16" t="str">
        <f t="shared" si="21"/>
        <v>-5.88752/110.40924</v>
      </c>
      <c r="D100" s="13">
        <f t="shared" si="21"/>
        <v>1</v>
      </c>
      <c r="E100" s="13" t="str">
        <f t="shared" si="21"/>
        <v>MKB</v>
      </c>
      <c r="F100" s="13" t="str">
        <f t="shared" si="21"/>
        <v>Pemanfaatan</v>
      </c>
      <c r="G100" s="17">
        <v>1</v>
      </c>
      <c r="H100" s="17">
        <v>10</v>
      </c>
      <c r="I100" s="13" t="str">
        <f t="shared" si="22"/>
        <v>P,TK</v>
      </c>
      <c r="J100" s="18" t="s">
        <v>22</v>
      </c>
      <c r="K100" s="9">
        <v>0</v>
      </c>
      <c r="L100" s="9">
        <v>0</v>
      </c>
      <c r="M100" s="11" t="str">
        <f t="shared" si="18"/>
        <v>sobirin</v>
      </c>
    </row>
    <row r="101" spans="1:13" x14ac:dyDescent="0.25">
      <c r="A101" s="11"/>
      <c r="B101" s="11"/>
      <c r="C101" s="16" t="str">
        <f t="shared" si="21"/>
        <v>-5.88752/110.40924</v>
      </c>
      <c r="D101" s="13">
        <f t="shared" si="21"/>
        <v>1</v>
      </c>
      <c r="E101" s="13" t="str">
        <f t="shared" si="21"/>
        <v>MKB</v>
      </c>
      <c r="F101" s="13" t="str">
        <f t="shared" si="21"/>
        <v>Pemanfaatan</v>
      </c>
      <c r="G101" s="17">
        <v>1</v>
      </c>
      <c r="H101" s="17">
        <v>10</v>
      </c>
      <c r="I101" s="13" t="str">
        <f t="shared" si="22"/>
        <v>P,TK</v>
      </c>
      <c r="J101" s="18" t="s">
        <v>23</v>
      </c>
      <c r="K101" s="9">
        <v>0</v>
      </c>
      <c r="L101" s="9">
        <v>0</v>
      </c>
      <c r="M101" s="11" t="str">
        <f t="shared" si="18"/>
        <v>sobirin</v>
      </c>
    </row>
    <row r="102" spans="1:13" x14ac:dyDescent="0.25">
      <c r="A102" s="11"/>
      <c r="B102" s="11"/>
      <c r="C102" s="16" t="str">
        <f t="shared" si="21"/>
        <v>-5.88752/110.40924</v>
      </c>
      <c r="D102" s="13">
        <f t="shared" si="21"/>
        <v>1</v>
      </c>
      <c r="E102" s="13" t="str">
        <f t="shared" si="21"/>
        <v>MKB</v>
      </c>
      <c r="F102" s="13" t="str">
        <f t="shared" si="21"/>
        <v>Pemanfaatan</v>
      </c>
      <c r="G102" s="17">
        <v>1</v>
      </c>
      <c r="H102" s="17">
        <v>10</v>
      </c>
      <c r="I102" s="13" t="str">
        <f t="shared" si="22"/>
        <v>P,TK</v>
      </c>
      <c r="J102" s="18" t="s">
        <v>24</v>
      </c>
      <c r="K102" s="9">
        <v>0</v>
      </c>
      <c r="L102" s="9">
        <v>0</v>
      </c>
      <c r="M102" s="11" t="str">
        <f t="shared" si="18"/>
        <v>sobirin</v>
      </c>
    </row>
    <row r="103" spans="1:13" x14ac:dyDescent="0.25">
      <c r="A103" s="11"/>
      <c r="B103" s="11"/>
      <c r="C103" s="16"/>
      <c r="D103" s="13"/>
      <c r="E103" s="13"/>
      <c r="F103" s="13"/>
      <c r="G103" s="17"/>
      <c r="H103" s="17"/>
      <c r="I103" s="13"/>
      <c r="J103" s="18" t="s">
        <v>16</v>
      </c>
      <c r="K103" s="9">
        <v>15</v>
      </c>
      <c r="L103" s="9">
        <v>10</v>
      </c>
      <c r="M103" s="11" t="str">
        <f t="shared" si="18"/>
        <v>sobirin</v>
      </c>
    </row>
    <row r="104" spans="1:13" x14ac:dyDescent="0.25">
      <c r="A104" s="11"/>
      <c r="B104" s="11"/>
      <c r="C104" s="16" t="str">
        <f>C102</f>
        <v>-5.88752/110.40924</v>
      </c>
      <c r="D104" s="13">
        <f>D102</f>
        <v>1</v>
      </c>
      <c r="E104" s="13" t="str">
        <f>E102</f>
        <v>MKB</v>
      </c>
      <c r="F104" s="13" t="str">
        <f>F102</f>
        <v>Pemanfaatan</v>
      </c>
      <c r="G104" s="17">
        <v>1</v>
      </c>
      <c r="H104" s="17">
        <v>10</v>
      </c>
      <c r="I104" s="13" t="str">
        <f>I102</f>
        <v>P,TK</v>
      </c>
      <c r="J104" s="18" t="s">
        <v>18</v>
      </c>
      <c r="K104" s="9">
        <v>0</v>
      </c>
      <c r="L104" s="9">
        <v>0</v>
      </c>
      <c r="M104" s="11" t="str">
        <f t="shared" si="18"/>
        <v>sobirin</v>
      </c>
    </row>
    <row r="105" spans="1:13" x14ac:dyDescent="0.25">
      <c r="A105" s="19"/>
      <c r="B105" s="19"/>
      <c r="C105" s="20" t="str">
        <f t="shared" ref="C105:F112" si="23">C104</f>
        <v>-5.88752/110.40924</v>
      </c>
      <c r="D105" s="21">
        <f t="shared" si="23"/>
        <v>1</v>
      </c>
      <c r="E105" s="21" t="str">
        <f t="shared" si="23"/>
        <v>MKB</v>
      </c>
      <c r="F105" s="21" t="str">
        <f t="shared" si="23"/>
        <v>Pemanfaatan</v>
      </c>
      <c r="G105" s="22">
        <v>1</v>
      </c>
      <c r="H105" s="22">
        <v>11</v>
      </c>
      <c r="I105" s="21" t="s">
        <v>55</v>
      </c>
      <c r="J105" s="23" t="s">
        <v>25</v>
      </c>
      <c r="K105" s="24">
        <v>0</v>
      </c>
      <c r="L105" s="24">
        <v>0</v>
      </c>
      <c r="M105" s="11" t="str">
        <f t="shared" si="18"/>
        <v>sobirin</v>
      </c>
    </row>
    <row r="106" spans="1:13" x14ac:dyDescent="0.25">
      <c r="A106" s="11"/>
      <c r="B106" s="11"/>
      <c r="C106" s="16" t="str">
        <f t="shared" si="23"/>
        <v>-5.88752/110.40924</v>
      </c>
      <c r="D106" s="13">
        <f t="shared" si="23"/>
        <v>1</v>
      </c>
      <c r="E106" s="13" t="str">
        <f t="shared" si="23"/>
        <v>MKB</v>
      </c>
      <c r="F106" s="13" t="str">
        <f t="shared" si="23"/>
        <v>Pemanfaatan</v>
      </c>
      <c r="G106" s="17">
        <v>1</v>
      </c>
      <c r="H106" s="17">
        <v>11</v>
      </c>
      <c r="I106" s="13" t="str">
        <f t="shared" ref="I106:I112" si="24">I105</f>
        <v>PK,P</v>
      </c>
      <c r="J106" s="18" t="s">
        <v>26</v>
      </c>
      <c r="K106" s="9">
        <v>0</v>
      </c>
      <c r="L106" s="9">
        <v>0</v>
      </c>
      <c r="M106" s="11" t="str">
        <f t="shared" si="18"/>
        <v>sobirin</v>
      </c>
    </row>
    <row r="107" spans="1:13" x14ac:dyDescent="0.25">
      <c r="A107" s="11"/>
      <c r="B107" s="11"/>
      <c r="C107" s="16" t="str">
        <f t="shared" si="23"/>
        <v>-5.88752/110.40924</v>
      </c>
      <c r="D107" s="13">
        <f t="shared" si="23"/>
        <v>1</v>
      </c>
      <c r="E107" s="13" t="str">
        <f t="shared" si="23"/>
        <v>MKB</v>
      </c>
      <c r="F107" s="13" t="str">
        <f t="shared" si="23"/>
        <v>Pemanfaatan</v>
      </c>
      <c r="G107" s="17">
        <v>1</v>
      </c>
      <c r="H107" s="17">
        <v>11</v>
      </c>
      <c r="I107" s="13" t="str">
        <f t="shared" si="24"/>
        <v>PK,P</v>
      </c>
      <c r="J107" s="18" t="s">
        <v>19</v>
      </c>
      <c r="K107" s="9">
        <v>0</v>
      </c>
      <c r="L107" s="9">
        <v>0</v>
      </c>
      <c r="M107" s="11" t="str">
        <f t="shared" si="18"/>
        <v>sobirin</v>
      </c>
    </row>
    <row r="108" spans="1:13" x14ac:dyDescent="0.25">
      <c r="A108" s="11"/>
      <c r="B108" s="11"/>
      <c r="C108" s="16" t="str">
        <f t="shared" si="23"/>
        <v>-5.88752/110.40924</v>
      </c>
      <c r="D108" s="13">
        <f t="shared" si="23"/>
        <v>1</v>
      </c>
      <c r="E108" s="13" t="str">
        <f t="shared" si="23"/>
        <v>MKB</v>
      </c>
      <c r="F108" s="13" t="str">
        <f t="shared" si="23"/>
        <v>Pemanfaatan</v>
      </c>
      <c r="G108" s="17">
        <v>1</v>
      </c>
      <c r="H108" s="17">
        <v>11</v>
      </c>
      <c r="I108" s="13" t="str">
        <f t="shared" si="24"/>
        <v>PK,P</v>
      </c>
      <c r="J108" s="18" t="s">
        <v>20</v>
      </c>
      <c r="K108" s="9">
        <v>0</v>
      </c>
      <c r="L108" s="9">
        <v>0</v>
      </c>
      <c r="M108" s="11" t="str">
        <f t="shared" si="18"/>
        <v>sobirin</v>
      </c>
    </row>
    <row r="109" spans="1:13" x14ac:dyDescent="0.25">
      <c r="A109" s="11"/>
      <c r="B109" s="11"/>
      <c r="C109" s="16" t="str">
        <f t="shared" si="23"/>
        <v>-5.88752/110.40924</v>
      </c>
      <c r="D109" s="13">
        <f t="shared" si="23"/>
        <v>1</v>
      </c>
      <c r="E109" s="13" t="str">
        <f t="shared" si="23"/>
        <v>MKB</v>
      </c>
      <c r="F109" s="13" t="str">
        <f t="shared" si="23"/>
        <v>Pemanfaatan</v>
      </c>
      <c r="G109" s="17">
        <v>1</v>
      </c>
      <c r="H109" s="17">
        <v>11</v>
      </c>
      <c r="I109" s="13" t="str">
        <f t="shared" si="24"/>
        <v>PK,P</v>
      </c>
      <c r="J109" s="18" t="s">
        <v>21</v>
      </c>
      <c r="K109" s="9">
        <v>0</v>
      </c>
      <c r="L109" s="9">
        <v>0</v>
      </c>
      <c r="M109" s="11" t="str">
        <f t="shared" si="18"/>
        <v>sobirin</v>
      </c>
    </row>
    <row r="110" spans="1:13" x14ac:dyDescent="0.25">
      <c r="A110" s="11"/>
      <c r="B110" s="11"/>
      <c r="C110" s="16" t="str">
        <f t="shared" si="23"/>
        <v>-5.88752/110.40924</v>
      </c>
      <c r="D110" s="13">
        <f t="shared" si="23"/>
        <v>1</v>
      </c>
      <c r="E110" s="13" t="str">
        <f t="shared" si="23"/>
        <v>MKB</v>
      </c>
      <c r="F110" s="13" t="str">
        <f t="shared" si="23"/>
        <v>Pemanfaatan</v>
      </c>
      <c r="G110" s="17">
        <v>1</v>
      </c>
      <c r="H110" s="17">
        <v>11</v>
      </c>
      <c r="I110" s="13" t="str">
        <f t="shared" si="24"/>
        <v>PK,P</v>
      </c>
      <c r="J110" s="18" t="s">
        <v>22</v>
      </c>
      <c r="K110" s="9">
        <v>0</v>
      </c>
      <c r="L110" s="9">
        <v>0</v>
      </c>
      <c r="M110" s="11" t="str">
        <f t="shared" si="18"/>
        <v>sobirin</v>
      </c>
    </row>
    <row r="111" spans="1:13" x14ac:dyDescent="0.25">
      <c r="A111" s="11"/>
      <c r="B111" s="11"/>
      <c r="C111" s="16" t="str">
        <f t="shared" si="23"/>
        <v>-5.88752/110.40924</v>
      </c>
      <c r="D111" s="13">
        <f t="shared" si="23"/>
        <v>1</v>
      </c>
      <c r="E111" s="13" t="str">
        <f t="shared" si="23"/>
        <v>MKB</v>
      </c>
      <c r="F111" s="13" t="str">
        <f t="shared" si="23"/>
        <v>Pemanfaatan</v>
      </c>
      <c r="G111" s="17">
        <v>1</v>
      </c>
      <c r="H111" s="17">
        <v>11</v>
      </c>
      <c r="I111" s="13" t="str">
        <f t="shared" si="24"/>
        <v>PK,P</v>
      </c>
      <c r="J111" s="18" t="s">
        <v>23</v>
      </c>
      <c r="K111" s="9">
        <v>0</v>
      </c>
      <c r="L111" s="9">
        <v>0</v>
      </c>
      <c r="M111" s="11" t="str">
        <f t="shared" si="18"/>
        <v>sobirin</v>
      </c>
    </row>
    <row r="112" spans="1:13" x14ac:dyDescent="0.25">
      <c r="A112" s="11"/>
      <c r="B112" s="11"/>
      <c r="C112" s="16" t="str">
        <f t="shared" si="23"/>
        <v>-5.88752/110.40924</v>
      </c>
      <c r="D112" s="13">
        <f t="shared" si="23"/>
        <v>1</v>
      </c>
      <c r="E112" s="13" t="str">
        <f t="shared" si="23"/>
        <v>MKB</v>
      </c>
      <c r="F112" s="13" t="str">
        <f t="shared" si="23"/>
        <v>Pemanfaatan</v>
      </c>
      <c r="G112" s="17">
        <v>1</v>
      </c>
      <c r="H112" s="17">
        <v>11</v>
      </c>
      <c r="I112" s="13" t="str">
        <f t="shared" si="24"/>
        <v>PK,P</v>
      </c>
      <c r="J112" s="18" t="s">
        <v>24</v>
      </c>
      <c r="K112" s="9">
        <v>0</v>
      </c>
      <c r="L112" s="9">
        <v>0</v>
      </c>
      <c r="M112" s="11" t="str">
        <f t="shared" si="18"/>
        <v>sobirin</v>
      </c>
    </row>
    <row r="113" spans="1:13" x14ac:dyDescent="0.25">
      <c r="A113" s="11"/>
      <c r="B113" s="11"/>
      <c r="C113" s="16"/>
      <c r="D113" s="13"/>
      <c r="E113" s="13"/>
      <c r="F113" s="13"/>
      <c r="G113" s="17"/>
      <c r="H113" s="17"/>
      <c r="I113" s="13"/>
      <c r="J113" s="18" t="s">
        <v>16</v>
      </c>
      <c r="K113" s="9">
        <v>0</v>
      </c>
      <c r="L113" s="9">
        <v>0</v>
      </c>
      <c r="M113" s="11" t="str">
        <f t="shared" si="18"/>
        <v>sobirin</v>
      </c>
    </row>
    <row r="114" spans="1:13" x14ac:dyDescent="0.25">
      <c r="A114" s="11"/>
      <c r="B114" s="11"/>
      <c r="C114" s="16" t="str">
        <f>C112</f>
        <v>-5.88752/110.40924</v>
      </c>
      <c r="D114" s="13">
        <f>D112</f>
        <v>1</v>
      </c>
      <c r="E114" s="13" t="str">
        <f>E112</f>
        <v>MKB</v>
      </c>
      <c r="F114" s="13" t="str">
        <f>F112</f>
        <v>Pemanfaatan</v>
      </c>
      <c r="G114" s="17">
        <v>1</v>
      </c>
      <c r="H114" s="17">
        <v>11</v>
      </c>
      <c r="I114" s="13" t="str">
        <f>I112</f>
        <v>PK,P</v>
      </c>
      <c r="J114" s="18" t="s">
        <v>18</v>
      </c>
      <c r="K114" s="9">
        <v>0</v>
      </c>
      <c r="L114" s="9">
        <v>0</v>
      </c>
      <c r="M114" s="11" t="str">
        <f t="shared" si="18"/>
        <v>sobirin</v>
      </c>
    </row>
    <row r="115" spans="1:13" x14ac:dyDescent="0.25">
      <c r="A115" s="25"/>
      <c r="B115" s="25"/>
      <c r="C115" s="26" t="str">
        <f t="shared" ref="C115:F122" si="25">C114</f>
        <v>-5.88752/110.40924</v>
      </c>
      <c r="D115" s="27">
        <f t="shared" si="25"/>
        <v>1</v>
      </c>
      <c r="E115" s="27" t="str">
        <f t="shared" si="25"/>
        <v>MKB</v>
      </c>
      <c r="F115" s="27" t="str">
        <f t="shared" si="25"/>
        <v>Pemanfaatan</v>
      </c>
      <c r="G115" s="28">
        <v>2</v>
      </c>
      <c r="H115" s="28">
        <v>1</v>
      </c>
      <c r="I115" s="27" t="s">
        <v>28</v>
      </c>
      <c r="J115" s="29" t="s">
        <v>25</v>
      </c>
      <c r="K115" s="30">
        <v>0</v>
      </c>
      <c r="L115" s="30">
        <v>0</v>
      </c>
      <c r="M115" s="27" t="s">
        <v>17</v>
      </c>
    </row>
    <row r="116" spans="1:13" x14ac:dyDescent="0.25">
      <c r="A116" s="11"/>
      <c r="B116" s="11"/>
      <c r="C116" s="16" t="str">
        <f t="shared" si="25"/>
        <v>-5.88752/110.40924</v>
      </c>
      <c r="D116" s="13">
        <f t="shared" si="25"/>
        <v>1</v>
      </c>
      <c r="E116" s="13" t="str">
        <f t="shared" si="25"/>
        <v>MKB</v>
      </c>
      <c r="F116" s="13" t="str">
        <f t="shared" si="25"/>
        <v>Pemanfaatan</v>
      </c>
      <c r="G116" s="17">
        <v>2</v>
      </c>
      <c r="H116" s="17">
        <v>1</v>
      </c>
      <c r="I116" s="13" t="str">
        <f t="shared" ref="I116:I122" si="26">I115</f>
        <v>P</v>
      </c>
      <c r="J116" s="18" t="s">
        <v>26</v>
      </c>
      <c r="K116" s="9">
        <v>100</v>
      </c>
      <c r="L116" s="9">
        <v>0</v>
      </c>
      <c r="M116" s="13" t="str">
        <f t="shared" ref="M116:M179" si="27">M115</f>
        <v>zaenul</v>
      </c>
    </row>
    <row r="117" spans="1:13" x14ac:dyDescent="0.25">
      <c r="A117" s="11"/>
      <c r="B117" s="11"/>
      <c r="C117" s="16" t="str">
        <f t="shared" si="25"/>
        <v>-5.88752/110.40924</v>
      </c>
      <c r="D117" s="13">
        <f t="shared" si="25"/>
        <v>1</v>
      </c>
      <c r="E117" s="13" t="str">
        <f t="shared" si="25"/>
        <v>MKB</v>
      </c>
      <c r="F117" s="13" t="str">
        <f t="shared" si="25"/>
        <v>Pemanfaatan</v>
      </c>
      <c r="G117" s="17">
        <v>2</v>
      </c>
      <c r="H117" s="17">
        <v>1</v>
      </c>
      <c r="I117" s="13" t="str">
        <f t="shared" si="26"/>
        <v>P</v>
      </c>
      <c r="J117" s="18" t="s">
        <v>19</v>
      </c>
      <c r="K117" s="9">
        <v>0</v>
      </c>
      <c r="L117" s="9">
        <v>0</v>
      </c>
      <c r="M117" s="13" t="str">
        <f t="shared" si="27"/>
        <v>zaenul</v>
      </c>
    </row>
    <row r="118" spans="1:13" x14ac:dyDescent="0.25">
      <c r="A118" s="11"/>
      <c r="B118" s="11"/>
      <c r="C118" s="16" t="str">
        <f t="shared" si="25"/>
        <v>-5.88752/110.40924</v>
      </c>
      <c r="D118" s="13">
        <f t="shared" si="25"/>
        <v>1</v>
      </c>
      <c r="E118" s="13" t="str">
        <f t="shared" si="25"/>
        <v>MKB</v>
      </c>
      <c r="F118" s="13" t="str">
        <f t="shared" si="25"/>
        <v>Pemanfaatan</v>
      </c>
      <c r="G118" s="17">
        <v>2</v>
      </c>
      <c r="H118" s="17">
        <v>1</v>
      </c>
      <c r="I118" s="13" t="str">
        <f t="shared" si="26"/>
        <v>P</v>
      </c>
      <c r="J118" s="18" t="s">
        <v>20</v>
      </c>
      <c r="K118" s="9">
        <v>0</v>
      </c>
      <c r="L118" s="9">
        <v>0</v>
      </c>
      <c r="M118" s="13" t="str">
        <f t="shared" si="27"/>
        <v>zaenul</v>
      </c>
    </row>
    <row r="119" spans="1:13" x14ac:dyDescent="0.25">
      <c r="A119" s="11"/>
      <c r="B119" s="11"/>
      <c r="C119" s="16" t="str">
        <f t="shared" si="25"/>
        <v>-5.88752/110.40924</v>
      </c>
      <c r="D119" s="13">
        <f t="shared" si="25"/>
        <v>1</v>
      </c>
      <c r="E119" s="13" t="str">
        <f t="shared" si="25"/>
        <v>MKB</v>
      </c>
      <c r="F119" s="13" t="str">
        <f t="shared" si="25"/>
        <v>Pemanfaatan</v>
      </c>
      <c r="G119" s="17">
        <v>2</v>
      </c>
      <c r="H119" s="17">
        <v>1</v>
      </c>
      <c r="I119" s="13" t="str">
        <f t="shared" si="26"/>
        <v>P</v>
      </c>
      <c r="J119" s="18" t="s">
        <v>21</v>
      </c>
      <c r="K119" s="9">
        <v>0</v>
      </c>
      <c r="L119" s="9">
        <v>0</v>
      </c>
      <c r="M119" s="13" t="str">
        <f t="shared" si="27"/>
        <v>zaenul</v>
      </c>
    </row>
    <row r="120" spans="1:13" x14ac:dyDescent="0.25">
      <c r="A120" s="11"/>
      <c r="B120" s="11"/>
      <c r="C120" s="16" t="str">
        <f t="shared" si="25"/>
        <v>-5.88752/110.40924</v>
      </c>
      <c r="D120" s="13">
        <f t="shared" si="25"/>
        <v>1</v>
      </c>
      <c r="E120" s="13" t="str">
        <f t="shared" si="25"/>
        <v>MKB</v>
      </c>
      <c r="F120" s="13" t="str">
        <f t="shared" si="25"/>
        <v>Pemanfaatan</v>
      </c>
      <c r="G120" s="17">
        <v>2</v>
      </c>
      <c r="H120" s="17">
        <v>1</v>
      </c>
      <c r="I120" s="13" t="str">
        <f t="shared" si="26"/>
        <v>P</v>
      </c>
      <c r="J120" s="18" t="s">
        <v>22</v>
      </c>
      <c r="K120" s="9">
        <v>0</v>
      </c>
      <c r="L120" s="9">
        <v>0</v>
      </c>
      <c r="M120" s="13" t="str">
        <f t="shared" si="27"/>
        <v>zaenul</v>
      </c>
    </row>
    <row r="121" spans="1:13" x14ac:dyDescent="0.25">
      <c r="A121" s="11"/>
      <c r="B121" s="11"/>
      <c r="C121" s="16" t="str">
        <f t="shared" si="25"/>
        <v>-5.88752/110.40924</v>
      </c>
      <c r="D121" s="13">
        <f t="shared" si="25"/>
        <v>1</v>
      </c>
      <c r="E121" s="13" t="str">
        <f t="shared" si="25"/>
        <v>MKB</v>
      </c>
      <c r="F121" s="13" t="str">
        <f t="shared" si="25"/>
        <v>Pemanfaatan</v>
      </c>
      <c r="G121" s="17">
        <v>2</v>
      </c>
      <c r="H121" s="17">
        <v>1</v>
      </c>
      <c r="I121" s="13" t="str">
        <f t="shared" si="26"/>
        <v>P</v>
      </c>
      <c r="J121" s="18" t="s">
        <v>23</v>
      </c>
      <c r="K121" s="9">
        <v>0</v>
      </c>
      <c r="L121" s="9">
        <v>0</v>
      </c>
      <c r="M121" s="13" t="str">
        <f t="shared" si="27"/>
        <v>zaenul</v>
      </c>
    </row>
    <row r="122" spans="1:13" x14ac:dyDescent="0.25">
      <c r="A122" s="11"/>
      <c r="B122" s="11"/>
      <c r="C122" s="16" t="str">
        <f t="shared" si="25"/>
        <v>-5.88752/110.40924</v>
      </c>
      <c r="D122" s="13">
        <f t="shared" si="25"/>
        <v>1</v>
      </c>
      <c r="E122" s="13" t="str">
        <f t="shared" si="25"/>
        <v>MKB</v>
      </c>
      <c r="F122" s="13" t="str">
        <f t="shared" si="25"/>
        <v>Pemanfaatan</v>
      </c>
      <c r="G122" s="17">
        <v>2</v>
      </c>
      <c r="H122" s="17">
        <v>1</v>
      </c>
      <c r="I122" s="13" t="str">
        <f t="shared" si="26"/>
        <v>P</v>
      </c>
      <c r="J122" s="18" t="s">
        <v>24</v>
      </c>
      <c r="K122" s="9">
        <v>0</v>
      </c>
      <c r="L122" s="9">
        <v>0</v>
      </c>
      <c r="M122" s="13" t="str">
        <f t="shared" si="27"/>
        <v>zaenul</v>
      </c>
    </row>
    <row r="123" spans="1:13" x14ac:dyDescent="0.25">
      <c r="A123" s="11"/>
      <c r="B123" s="11"/>
      <c r="C123" s="16"/>
      <c r="D123" s="13"/>
      <c r="E123" s="13"/>
      <c r="F123" s="13"/>
      <c r="G123" s="17"/>
      <c r="H123" s="17"/>
      <c r="I123" s="13"/>
      <c r="J123" s="18" t="s">
        <v>16</v>
      </c>
      <c r="K123" s="9">
        <v>10</v>
      </c>
      <c r="L123" s="9">
        <v>6</v>
      </c>
      <c r="M123" s="13" t="str">
        <f t="shared" si="27"/>
        <v>zaenul</v>
      </c>
    </row>
    <row r="124" spans="1:13" x14ac:dyDescent="0.25">
      <c r="A124" s="11"/>
      <c r="B124" s="11"/>
      <c r="C124" s="16" t="str">
        <f>C122</f>
        <v>-5.88752/110.40924</v>
      </c>
      <c r="D124" s="13">
        <f>D122</f>
        <v>1</v>
      </c>
      <c r="E124" s="13" t="str">
        <f>E122</f>
        <v>MKB</v>
      </c>
      <c r="F124" s="13" t="str">
        <f>F122</f>
        <v>Pemanfaatan</v>
      </c>
      <c r="G124" s="17">
        <v>2</v>
      </c>
      <c r="H124" s="17">
        <v>1</v>
      </c>
      <c r="I124" s="13" t="str">
        <f>I122</f>
        <v>P</v>
      </c>
      <c r="J124" s="18" t="s">
        <v>18</v>
      </c>
      <c r="K124" s="9">
        <v>0</v>
      </c>
      <c r="L124" s="9">
        <v>0</v>
      </c>
      <c r="M124" s="13" t="str">
        <f t="shared" si="27"/>
        <v>zaenul</v>
      </c>
    </row>
    <row r="125" spans="1:13" x14ac:dyDescent="0.25">
      <c r="A125" s="25"/>
      <c r="B125" s="25"/>
      <c r="C125" s="26" t="str">
        <f t="shared" ref="C125:F132" si="28">C124</f>
        <v>-5.88752/110.40924</v>
      </c>
      <c r="D125" s="27">
        <f t="shared" si="28"/>
        <v>1</v>
      </c>
      <c r="E125" s="27" t="str">
        <f t="shared" si="28"/>
        <v>MKB</v>
      </c>
      <c r="F125" s="27" t="str">
        <f t="shared" si="28"/>
        <v>Pemanfaatan</v>
      </c>
      <c r="G125" s="28">
        <v>2</v>
      </c>
      <c r="H125" s="28">
        <v>2</v>
      </c>
      <c r="I125" s="27" t="s">
        <v>28</v>
      </c>
      <c r="J125" s="29" t="s">
        <v>25</v>
      </c>
      <c r="K125" s="30">
        <v>60</v>
      </c>
      <c r="L125" s="30">
        <v>0</v>
      </c>
      <c r="M125" s="13" t="str">
        <f t="shared" si="27"/>
        <v>zaenul</v>
      </c>
    </row>
    <row r="126" spans="1:13" x14ac:dyDescent="0.25">
      <c r="A126" s="11"/>
      <c r="B126" s="11"/>
      <c r="C126" s="16" t="str">
        <f t="shared" si="28"/>
        <v>-5.88752/110.40924</v>
      </c>
      <c r="D126" s="13">
        <f t="shared" si="28"/>
        <v>1</v>
      </c>
      <c r="E126" s="13" t="str">
        <f t="shared" si="28"/>
        <v>MKB</v>
      </c>
      <c r="F126" s="13" t="str">
        <f t="shared" si="28"/>
        <v>Pemanfaatan</v>
      </c>
      <c r="G126" s="17">
        <v>2</v>
      </c>
      <c r="H126" s="17">
        <v>2</v>
      </c>
      <c r="I126" s="13" t="str">
        <f t="shared" ref="I126:I132" si="29">I125</f>
        <v>P</v>
      </c>
      <c r="J126" s="18" t="s">
        <v>26</v>
      </c>
      <c r="K126" s="9">
        <v>40</v>
      </c>
      <c r="L126" s="9">
        <v>0</v>
      </c>
      <c r="M126" s="13" t="str">
        <f t="shared" si="27"/>
        <v>zaenul</v>
      </c>
    </row>
    <row r="127" spans="1:13" x14ac:dyDescent="0.25">
      <c r="A127" s="11"/>
      <c r="B127" s="11"/>
      <c r="C127" s="16" t="str">
        <f t="shared" si="28"/>
        <v>-5.88752/110.40924</v>
      </c>
      <c r="D127" s="13">
        <f t="shared" si="28"/>
        <v>1</v>
      </c>
      <c r="E127" s="13" t="str">
        <f t="shared" si="28"/>
        <v>MKB</v>
      </c>
      <c r="F127" s="13" t="str">
        <f t="shared" si="28"/>
        <v>Pemanfaatan</v>
      </c>
      <c r="G127" s="17">
        <v>2</v>
      </c>
      <c r="H127" s="17">
        <v>2</v>
      </c>
      <c r="I127" s="13" t="str">
        <f t="shared" si="29"/>
        <v>P</v>
      </c>
      <c r="J127" s="18" t="s">
        <v>19</v>
      </c>
      <c r="K127" s="9">
        <v>0</v>
      </c>
      <c r="L127" s="9">
        <v>0</v>
      </c>
      <c r="M127" s="13" t="str">
        <f t="shared" si="27"/>
        <v>zaenul</v>
      </c>
    </row>
    <row r="128" spans="1:13" x14ac:dyDescent="0.25">
      <c r="A128" s="11"/>
      <c r="B128" s="11"/>
      <c r="C128" s="16" t="str">
        <f t="shared" si="28"/>
        <v>-5.88752/110.40924</v>
      </c>
      <c r="D128" s="13">
        <f t="shared" si="28"/>
        <v>1</v>
      </c>
      <c r="E128" s="13" t="str">
        <f t="shared" si="28"/>
        <v>MKB</v>
      </c>
      <c r="F128" s="13" t="str">
        <f t="shared" si="28"/>
        <v>Pemanfaatan</v>
      </c>
      <c r="G128" s="17">
        <v>2</v>
      </c>
      <c r="H128" s="17">
        <v>2</v>
      </c>
      <c r="I128" s="13" t="str">
        <f t="shared" si="29"/>
        <v>P</v>
      </c>
      <c r="J128" s="18" t="s">
        <v>20</v>
      </c>
      <c r="K128" s="9">
        <v>0</v>
      </c>
      <c r="L128" s="9">
        <v>0</v>
      </c>
      <c r="M128" s="13" t="str">
        <f t="shared" si="27"/>
        <v>zaenul</v>
      </c>
    </row>
    <row r="129" spans="1:13" x14ac:dyDescent="0.25">
      <c r="A129" s="11"/>
      <c r="B129" s="11"/>
      <c r="C129" s="16" t="str">
        <f t="shared" si="28"/>
        <v>-5.88752/110.40924</v>
      </c>
      <c r="D129" s="13">
        <f t="shared" si="28"/>
        <v>1</v>
      </c>
      <c r="E129" s="13" t="str">
        <f t="shared" si="28"/>
        <v>MKB</v>
      </c>
      <c r="F129" s="13" t="str">
        <f t="shared" si="28"/>
        <v>Pemanfaatan</v>
      </c>
      <c r="G129" s="17">
        <v>2</v>
      </c>
      <c r="H129" s="17">
        <v>2</v>
      </c>
      <c r="I129" s="13" t="str">
        <f t="shared" si="29"/>
        <v>P</v>
      </c>
      <c r="J129" s="18" t="s">
        <v>21</v>
      </c>
      <c r="K129" s="9">
        <v>0</v>
      </c>
      <c r="L129" s="9">
        <v>0</v>
      </c>
      <c r="M129" s="13" t="str">
        <f t="shared" si="27"/>
        <v>zaenul</v>
      </c>
    </row>
    <row r="130" spans="1:13" x14ac:dyDescent="0.25">
      <c r="A130" s="11"/>
      <c r="B130" s="11"/>
      <c r="C130" s="16" t="str">
        <f t="shared" si="28"/>
        <v>-5.88752/110.40924</v>
      </c>
      <c r="D130" s="13">
        <f t="shared" si="28"/>
        <v>1</v>
      </c>
      <c r="E130" s="13" t="str">
        <f t="shared" si="28"/>
        <v>MKB</v>
      </c>
      <c r="F130" s="13" t="str">
        <f t="shared" si="28"/>
        <v>Pemanfaatan</v>
      </c>
      <c r="G130" s="17">
        <v>2</v>
      </c>
      <c r="H130" s="17">
        <v>2</v>
      </c>
      <c r="I130" s="13" t="str">
        <f t="shared" si="29"/>
        <v>P</v>
      </c>
      <c r="J130" s="18" t="s">
        <v>22</v>
      </c>
      <c r="K130" s="9">
        <v>0</v>
      </c>
      <c r="L130" s="9">
        <v>0</v>
      </c>
      <c r="M130" s="13" t="str">
        <f t="shared" si="27"/>
        <v>zaenul</v>
      </c>
    </row>
    <row r="131" spans="1:13" x14ac:dyDescent="0.25">
      <c r="A131" s="11"/>
      <c r="B131" s="11"/>
      <c r="C131" s="16" t="str">
        <f t="shared" si="28"/>
        <v>-5.88752/110.40924</v>
      </c>
      <c r="D131" s="13">
        <f t="shared" si="28"/>
        <v>1</v>
      </c>
      <c r="E131" s="13" t="str">
        <f t="shared" si="28"/>
        <v>MKB</v>
      </c>
      <c r="F131" s="13" t="str">
        <f t="shared" si="28"/>
        <v>Pemanfaatan</v>
      </c>
      <c r="G131" s="17">
        <v>2</v>
      </c>
      <c r="H131" s="17">
        <v>2</v>
      </c>
      <c r="I131" s="13" t="str">
        <f t="shared" si="29"/>
        <v>P</v>
      </c>
      <c r="J131" s="18" t="s">
        <v>23</v>
      </c>
      <c r="K131" s="9">
        <v>0</v>
      </c>
      <c r="L131" s="9">
        <v>0</v>
      </c>
      <c r="M131" s="13" t="str">
        <f t="shared" si="27"/>
        <v>zaenul</v>
      </c>
    </row>
    <row r="132" spans="1:13" x14ac:dyDescent="0.25">
      <c r="A132" s="11"/>
      <c r="B132" s="11"/>
      <c r="C132" s="16" t="str">
        <f t="shared" si="28"/>
        <v>-5.88752/110.40924</v>
      </c>
      <c r="D132" s="13">
        <f t="shared" si="28"/>
        <v>1</v>
      </c>
      <c r="E132" s="13" t="str">
        <f t="shared" si="28"/>
        <v>MKB</v>
      </c>
      <c r="F132" s="13" t="str">
        <f t="shared" si="28"/>
        <v>Pemanfaatan</v>
      </c>
      <c r="G132" s="17">
        <v>2</v>
      </c>
      <c r="H132" s="17">
        <v>2</v>
      </c>
      <c r="I132" s="13" t="str">
        <f t="shared" si="29"/>
        <v>P</v>
      </c>
      <c r="J132" s="18" t="s">
        <v>24</v>
      </c>
      <c r="K132" s="9">
        <v>0</v>
      </c>
      <c r="L132" s="9">
        <v>0</v>
      </c>
      <c r="M132" s="13" t="str">
        <f t="shared" si="27"/>
        <v>zaenul</v>
      </c>
    </row>
    <row r="133" spans="1:13" x14ac:dyDescent="0.25">
      <c r="A133" s="11"/>
      <c r="B133" s="11"/>
      <c r="C133" s="16"/>
      <c r="D133" s="13"/>
      <c r="E133" s="13"/>
      <c r="F133" s="13"/>
      <c r="G133" s="17"/>
      <c r="H133" s="17"/>
      <c r="I133" s="13"/>
      <c r="J133" s="18" t="s">
        <v>16</v>
      </c>
      <c r="K133" s="9">
        <v>50</v>
      </c>
      <c r="L133" s="9">
        <v>13</v>
      </c>
      <c r="M133" s="13" t="str">
        <f t="shared" si="27"/>
        <v>zaenul</v>
      </c>
    </row>
    <row r="134" spans="1:13" x14ac:dyDescent="0.25">
      <c r="A134" s="11"/>
      <c r="B134" s="11"/>
      <c r="C134" s="16" t="str">
        <f>C132</f>
        <v>-5.88752/110.40924</v>
      </c>
      <c r="D134" s="13">
        <f>D132</f>
        <v>1</v>
      </c>
      <c r="E134" s="13" t="str">
        <f>E132</f>
        <v>MKB</v>
      </c>
      <c r="F134" s="13" t="str">
        <f>F132</f>
        <v>Pemanfaatan</v>
      </c>
      <c r="G134" s="17">
        <v>2</v>
      </c>
      <c r="H134" s="17">
        <v>2</v>
      </c>
      <c r="I134" s="13" t="str">
        <f>I132</f>
        <v>P</v>
      </c>
      <c r="J134" s="18" t="s">
        <v>18</v>
      </c>
      <c r="K134" s="9">
        <v>0</v>
      </c>
      <c r="L134" s="9">
        <v>0</v>
      </c>
      <c r="M134" s="13" t="str">
        <f t="shared" si="27"/>
        <v>zaenul</v>
      </c>
    </row>
    <row r="135" spans="1:13" x14ac:dyDescent="0.25">
      <c r="A135" s="25"/>
      <c r="B135" s="25"/>
      <c r="C135" s="26" t="str">
        <f t="shared" ref="C135:F142" si="30">C134</f>
        <v>-5.88752/110.40924</v>
      </c>
      <c r="D135" s="27">
        <f t="shared" si="30"/>
        <v>1</v>
      </c>
      <c r="E135" s="27" t="str">
        <f t="shared" si="30"/>
        <v>MKB</v>
      </c>
      <c r="F135" s="27" t="str">
        <f t="shared" si="30"/>
        <v>Pemanfaatan</v>
      </c>
      <c r="G135" s="28">
        <v>2</v>
      </c>
      <c r="H135" s="28">
        <v>3</v>
      </c>
      <c r="I135" s="27" t="s">
        <v>28</v>
      </c>
      <c r="J135" s="29" t="s">
        <v>25</v>
      </c>
      <c r="K135" s="30">
        <v>100</v>
      </c>
      <c r="L135" s="30">
        <v>0</v>
      </c>
      <c r="M135" s="13" t="str">
        <f t="shared" si="27"/>
        <v>zaenul</v>
      </c>
    </row>
    <row r="136" spans="1:13" x14ac:dyDescent="0.25">
      <c r="A136" s="11"/>
      <c r="B136" s="11"/>
      <c r="C136" s="16" t="str">
        <f t="shared" si="30"/>
        <v>-5.88752/110.40924</v>
      </c>
      <c r="D136" s="13">
        <f t="shared" si="30"/>
        <v>1</v>
      </c>
      <c r="E136" s="13" t="str">
        <f t="shared" si="30"/>
        <v>MKB</v>
      </c>
      <c r="F136" s="13" t="str">
        <f t="shared" si="30"/>
        <v>Pemanfaatan</v>
      </c>
      <c r="G136" s="17">
        <v>2</v>
      </c>
      <c r="H136" s="17">
        <v>3</v>
      </c>
      <c r="I136" s="13" t="str">
        <f t="shared" ref="I136:I142" si="31">I135</f>
        <v>P</v>
      </c>
      <c r="J136" s="18" t="s">
        <v>26</v>
      </c>
      <c r="K136" s="9">
        <v>0</v>
      </c>
      <c r="L136" s="9">
        <v>0</v>
      </c>
      <c r="M136" s="13" t="str">
        <f t="shared" si="27"/>
        <v>zaenul</v>
      </c>
    </row>
    <row r="137" spans="1:13" x14ac:dyDescent="0.25">
      <c r="A137" s="11"/>
      <c r="B137" s="11"/>
      <c r="C137" s="16" t="str">
        <f t="shared" si="30"/>
        <v>-5.88752/110.40924</v>
      </c>
      <c r="D137" s="13">
        <f t="shared" si="30"/>
        <v>1</v>
      </c>
      <c r="E137" s="13" t="str">
        <f t="shared" si="30"/>
        <v>MKB</v>
      </c>
      <c r="F137" s="13" t="str">
        <f t="shared" si="30"/>
        <v>Pemanfaatan</v>
      </c>
      <c r="G137" s="17">
        <v>2</v>
      </c>
      <c r="H137" s="17">
        <v>3</v>
      </c>
      <c r="I137" s="13" t="str">
        <f t="shared" si="31"/>
        <v>P</v>
      </c>
      <c r="J137" s="18" t="s">
        <v>19</v>
      </c>
      <c r="K137" s="9">
        <v>0</v>
      </c>
      <c r="L137" s="9">
        <v>0</v>
      </c>
      <c r="M137" s="13" t="str">
        <f t="shared" si="27"/>
        <v>zaenul</v>
      </c>
    </row>
    <row r="138" spans="1:13" x14ac:dyDescent="0.25">
      <c r="A138" s="11"/>
      <c r="B138" s="11"/>
      <c r="C138" s="16" t="str">
        <f t="shared" si="30"/>
        <v>-5.88752/110.40924</v>
      </c>
      <c r="D138" s="13">
        <f t="shared" si="30"/>
        <v>1</v>
      </c>
      <c r="E138" s="13" t="str">
        <f t="shared" si="30"/>
        <v>MKB</v>
      </c>
      <c r="F138" s="13" t="str">
        <f t="shared" si="30"/>
        <v>Pemanfaatan</v>
      </c>
      <c r="G138" s="17">
        <v>2</v>
      </c>
      <c r="H138" s="17">
        <v>3</v>
      </c>
      <c r="I138" s="13" t="str">
        <f t="shared" si="31"/>
        <v>P</v>
      </c>
      <c r="J138" s="18" t="s">
        <v>20</v>
      </c>
      <c r="K138" s="9">
        <v>0</v>
      </c>
      <c r="L138" s="9">
        <v>0</v>
      </c>
      <c r="M138" s="13" t="str">
        <f t="shared" si="27"/>
        <v>zaenul</v>
      </c>
    </row>
    <row r="139" spans="1:13" x14ac:dyDescent="0.25">
      <c r="A139" s="11"/>
      <c r="B139" s="11"/>
      <c r="C139" s="16" t="str">
        <f t="shared" si="30"/>
        <v>-5.88752/110.40924</v>
      </c>
      <c r="D139" s="13">
        <f t="shared" si="30"/>
        <v>1</v>
      </c>
      <c r="E139" s="13" t="str">
        <f t="shared" si="30"/>
        <v>MKB</v>
      </c>
      <c r="F139" s="13" t="str">
        <f t="shared" si="30"/>
        <v>Pemanfaatan</v>
      </c>
      <c r="G139" s="17">
        <v>2</v>
      </c>
      <c r="H139" s="17">
        <v>3</v>
      </c>
      <c r="I139" s="13" t="str">
        <f t="shared" si="31"/>
        <v>P</v>
      </c>
      <c r="J139" s="18" t="s">
        <v>21</v>
      </c>
      <c r="K139" s="9">
        <v>0</v>
      </c>
      <c r="L139" s="9">
        <v>0</v>
      </c>
      <c r="M139" s="13" t="str">
        <f t="shared" si="27"/>
        <v>zaenul</v>
      </c>
    </row>
    <row r="140" spans="1:13" x14ac:dyDescent="0.25">
      <c r="A140" s="11"/>
      <c r="B140" s="11"/>
      <c r="C140" s="16" t="str">
        <f t="shared" si="30"/>
        <v>-5.88752/110.40924</v>
      </c>
      <c r="D140" s="13">
        <f t="shared" si="30"/>
        <v>1</v>
      </c>
      <c r="E140" s="13" t="str">
        <f t="shared" si="30"/>
        <v>MKB</v>
      </c>
      <c r="F140" s="13" t="str">
        <f t="shared" si="30"/>
        <v>Pemanfaatan</v>
      </c>
      <c r="G140" s="17">
        <v>2</v>
      </c>
      <c r="H140" s="17">
        <v>3</v>
      </c>
      <c r="I140" s="13" t="str">
        <f t="shared" si="31"/>
        <v>P</v>
      </c>
      <c r="J140" s="18" t="s">
        <v>22</v>
      </c>
      <c r="K140" s="9">
        <v>0</v>
      </c>
      <c r="L140" s="9">
        <v>0</v>
      </c>
      <c r="M140" s="13" t="str">
        <f t="shared" si="27"/>
        <v>zaenul</v>
      </c>
    </row>
    <row r="141" spans="1:13" x14ac:dyDescent="0.25">
      <c r="A141" s="11"/>
      <c r="B141" s="11"/>
      <c r="C141" s="16" t="str">
        <f t="shared" si="30"/>
        <v>-5.88752/110.40924</v>
      </c>
      <c r="D141" s="13">
        <f t="shared" si="30"/>
        <v>1</v>
      </c>
      <c r="E141" s="13" t="str">
        <f t="shared" si="30"/>
        <v>MKB</v>
      </c>
      <c r="F141" s="13" t="str">
        <f t="shared" si="30"/>
        <v>Pemanfaatan</v>
      </c>
      <c r="G141" s="17">
        <v>2</v>
      </c>
      <c r="H141" s="17">
        <v>3</v>
      </c>
      <c r="I141" s="13" t="str">
        <f t="shared" si="31"/>
        <v>P</v>
      </c>
      <c r="J141" s="18" t="s">
        <v>23</v>
      </c>
      <c r="K141" s="9">
        <v>0</v>
      </c>
      <c r="L141" s="9">
        <v>0</v>
      </c>
      <c r="M141" s="13" t="str">
        <f t="shared" si="27"/>
        <v>zaenul</v>
      </c>
    </row>
    <row r="142" spans="1:13" x14ac:dyDescent="0.25">
      <c r="A142" s="11"/>
      <c r="B142" s="11"/>
      <c r="C142" s="16" t="str">
        <f t="shared" si="30"/>
        <v>-5.88752/110.40924</v>
      </c>
      <c r="D142" s="13">
        <f t="shared" si="30"/>
        <v>1</v>
      </c>
      <c r="E142" s="13" t="str">
        <f t="shared" si="30"/>
        <v>MKB</v>
      </c>
      <c r="F142" s="13" t="str">
        <f t="shared" si="30"/>
        <v>Pemanfaatan</v>
      </c>
      <c r="G142" s="17">
        <v>2</v>
      </c>
      <c r="H142" s="17">
        <v>3</v>
      </c>
      <c r="I142" s="13" t="str">
        <f t="shared" si="31"/>
        <v>P</v>
      </c>
      <c r="J142" s="18" t="s">
        <v>24</v>
      </c>
      <c r="K142" s="9">
        <v>0</v>
      </c>
      <c r="L142" s="9">
        <v>0</v>
      </c>
      <c r="M142" s="13" t="str">
        <f t="shared" si="27"/>
        <v>zaenul</v>
      </c>
    </row>
    <row r="143" spans="1:13" x14ac:dyDescent="0.25">
      <c r="A143" s="11"/>
      <c r="B143" s="11"/>
      <c r="C143" s="16"/>
      <c r="D143" s="13"/>
      <c r="E143" s="13"/>
      <c r="F143" s="13"/>
      <c r="G143" s="17"/>
      <c r="H143" s="17"/>
      <c r="I143" s="13"/>
      <c r="J143" s="18" t="s">
        <v>16</v>
      </c>
      <c r="K143" s="9">
        <v>20</v>
      </c>
      <c r="L143" s="9">
        <v>15</v>
      </c>
      <c r="M143" s="13" t="str">
        <f t="shared" si="27"/>
        <v>zaenul</v>
      </c>
    </row>
    <row r="144" spans="1:13" x14ac:dyDescent="0.25">
      <c r="A144" s="11"/>
      <c r="B144" s="11"/>
      <c r="C144" s="16" t="str">
        <f>C142</f>
        <v>-5.88752/110.40924</v>
      </c>
      <c r="D144" s="13">
        <f>D142</f>
        <v>1</v>
      </c>
      <c r="E144" s="13" t="str">
        <f>E142</f>
        <v>MKB</v>
      </c>
      <c r="F144" s="13" t="str">
        <f>F142</f>
        <v>Pemanfaatan</v>
      </c>
      <c r="G144" s="17">
        <v>2</v>
      </c>
      <c r="H144" s="17">
        <v>3</v>
      </c>
      <c r="I144" s="13" t="str">
        <f>I142</f>
        <v>P</v>
      </c>
      <c r="J144" s="18" t="s">
        <v>18</v>
      </c>
      <c r="K144" s="9">
        <v>0</v>
      </c>
      <c r="L144" s="9">
        <v>0</v>
      </c>
      <c r="M144" s="13" t="str">
        <f t="shared" si="27"/>
        <v>zaenul</v>
      </c>
    </row>
    <row r="145" spans="1:13" x14ac:dyDescent="0.25">
      <c r="A145" s="25"/>
      <c r="B145" s="25"/>
      <c r="C145" s="26" t="str">
        <f t="shared" ref="C145:F152" si="32">C144</f>
        <v>-5.88752/110.40924</v>
      </c>
      <c r="D145" s="27">
        <f t="shared" si="32"/>
        <v>1</v>
      </c>
      <c r="E145" s="27" t="str">
        <f t="shared" si="32"/>
        <v>MKB</v>
      </c>
      <c r="F145" s="27" t="str">
        <f t="shared" si="32"/>
        <v>Pemanfaatan</v>
      </c>
      <c r="G145" s="28">
        <v>2</v>
      </c>
      <c r="H145" s="28">
        <v>4</v>
      </c>
      <c r="I145" s="27" t="s">
        <v>28</v>
      </c>
      <c r="J145" s="29" t="s">
        <v>25</v>
      </c>
      <c r="K145" s="30">
        <v>100</v>
      </c>
      <c r="L145" s="30">
        <v>0</v>
      </c>
      <c r="M145" s="13" t="str">
        <f t="shared" si="27"/>
        <v>zaenul</v>
      </c>
    </row>
    <row r="146" spans="1:13" x14ac:dyDescent="0.25">
      <c r="A146" s="11"/>
      <c r="B146" s="11"/>
      <c r="C146" s="16" t="str">
        <f t="shared" si="32"/>
        <v>-5.88752/110.40924</v>
      </c>
      <c r="D146" s="13">
        <f t="shared" si="32"/>
        <v>1</v>
      </c>
      <c r="E146" s="13" t="str">
        <f t="shared" si="32"/>
        <v>MKB</v>
      </c>
      <c r="F146" s="13" t="str">
        <f t="shared" si="32"/>
        <v>Pemanfaatan</v>
      </c>
      <c r="G146" s="17">
        <v>2</v>
      </c>
      <c r="H146" s="17">
        <v>4</v>
      </c>
      <c r="I146" s="13" t="str">
        <f t="shared" ref="I146:I152" si="33">I145</f>
        <v>P</v>
      </c>
      <c r="J146" s="18" t="s">
        <v>26</v>
      </c>
      <c r="K146" s="9">
        <v>0</v>
      </c>
      <c r="L146" s="9">
        <v>0</v>
      </c>
      <c r="M146" s="13" t="str">
        <f t="shared" si="27"/>
        <v>zaenul</v>
      </c>
    </row>
    <row r="147" spans="1:13" x14ac:dyDescent="0.25">
      <c r="A147" s="11"/>
      <c r="B147" s="11"/>
      <c r="C147" s="16" t="str">
        <f t="shared" si="32"/>
        <v>-5.88752/110.40924</v>
      </c>
      <c r="D147" s="13">
        <f t="shared" si="32"/>
        <v>1</v>
      </c>
      <c r="E147" s="13" t="str">
        <f t="shared" si="32"/>
        <v>MKB</v>
      </c>
      <c r="F147" s="13" t="str">
        <f t="shared" si="32"/>
        <v>Pemanfaatan</v>
      </c>
      <c r="G147" s="17">
        <v>2</v>
      </c>
      <c r="H147" s="17">
        <v>4</v>
      </c>
      <c r="I147" s="13" t="str">
        <f t="shared" si="33"/>
        <v>P</v>
      </c>
      <c r="J147" s="18" t="s">
        <v>19</v>
      </c>
      <c r="K147" s="9">
        <v>0</v>
      </c>
      <c r="L147" s="9">
        <v>0</v>
      </c>
      <c r="M147" s="13" t="str">
        <f t="shared" si="27"/>
        <v>zaenul</v>
      </c>
    </row>
    <row r="148" spans="1:13" x14ac:dyDescent="0.25">
      <c r="A148" s="11"/>
      <c r="B148" s="11"/>
      <c r="C148" s="16" t="str">
        <f t="shared" si="32"/>
        <v>-5.88752/110.40924</v>
      </c>
      <c r="D148" s="13">
        <f t="shared" si="32"/>
        <v>1</v>
      </c>
      <c r="E148" s="13" t="str">
        <f t="shared" si="32"/>
        <v>MKB</v>
      </c>
      <c r="F148" s="13" t="str">
        <f t="shared" si="32"/>
        <v>Pemanfaatan</v>
      </c>
      <c r="G148" s="17">
        <v>2</v>
      </c>
      <c r="H148" s="17">
        <v>4</v>
      </c>
      <c r="I148" s="13" t="str">
        <f t="shared" si="33"/>
        <v>P</v>
      </c>
      <c r="J148" s="18" t="s">
        <v>20</v>
      </c>
      <c r="K148" s="9">
        <v>0</v>
      </c>
      <c r="L148" s="9">
        <v>0</v>
      </c>
      <c r="M148" s="13" t="str">
        <f t="shared" si="27"/>
        <v>zaenul</v>
      </c>
    </row>
    <row r="149" spans="1:13" x14ac:dyDescent="0.25">
      <c r="A149" s="11"/>
      <c r="B149" s="11"/>
      <c r="C149" s="16" t="str">
        <f t="shared" si="32"/>
        <v>-5.88752/110.40924</v>
      </c>
      <c r="D149" s="13">
        <f t="shared" si="32"/>
        <v>1</v>
      </c>
      <c r="E149" s="13" t="str">
        <f t="shared" si="32"/>
        <v>MKB</v>
      </c>
      <c r="F149" s="13" t="str">
        <f t="shared" si="32"/>
        <v>Pemanfaatan</v>
      </c>
      <c r="G149" s="17">
        <v>2</v>
      </c>
      <c r="H149" s="17">
        <v>4</v>
      </c>
      <c r="I149" s="13" t="str">
        <f t="shared" si="33"/>
        <v>P</v>
      </c>
      <c r="J149" s="18" t="s">
        <v>21</v>
      </c>
      <c r="K149" s="9">
        <v>0</v>
      </c>
      <c r="L149" s="9">
        <v>0</v>
      </c>
      <c r="M149" s="13" t="str">
        <f t="shared" si="27"/>
        <v>zaenul</v>
      </c>
    </row>
    <row r="150" spans="1:13" x14ac:dyDescent="0.25">
      <c r="A150" s="11"/>
      <c r="B150" s="11"/>
      <c r="C150" s="16" t="str">
        <f t="shared" si="32"/>
        <v>-5.88752/110.40924</v>
      </c>
      <c r="D150" s="13">
        <f t="shared" si="32"/>
        <v>1</v>
      </c>
      <c r="E150" s="13" t="str">
        <f t="shared" si="32"/>
        <v>MKB</v>
      </c>
      <c r="F150" s="13" t="str">
        <f t="shared" si="32"/>
        <v>Pemanfaatan</v>
      </c>
      <c r="G150" s="17">
        <v>2</v>
      </c>
      <c r="H150" s="17">
        <v>4</v>
      </c>
      <c r="I150" s="13" t="str">
        <f t="shared" si="33"/>
        <v>P</v>
      </c>
      <c r="J150" s="18" t="s">
        <v>22</v>
      </c>
      <c r="K150" s="9">
        <v>0</v>
      </c>
      <c r="L150" s="9">
        <v>0</v>
      </c>
      <c r="M150" s="13" t="str">
        <f t="shared" si="27"/>
        <v>zaenul</v>
      </c>
    </row>
    <row r="151" spans="1:13" x14ac:dyDescent="0.25">
      <c r="A151" s="11"/>
      <c r="B151" s="11"/>
      <c r="C151" s="16" t="str">
        <f t="shared" si="32"/>
        <v>-5.88752/110.40924</v>
      </c>
      <c r="D151" s="13">
        <f t="shared" si="32"/>
        <v>1</v>
      </c>
      <c r="E151" s="13" t="str">
        <f t="shared" si="32"/>
        <v>MKB</v>
      </c>
      <c r="F151" s="13" t="str">
        <f t="shared" si="32"/>
        <v>Pemanfaatan</v>
      </c>
      <c r="G151" s="17">
        <v>2</v>
      </c>
      <c r="H151" s="17">
        <v>4</v>
      </c>
      <c r="I151" s="13" t="str">
        <f t="shared" si="33"/>
        <v>P</v>
      </c>
      <c r="J151" s="18" t="s">
        <v>23</v>
      </c>
      <c r="K151" s="9">
        <v>0</v>
      </c>
      <c r="L151" s="9">
        <v>0</v>
      </c>
      <c r="M151" s="13" t="str">
        <f t="shared" si="27"/>
        <v>zaenul</v>
      </c>
    </row>
    <row r="152" spans="1:13" x14ac:dyDescent="0.25">
      <c r="A152" s="11"/>
      <c r="B152" s="11"/>
      <c r="C152" s="16" t="str">
        <f t="shared" si="32"/>
        <v>-5.88752/110.40924</v>
      </c>
      <c r="D152" s="13">
        <f t="shared" si="32"/>
        <v>1</v>
      </c>
      <c r="E152" s="13" t="str">
        <f t="shared" si="32"/>
        <v>MKB</v>
      </c>
      <c r="F152" s="13" t="str">
        <f t="shared" si="32"/>
        <v>Pemanfaatan</v>
      </c>
      <c r="G152" s="17">
        <v>2</v>
      </c>
      <c r="H152" s="17">
        <v>4</v>
      </c>
      <c r="I152" s="13" t="str">
        <f t="shared" si="33"/>
        <v>P</v>
      </c>
      <c r="J152" s="18" t="s">
        <v>24</v>
      </c>
      <c r="K152" s="9">
        <v>0</v>
      </c>
      <c r="L152" s="9">
        <v>0</v>
      </c>
      <c r="M152" s="13" t="str">
        <f t="shared" si="27"/>
        <v>zaenul</v>
      </c>
    </row>
    <row r="153" spans="1:13" x14ac:dyDescent="0.25">
      <c r="A153" s="11"/>
      <c r="B153" s="11"/>
      <c r="C153" s="16"/>
      <c r="D153" s="13"/>
      <c r="E153" s="13"/>
      <c r="F153" s="13"/>
      <c r="G153" s="17"/>
      <c r="H153" s="17"/>
      <c r="I153" s="13"/>
      <c r="J153" s="18" t="s">
        <v>16</v>
      </c>
      <c r="K153" s="9">
        <v>10</v>
      </c>
      <c r="L153" s="9">
        <v>10</v>
      </c>
      <c r="M153" s="13" t="str">
        <f t="shared" si="27"/>
        <v>zaenul</v>
      </c>
    </row>
    <row r="154" spans="1:13" x14ac:dyDescent="0.25">
      <c r="A154" s="11"/>
      <c r="B154" s="11"/>
      <c r="C154" s="16" t="str">
        <f>C152</f>
        <v>-5.88752/110.40924</v>
      </c>
      <c r="D154" s="13">
        <f>D152</f>
        <v>1</v>
      </c>
      <c r="E154" s="13" t="str">
        <f>E152</f>
        <v>MKB</v>
      </c>
      <c r="F154" s="13" t="str">
        <f>F152</f>
        <v>Pemanfaatan</v>
      </c>
      <c r="G154" s="17">
        <v>2</v>
      </c>
      <c r="H154" s="17">
        <v>4</v>
      </c>
      <c r="I154" s="13" t="str">
        <f>I152</f>
        <v>P</v>
      </c>
      <c r="J154" s="18" t="s">
        <v>18</v>
      </c>
      <c r="K154" s="9">
        <v>0</v>
      </c>
      <c r="L154" s="9">
        <v>0</v>
      </c>
      <c r="M154" s="13" t="str">
        <f t="shared" si="27"/>
        <v>zaenul</v>
      </c>
    </row>
    <row r="155" spans="1:13" x14ac:dyDescent="0.25">
      <c r="A155" s="25"/>
      <c r="B155" s="25"/>
      <c r="C155" s="26" t="str">
        <f t="shared" ref="C155:F162" si="34">C154</f>
        <v>-5.88752/110.40924</v>
      </c>
      <c r="D155" s="27">
        <f t="shared" si="34"/>
        <v>1</v>
      </c>
      <c r="E155" s="27" t="str">
        <f t="shared" si="34"/>
        <v>MKB</v>
      </c>
      <c r="F155" s="27" t="str">
        <f t="shared" si="34"/>
        <v>Pemanfaatan</v>
      </c>
      <c r="G155" s="28">
        <v>2</v>
      </c>
      <c r="H155" s="28">
        <v>5</v>
      </c>
      <c r="I155" s="27" t="s">
        <v>28</v>
      </c>
      <c r="J155" s="29" t="s">
        <v>25</v>
      </c>
      <c r="K155" s="9">
        <v>100</v>
      </c>
      <c r="L155" s="9">
        <v>0</v>
      </c>
      <c r="M155" s="13" t="str">
        <f t="shared" si="27"/>
        <v>zaenul</v>
      </c>
    </row>
    <row r="156" spans="1:13" x14ac:dyDescent="0.25">
      <c r="A156" s="11"/>
      <c r="B156" s="11"/>
      <c r="C156" s="16" t="str">
        <f t="shared" si="34"/>
        <v>-5.88752/110.40924</v>
      </c>
      <c r="D156" s="13">
        <f t="shared" si="34"/>
        <v>1</v>
      </c>
      <c r="E156" s="13" t="str">
        <f t="shared" si="34"/>
        <v>MKB</v>
      </c>
      <c r="F156" s="13" t="str">
        <f t="shared" si="34"/>
        <v>Pemanfaatan</v>
      </c>
      <c r="G156" s="17">
        <v>2</v>
      </c>
      <c r="H156" s="17">
        <v>5</v>
      </c>
      <c r="I156" s="13" t="str">
        <f t="shared" ref="I156:I162" si="35">I155</f>
        <v>P</v>
      </c>
      <c r="J156" s="18" t="s">
        <v>26</v>
      </c>
      <c r="K156" s="9">
        <v>0</v>
      </c>
      <c r="L156" s="9">
        <v>0</v>
      </c>
      <c r="M156" s="13" t="str">
        <f t="shared" si="27"/>
        <v>zaenul</v>
      </c>
    </row>
    <row r="157" spans="1:13" x14ac:dyDescent="0.25">
      <c r="A157" s="11"/>
      <c r="B157" s="11"/>
      <c r="C157" s="16" t="str">
        <f t="shared" si="34"/>
        <v>-5.88752/110.40924</v>
      </c>
      <c r="D157" s="13">
        <f t="shared" si="34"/>
        <v>1</v>
      </c>
      <c r="E157" s="13" t="str">
        <f t="shared" si="34"/>
        <v>MKB</v>
      </c>
      <c r="F157" s="13" t="str">
        <f t="shared" si="34"/>
        <v>Pemanfaatan</v>
      </c>
      <c r="G157" s="17">
        <v>2</v>
      </c>
      <c r="H157" s="17">
        <v>5</v>
      </c>
      <c r="I157" s="13" t="str">
        <f t="shared" si="35"/>
        <v>P</v>
      </c>
      <c r="J157" s="18" t="s">
        <v>19</v>
      </c>
      <c r="K157" s="9">
        <v>0</v>
      </c>
      <c r="L157" s="9">
        <v>0</v>
      </c>
      <c r="M157" s="13" t="str">
        <f t="shared" si="27"/>
        <v>zaenul</v>
      </c>
    </row>
    <row r="158" spans="1:13" x14ac:dyDescent="0.25">
      <c r="A158" s="11"/>
      <c r="B158" s="11"/>
      <c r="C158" s="16" t="str">
        <f t="shared" si="34"/>
        <v>-5.88752/110.40924</v>
      </c>
      <c r="D158" s="13">
        <f t="shared" si="34"/>
        <v>1</v>
      </c>
      <c r="E158" s="13" t="str">
        <f t="shared" si="34"/>
        <v>MKB</v>
      </c>
      <c r="F158" s="13" t="str">
        <f t="shared" si="34"/>
        <v>Pemanfaatan</v>
      </c>
      <c r="G158" s="17">
        <v>2</v>
      </c>
      <c r="H158" s="17">
        <v>5</v>
      </c>
      <c r="I158" s="13" t="str">
        <f t="shared" si="35"/>
        <v>P</v>
      </c>
      <c r="J158" s="18" t="s">
        <v>20</v>
      </c>
      <c r="K158" s="9">
        <v>0</v>
      </c>
      <c r="L158" s="9">
        <v>0</v>
      </c>
      <c r="M158" s="13" t="str">
        <f t="shared" si="27"/>
        <v>zaenul</v>
      </c>
    </row>
    <row r="159" spans="1:13" x14ac:dyDescent="0.25">
      <c r="A159" s="11"/>
      <c r="B159" s="11"/>
      <c r="C159" s="16" t="str">
        <f t="shared" si="34"/>
        <v>-5.88752/110.40924</v>
      </c>
      <c r="D159" s="13">
        <f t="shared" si="34"/>
        <v>1</v>
      </c>
      <c r="E159" s="13" t="str">
        <f t="shared" si="34"/>
        <v>MKB</v>
      </c>
      <c r="F159" s="13" t="str">
        <f t="shared" si="34"/>
        <v>Pemanfaatan</v>
      </c>
      <c r="G159" s="17">
        <v>2</v>
      </c>
      <c r="H159" s="17">
        <v>5</v>
      </c>
      <c r="I159" s="13" t="str">
        <f t="shared" si="35"/>
        <v>P</v>
      </c>
      <c r="J159" s="18" t="s">
        <v>21</v>
      </c>
      <c r="K159" s="9">
        <v>0</v>
      </c>
      <c r="L159" s="9">
        <v>0</v>
      </c>
      <c r="M159" s="13" t="str">
        <f t="shared" si="27"/>
        <v>zaenul</v>
      </c>
    </row>
    <row r="160" spans="1:13" x14ac:dyDescent="0.25">
      <c r="A160" s="11"/>
      <c r="B160" s="11"/>
      <c r="C160" s="16" t="str">
        <f t="shared" si="34"/>
        <v>-5.88752/110.40924</v>
      </c>
      <c r="D160" s="13">
        <f t="shared" si="34"/>
        <v>1</v>
      </c>
      <c r="E160" s="13" t="str">
        <f t="shared" si="34"/>
        <v>MKB</v>
      </c>
      <c r="F160" s="13" t="str">
        <f t="shared" si="34"/>
        <v>Pemanfaatan</v>
      </c>
      <c r="G160" s="17">
        <v>2</v>
      </c>
      <c r="H160" s="17">
        <v>5</v>
      </c>
      <c r="I160" s="13" t="str">
        <f t="shared" si="35"/>
        <v>P</v>
      </c>
      <c r="J160" s="18" t="s">
        <v>22</v>
      </c>
      <c r="K160" s="9">
        <v>0</v>
      </c>
      <c r="L160" s="9">
        <v>0</v>
      </c>
      <c r="M160" s="13" t="str">
        <f t="shared" si="27"/>
        <v>zaenul</v>
      </c>
    </row>
    <row r="161" spans="1:13" x14ac:dyDescent="0.25">
      <c r="A161" s="11"/>
      <c r="B161" s="11"/>
      <c r="C161" s="16" t="str">
        <f t="shared" si="34"/>
        <v>-5.88752/110.40924</v>
      </c>
      <c r="D161" s="13">
        <f t="shared" si="34"/>
        <v>1</v>
      </c>
      <c r="E161" s="13" t="str">
        <f t="shared" si="34"/>
        <v>MKB</v>
      </c>
      <c r="F161" s="13" t="str">
        <f t="shared" si="34"/>
        <v>Pemanfaatan</v>
      </c>
      <c r="G161" s="17">
        <v>2</v>
      </c>
      <c r="H161" s="17">
        <v>5</v>
      </c>
      <c r="I161" s="13" t="str">
        <f t="shared" si="35"/>
        <v>P</v>
      </c>
      <c r="J161" s="18" t="s">
        <v>23</v>
      </c>
      <c r="K161" s="9">
        <v>0</v>
      </c>
      <c r="L161" s="9">
        <v>0</v>
      </c>
      <c r="M161" s="13" t="str">
        <f t="shared" si="27"/>
        <v>zaenul</v>
      </c>
    </row>
    <row r="162" spans="1:13" x14ac:dyDescent="0.25">
      <c r="A162" s="11"/>
      <c r="B162" s="11"/>
      <c r="C162" s="16" t="str">
        <f t="shared" si="34"/>
        <v>-5.88752/110.40924</v>
      </c>
      <c r="D162" s="13">
        <f t="shared" si="34"/>
        <v>1</v>
      </c>
      <c r="E162" s="13" t="str">
        <f t="shared" si="34"/>
        <v>MKB</v>
      </c>
      <c r="F162" s="13" t="str">
        <f t="shared" si="34"/>
        <v>Pemanfaatan</v>
      </c>
      <c r="G162" s="17">
        <v>2</v>
      </c>
      <c r="H162" s="17">
        <v>5</v>
      </c>
      <c r="I162" s="13" t="str">
        <f t="shared" si="35"/>
        <v>P</v>
      </c>
      <c r="J162" s="18" t="s">
        <v>24</v>
      </c>
      <c r="K162" s="9">
        <v>0</v>
      </c>
      <c r="L162" s="9">
        <v>0</v>
      </c>
      <c r="M162" s="13" t="str">
        <f t="shared" si="27"/>
        <v>zaenul</v>
      </c>
    </row>
    <row r="163" spans="1:13" x14ac:dyDescent="0.25">
      <c r="A163" s="11"/>
      <c r="B163" s="11"/>
      <c r="C163" s="16"/>
      <c r="D163" s="13"/>
      <c r="E163" s="13"/>
      <c r="F163" s="13"/>
      <c r="G163" s="17"/>
      <c r="H163" s="17"/>
      <c r="I163" s="13"/>
      <c r="J163" s="18" t="s">
        <v>16</v>
      </c>
      <c r="K163" s="9">
        <v>5</v>
      </c>
      <c r="L163" s="9">
        <v>10</v>
      </c>
      <c r="M163" s="13" t="str">
        <f t="shared" si="27"/>
        <v>zaenul</v>
      </c>
    </row>
    <row r="164" spans="1:13" x14ac:dyDescent="0.25">
      <c r="A164" s="11"/>
      <c r="B164" s="11"/>
      <c r="C164" s="16" t="str">
        <f>C162</f>
        <v>-5.88752/110.40924</v>
      </c>
      <c r="D164" s="13">
        <f>D162</f>
        <v>1</v>
      </c>
      <c r="E164" s="13" t="str">
        <f>E162</f>
        <v>MKB</v>
      </c>
      <c r="F164" s="13" t="str">
        <f>F162</f>
        <v>Pemanfaatan</v>
      </c>
      <c r="G164" s="17">
        <v>2</v>
      </c>
      <c r="H164" s="17">
        <v>5</v>
      </c>
      <c r="I164" s="13" t="str">
        <f>I162</f>
        <v>P</v>
      </c>
      <c r="J164" s="18" t="s">
        <v>18</v>
      </c>
      <c r="K164" s="9">
        <v>0</v>
      </c>
      <c r="L164" s="9">
        <v>0</v>
      </c>
      <c r="M164" s="13" t="str">
        <f t="shared" si="27"/>
        <v>zaenul</v>
      </c>
    </row>
    <row r="165" spans="1:13" x14ac:dyDescent="0.25">
      <c r="A165" s="25"/>
      <c r="B165" s="25"/>
      <c r="C165" s="26" t="str">
        <f t="shared" ref="C165:F172" si="36">C164</f>
        <v>-5.88752/110.40924</v>
      </c>
      <c r="D165" s="27">
        <f t="shared" si="36"/>
        <v>1</v>
      </c>
      <c r="E165" s="27" t="str">
        <f t="shared" si="36"/>
        <v>MKB</v>
      </c>
      <c r="F165" s="27" t="str">
        <f t="shared" si="36"/>
        <v>Pemanfaatan</v>
      </c>
      <c r="G165" s="28">
        <v>2</v>
      </c>
      <c r="H165" s="28">
        <v>6</v>
      </c>
      <c r="I165" s="27" t="s">
        <v>28</v>
      </c>
      <c r="J165" s="29" t="s">
        <v>25</v>
      </c>
      <c r="K165" s="9">
        <v>100</v>
      </c>
      <c r="L165" s="9">
        <v>0</v>
      </c>
      <c r="M165" s="13" t="str">
        <f t="shared" si="27"/>
        <v>zaenul</v>
      </c>
    </row>
    <row r="166" spans="1:13" x14ac:dyDescent="0.25">
      <c r="A166" s="11"/>
      <c r="B166" s="11"/>
      <c r="C166" s="16" t="str">
        <f t="shared" si="36"/>
        <v>-5.88752/110.40924</v>
      </c>
      <c r="D166" s="13">
        <f t="shared" si="36"/>
        <v>1</v>
      </c>
      <c r="E166" s="13" t="str">
        <f t="shared" si="36"/>
        <v>MKB</v>
      </c>
      <c r="F166" s="13" t="str">
        <f t="shared" si="36"/>
        <v>Pemanfaatan</v>
      </c>
      <c r="G166" s="17">
        <v>2</v>
      </c>
      <c r="H166" s="17">
        <v>6</v>
      </c>
      <c r="I166" s="13" t="str">
        <f t="shared" ref="I166:I172" si="37">I165</f>
        <v>P</v>
      </c>
      <c r="J166" s="18" t="s">
        <v>26</v>
      </c>
      <c r="K166" s="9">
        <v>0</v>
      </c>
      <c r="L166" s="9">
        <v>0</v>
      </c>
      <c r="M166" s="13" t="str">
        <f t="shared" si="27"/>
        <v>zaenul</v>
      </c>
    </row>
    <row r="167" spans="1:13" x14ac:dyDescent="0.25">
      <c r="A167" s="11"/>
      <c r="B167" s="11"/>
      <c r="C167" s="16" t="str">
        <f t="shared" si="36"/>
        <v>-5.88752/110.40924</v>
      </c>
      <c r="D167" s="13">
        <f t="shared" si="36"/>
        <v>1</v>
      </c>
      <c r="E167" s="13" t="str">
        <f t="shared" si="36"/>
        <v>MKB</v>
      </c>
      <c r="F167" s="13" t="str">
        <f t="shared" si="36"/>
        <v>Pemanfaatan</v>
      </c>
      <c r="G167" s="17">
        <v>2</v>
      </c>
      <c r="H167" s="17">
        <v>6</v>
      </c>
      <c r="I167" s="13" t="str">
        <f t="shared" si="37"/>
        <v>P</v>
      </c>
      <c r="J167" s="18" t="s">
        <v>19</v>
      </c>
      <c r="K167" s="9">
        <v>0</v>
      </c>
      <c r="L167" s="9">
        <v>0</v>
      </c>
      <c r="M167" s="13" t="str">
        <f t="shared" si="27"/>
        <v>zaenul</v>
      </c>
    </row>
    <row r="168" spans="1:13" x14ac:dyDescent="0.25">
      <c r="A168" s="11"/>
      <c r="B168" s="11"/>
      <c r="C168" s="16" t="str">
        <f t="shared" si="36"/>
        <v>-5.88752/110.40924</v>
      </c>
      <c r="D168" s="13">
        <f t="shared" si="36"/>
        <v>1</v>
      </c>
      <c r="E168" s="13" t="str">
        <f t="shared" si="36"/>
        <v>MKB</v>
      </c>
      <c r="F168" s="13" t="str">
        <f t="shared" si="36"/>
        <v>Pemanfaatan</v>
      </c>
      <c r="G168" s="17">
        <v>2</v>
      </c>
      <c r="H168" s="17">
        <v>6</v>
      </c>
      <c r="I168" s="13" t="str">
        <f t="shared" si="37"/>
        <v>P</v>
      </c>
      <c r="J168" s="18" t="s">
        <v>20</v>
      </c>
      <c r="K168" s="9">
        <v>0</v>
      </c>
      <c r="L168" s="9">
        <v>0</v>
      </c>
      <c r="M168" s="13" t="str">
        <f t="shared" si="27"/>
        <v>zaenul</v>
      </c>
    </row>
    <row r="169" spans="1:13" x14ac:dyDescent="0.25">
      <c r="A169" s="11"/>
      <c r="B169" s="11"/>
      <c r="C169" s="16" t="str">
        <f t="shared" si="36"/>
        <v>-5.88752/110.40924</v>
      </c>
      <c r="D169" s="13">
        <f t="shared" si="36"/>
        <v>1</v>
      </c>
      <c r="E169" s="13" t="str">
        <f t="shared" si="36"/>
        <v>MKB</v>
      </c>
      <c r="F169" s="13" t="str">
        <f t="shared" si="36"/>
        <v>Pemanfaatan</v>
      </c>
      <c r="G169" s="17">
        <v>2</v>
      </c>
      <c r="H169" s="17">
        <v>6</v>
      </c>
      <c r="I169" s="13" t="str">
        <f t="shared" si="37"/>
        <v>P</v>
      </c>
      <c r="J169" s="18" t="s">
        <v>21</v>
      </c>
      <c r="K169" s="9">
        <v>0</v>
      </c>
      <c r="L169" s="9">
        <v>0</v>
      </c>
      <c r="M169" s="13" t="str">
        <f t="shared" si="27"/>
        <v>zaenul</v>
      </c>
    </row>
    <row r="170" spans="1:13" x14ac:dyDescent="0.25">
      <c r="A170" s="11"/>
      <c r="B170" s="11"/>
      <c r="C170" s="16" t="str">
        <f t="shared" si="36"/>
        <v>-5.88752/110.40924</v>
      </c>
      <c r="D170" s="13">
        <f t="shared" si="36"/>
        <v>1</v>
      </c>
      <c r="E170" s="13" t="str">
        <f t="shared" si="36"/>
        <v>MKB</v>
      </c>
      <c r="F170" s="13" t="str">
        <f t="shared" si="36"/>
        <v>Pemanfaatan</v>
      </c>
      <c r="G170" s="17">
        <v>2</v>
      </c>
      <c r="H170" s="17">
        <v>6</v>
      </c>
      <c r="I170" s="13" t="str">
        <f t="shared" si="37"/>
        <v>P</v>
      </c>
      <c r="J170" s="18" t="s">
        <v>22</v>
      </c>
      <c r="K170" s="9">
        <v>0</v>
      </c>
      <c r="L170" s="9">
        <v>0</v>
      </c>
      <c r="M170" s="13" t="str">
        <f t="shared" si="27"/>
        <v>zaenul</v>
      </c>
    </row>
    <row r="171" spans="1:13" x14ac:dyDescent="0.25">
      <c r="A171" s="11"/>
      <c r="B171" s="11"/>
      <c r="C171" s="16" t="str">
        <f t="shared" si="36"/>
        <v>-5.88752/110.40924</v>
      </c>
      <c r="D171" s="13">
        <f t="shared" si="36"/>
        <v>1</v>
      </c>
      <c r="E171" s="13" t="str">
        <f t="shared" si="36"/>
        <v>MKB</v>
      </c>
      <c r="F171" s="13" t="str">
        <f t="shared" si="36"/>
        <v>Pemanfaatan</v>
      </c>
      <c r="G171" s="17">
        <v>2</v>
      </c>
      <c r="H171" s="17">
        <v>6</v>
      </c>
      <c r="I171" s="13" t="str">
        <f t="shared" si="37"/>
        <v>P</v>
      </c>
      <c r="J171" s="18" t="s">
        <v>23</v>
      </c>
      <c r="K171" s="9">
        <v>0</v>
      </c>
      <c r="L171" s="9">
        <v>0</v>
      </c>
      <c r="M171" s="13" t="str">
        <f t="shared" si="27"/>
        <v>zaenul</v>
      </c>
    </row>
    <row r="172" spans="1:13" x14ac:dyDescent="0.25">
      <c r="A172" s="11"/>
      <c r="B172" s="11"/>
      <c r="C172" s="16" t="str">
        <f t="shared" si="36"/>
        <v>-5.88752/110.40924</v>
      </c>
      <c r="D172" s="13">
        <f t="shared" si="36"/>
        <v>1</v>
      </c>
      <c r="E172" s="13" t="str">
        <f t="shared" si="36"/>
        <v>MKB</v>
      </c>
      <c r="F172" s="13" t="str">
        <f t="shared" si="36"/>
        <v>Pemanfaatan</v>
      </c>
      <c r="G172" s="17">
        <v>2</v>
      </c>
      <c r="H172" s="17">
        <v>6</v>
      </c>
      <c r="I172" s="13" t="str">
        <f t="shared" si="37"/>
        <v>P</v>
      </c>
      <c r="J172" s="18" t="s">
        <v>24</v>
      </c>
      <c r="K172" s="9">
        <v>0</v>
      </c>
      <c r="L172" s="9">
        <v>0</v>
      </c>
      <c r="M172" s="13" t="str">
        <f t="shared" si="27"/>
        <v>zaenul</v>
      </c>
    </row>
    <row r="173" spans="1:13" x14ac:dyDescent="0.25">
      <c r="A173" s="11"/>
      <c r="B173" s="11"/>
      <c r="C173" s="16"/>
      <c r="D173" s="13"/>
      <c r="E173" s="13"/>
      <c r="F173" s="13"/>
      <c r="G173" s="17"/>
      <c r="H173" s="17"/>
      <c r="I173" s="13"/>
      <c r="J173" s="18" t="s">
        <v>16</v>
      </c>
      <c r="K173" s="9">
        <v>1</v>
      </c>
      <c r="L173" s="9">
        <v>8</v>
      </c>
      <c r="M173" s="13" t="str">
        <f t="shared" si="27"/>
        <v>zaenul</v>
      </c>
    </row>
    <row r="174" spans="1:13" x14ac:dyDescent="0.25">
      <c r="A174" s="11"/>
      <c r="B174" s="11"/>
      <c r="C174" s="16" t="str">
        <f>C172</f>
        <v>-5.88752/110.40924</v>
      </c>
      <c r="D174" s="13">
        <f>D172</f>
        <v>1</v>
      </c>
      <c r="E174" s="13" t="str">
        <f>E172</f>
        <v>MKB</v>
      </c>
      <c r="F174" s="13" t="str">
        <f>F172</f>
        <v>Pemanfaatan</v>
      </c>
      <c r="G174" s="17">
        <v>2</v>
      </c>
      <c r="H174" s="17">
        <v>6</v>
      </c>
      <c r="I174" s="13" t="str">
        <f>I172</f>
        <v>P</v>
      </c>
      <c r="J174" s="18" t="s">
        <v>18</v>
      </c>
      <c r="K174" s="9">
        <v>0</v>
      </c>
      <c r="L174" s="9">
        <v>0</v>
      </c>
      <c r="M174" s="13" t="str">
        <f t="shared" si="27"/>
        <v>zaenul</v>
      </c>
    </row>
    <row r="175" spans="1:13" x14ac:dyDescent="0.25">
      <c r="A175" s="25"/>
      <c r="B175" s="25"/>
      <c r="C175" s="26" t="str">
        <f t="shared" ref="C175:F182" si="38">C174</f>
        <v>-5.88752/110.40924</v>
      </c>
      <c r="D175" s="27">
        <f t="shared" si="38"/>
        <v>1</v>
      </c>
      <c r="E175" s="27" t="str">
        <f t="shared" si="38"/>
        <v>MKB</v>
      </c>
      <c r="F175" s="27" t="str">
        <f t="shared" si="38"/>
        <v>Pemanfaatan</v>
      </c>
      <c r="G175" s="28">
        <v>2</v>
      </c>
      <c r="H175" s="28">
        <v>7</v>
      </c>
      <c r="I175" s="27" t="s">
        <v>28</v>
      </c>
      <c r="J175" s="29" t="s">
        <v>25</v>
      </c>
      <c r="K175" s="9">
        <v>100</v>
      </c>
      <c r="L175" s="9">
        <v>0</v>
      </c>
      <c r="M175" s="13" t="str">
        <f t="shared" si="27"/>
        <v>zaenul</v>
      </c>
    </row>
    <row r="176" spans="1:13" x14ac:dyDescent="0.25">
      <c r="A176" s="11"/>
      <c r="B176" s="11"/>
      <c r="C176" s="16" t="str">
        <f t="shared" si="38"/>
        <v>-5.88752/110.40924</v>
      </c>
      <c r="D176" s="13">
        <f t="shared" si="38"/>
        <v>1</v>
      </c>
      <c r="E176" s="13" t="str">
        <f t="shared" si="38"/>
        <v>MKB</v>
      </c>
      <c r="F176" s="13" t="str">
        <f t="shared" si="38"/>
        <v>Pemanfaatan</v>
      </c>
      <c r="G176" s="17">
        <v>2</v>
      </c>
      <c r="H176" s="17">
        <v>7</v>
      </c>
      <c r="I176" s="13" t="str">
        <f t="shared" ref="I176:I184" si="39">I175</f>
        <v>P</v>
      </c>
      <c r="J176" s="18" t="s">
        <v>26</v>
      </c>
      <c r="K176" s="9">
        <v>0</v>
      </c>
      <c r="L176" s="9">
        <v>0</v>
      </c>
      <c r="M176" s="13" t="str">
        <f t="shared" si="27"/>
        <v>zaenul</v>
      </c>
    </row>
    <row r="177" spans="1:13" x14ac:dyDescent="0.25">
      <c r="A177" s="11"/>
      <c r="B177" s="11"/>
      <c r="C177" s="16" t="str">
        <f t="shared" si="38"/>
        <v>-5.88752/110.40924</v>
      </c>
      <c r="D177" s="13">
        <f t="shared" si="38"/>
        <v>1</v>
      </c>
      <c r="E177" s="13" t="str">
        <f t="shared" si="38"/>
        <v>MKB</v>
      </c>
      <c r="F177" s="13" t="str">
        <f t="shared" si="38"/>
        <v>Pemanfaatan</v>
      </c>
      <c r="G177" s="17">
        <v>2</v>
      </c>
      <c r="H177" s="17">
        <v>7</v>
      </c>
      <c r="I177" s="13" t="str">
        <f t="shared" si="39"/>
        <v>P</v>
      </c>
      <c r="J177" s="18" t="s">
        <v>19</v>
      </c>
      <c r="K177" s="9">
        <v>0</v>
      </c>
      <c r="L177" s="9">
        <v>0</v>
      </c>
      <c r="M177" s="13" t="str">
        <f t="shared" si="27"/>
        <v>zaenul</v>
      </c>
    </row>
    <row r="178" spans="1:13" x14ac:dyDescent="0.25">
      <c r="A178" s="11"/>
      <c r="B178" s="11"/>
      <c r="C178" s="16" t="str">
        <f t="shared" si="38"/>
        <v>-5.88752/110.40924</v>
      </c>
      <c r="D178" s="13">
        <f t="shared" si="38"/>
        <v>1</v>
      </c>
      <c r="E178" s="13" t="str">
        <f t="shared" si="38"/>
        <v>MKB</v>
      </c>
      <c r="F178" s="13" t="str">
        <f t="shared" si="38"/>
        <v>Pemanfaatan</v>
      </c>
      <c r="G178" s="17">
        <v>2</v>
      </c>
      <c r="H178" s="17">
        <v>7</v>
      </c>
      <c r="I178" s="13" t="str">
        <f t="shared" si="39"/>
        <v>P</v>
      </c>
      <c r="J178" s="18" t="s">
        <v>20</v>
      </c>
      <c r="K178" s="9">
        <v>0</v>
      </c>
      <c r="L178" s="9">
        <v>0</v>
      </c>
      <c r="M178" s="13" t="str">
        <f t="shared" si="27"/>
        <v>zaenul</v>
      </c>
    </row>
    <row r="179" spans="1:13" x14ac:dyDescent="0.25">
      <c r="A179" s="11"/>
      <c r="B179" s="11"/>
      <c r="C179" s="16" t="str">
        <f t="shared" si="38"/>
        <v>-5.88752/110.40924</v>
      </c>
      <c r="D179" s="13">
        <f t="shared" si="38"/>
        <v>1</v>
      </c>
      <c r="E179" s="13" t="str">
        <f t="shared" si="38"/>
        <v>MKB</v>
      </c>
      <c r="F179" s="13" t="str">
        <f t="shared" si="38"/>
        <v>Pemanfaatan</v>
      </c>
      <c r="G179" s="17">
        <v>2</v>
      </c>
      <c r="H179" s="17">
        <v>7</v>
      </c>
      <c r="I179" s="13" t="str">
        <f t="shared" si="39"/>
        <v>P</v>
      </c>
      <c r="J179" s="18" t="s">
        <v>21</v>
      </c>
      <c r="K179" s="9">
        <v>0</v>
      </c>
      <c r="L179" s="9">
        <v>0</v>
      </c>
      <c r="M179" s="13" t="str">
        <f t="shared" si="27"/>
        <v>zaenul</v>
      </c>
    </row>
    <row r="180" spans="1:13" x14ac:dyDescent="0.25">
      <c r="A180" s="11"/>
      <c r="B180" s="11"/>
      <c r="C180" s="16" t="str">
        <f t="shared" si="38"/>
        <v>-5.88752/110.40924</v>
      </c>
      <c r="D180" s="13">
        <f t="shared" si="38"/>
        <v>1</v>
      </c>
      <c r="E180" s="13" t="str">
        <f t="shared" si="38"/>
        <v>MKB</v>
      </c>
      <c r="F180" s="13" t="str">
        <f t="shared" si="38"/>
        <v>Pemanfaatan</v>
      </c>
      <c r="G180" s="17">
        <v>2</v>
      </c>
      <c r="H180" s="17">
        <v>7</v>
      </c>
      <c r="I180" s="13" t="str">
        <f t="shared" si="39"/>
        <v>P</v>
      </c>
      <c r="J180" s="18" t="s">
        <v>22</v>
      </c>
      <c r="K180" s="9">
        <v>0</v>
      </c>
      <c r="L180" s="9">
        <v>0</v>
      </c>
      <c r="M180" s="13" t="str">
        <f t="shared" ref="M180:M224" si="40">M179</f>
        <v>zaenul</v>
      </c>
    </row>
    <row r="181" spans="1:13" x14ac:dyDescent="0.25">
      <c r="A181" s="11"/>
      <c r="B181" s="11"/>
      <c r="C181" s="16" t="str">
        <f t="shared" si="38"/>
        <v>-5.88752/110.40924</v>
      </c>
      <c r="D181" s="13">
        <f t="shared" si="38"/>
        <v>1</v>
      </c>
      <c r="E181" s="13" t="str">
        <f t="shared" si="38"/>
        <v>MKB</v>
      </c>
      <c r="F181" s="13" t="str">
        <f t="shared" si="38"/>
        <v>Pemanfaatan</v>
      </c>
      <c r="G181" s="17">
        <v>2</v>
      </c>
      <c r="H181" s="17">
        <v>7</v>
      </c>
      <c r="I181" s="13" t="str">
        <f t="shared" si="39"/>
        <v>P</v>
      </c>
      <c r="J181" s="18" t="s">
        <v>23</v>
      </c>
      <c r="K181" s="9">
        <v>0</v>
      </c>
      <c r="L181" s="9">
        <v>0</v>
      </c>
      <c r="M181" s="13" t="str">
        <f t="shared" si="40"/>
        <v>zaenul</v>
      </c>
    </row>
    <row r="182" spans="1:13" x14ac:dyDescent="0.25">
      <c r="A182" s="11"/>
      <c r="B182" s="11"/>
      <c r="C182" s="16" t="str">
        <f t="shared" si="38"/>
        <v>-5.88752/110.40924</v>
      </c>
      <c r="D182" s="13">
        <f t="shared" si="38"/>
        <v>1</v>
      </c>
      <c r="E182" s="13" t="str">
        <f t="shared" si="38"/>
        <v>MKB</v>
      </c>
      <c r="F182" s="13" t="str">
        <f t="shared" si="38"/>
        <v>Pemanfaatan</v>
      </c>
      <c r="G182" s="17">
        <v>2</v>
      </c>
      <c r="H182" s="17">
        <v>7</v>
      </c>
      <c r="I182" s="13" t="str">
        <f t="shared" si="39"/>
        <v>P</v>
      </c>
      <c r="J182" s="18" t="s">
        <v>24</v>
      </c>
      <c r="K182" s="9">
        <v>0</v>
      </c>
      <c r="L182" s="9">
        <v>0</v>
      </c>
      <c r="M182" s="13" t="str">
        <f t="shared" si="40"/>
        <v>zaenul</v>
      </c>
    </row>
    <row r="183" spans="1:13" x14ac:dyDescent="0.25">
      <c r="A183" s="11"/>
      <c r="B183" s="11"/>
      <c r="C183" s="16"/>
      <c r="D183" s="13"/>
      <c r="E183" s="13"/>
      <c r="F183" s="13"/>
      <c r="G183" s="17"/>
      <c r="H183" s="17"/>
      <c r="I183" s="13" t="str">
        <f t="shared" si="39"/>
        <v>P</v>
      </c>
      <c r="J183" s="18" t="s">
        <v>16</v>
      </c>
      <c r="K183" s="9">
        <v>1</v>
      </c>
      <c r="L183" s="9">
        <v>10</v>
      </c>
      <c r="M183" s="13" t="str">
        <f t="shared" si="40"/>
        <v>zaenul</v>
      </c>
    </row>
    <row r="184" spans="1:13" x14ac:dyDescent="0.25">
      <c r="A184" s="11"/>
      <c r="B184" s="11"/>
      <c r="C184" s="16" t="str">
        <f>C182</f>
        <v>-5.88752/110.40924</v>
      </c>
      <c r="D184" s="13">
        <f>D182</f>
        <v>1</v>
      </c>
      <c r="E184" s="13" t="str">
        <f>E182</f>
        <v>MKB</v>
      </c>
      <c r="F184" s="13" t="str">
        <f>F182</f>
        <v>Pemanfaatan</v>
      </c>
      <c r="G184" s="17">
        <v>2</v>
      </c>
      <c r="H184" s="17">
        <v>7</v>
      </c>
      <c r="I184" s="13" t="str">
        <f t="shared" si="39"/>
        <v>P</v>
      </c>
      <c r="J184" s="18" t="s">
        <v>18</v>
      </c>
      <c r="K184" s="9">
        <v>0</v>
      </c>
      <c r="L184" s="9">
        <v>0</v>
      </c>
      <c r="M184" s="13" t="str">
        <f t="shared" si="40"/>
        <v>zaenul</v>
      </c>
    </row>
    <row r="185" spans="1:13" x14ac:dyDescent="0.25">
      <c r="A185" s="25"/>
      <c r="B185" s="25"/>
      <c r="C185" s="26" t="str">
        <f t="shared" ref="C185:F192" si="41">C184</f>
        <v>-5.88752/110.40924</v>
      </c>
      <c r="D185" s="27">
        <f t="shared" si="41"/>
        <v>1</v>
      </c>
      <c r="E185" s="27" t="str">
        <f t="shared" si="41"/>
        <v>MKB</v>
      </c>
      <c r="F185" s="27" t="str">
        <f t="shared" si="41"/>
        <v>Pemanfaatan</v>
      </c>
      <c r="G185" s="28">
        <v>2</v>
      </c>
      <c r="H185" s="28">
        <v>8</v>
      </c>
      <c r="I185" s="27" t="s">
        <v>29</v>
      </c>
      <c r="J185" s="29" t="s">
        <v>25</v>
      </c>
      <c r="K185" s="9">
        <v>100</v>
      </c>
      <c r="L185" s="9">
        <v>0</v>
      </c>
      <c r="M185" s="13" t="str">
        <f t="shared" si="40"/>
        <v>zaenul</v>
      </c>
    </row>
    <row r="186" spans="1:13" x14ac:dyDescent="0.25">
      <c r="A186" s="11"/>
      <c r="B186" s="11"/>
      <c r="C186" s="16" t="str">
        <f t="shared" si="41"/>
        <v>-5.88752/110.40924</v>
      </c>
      <c r="D186" s="13">
        <f t="shared" si="41"/>
        <v>1</v>
      </c>
      <c r="E186" s="13" t="str">
        <f t="shared" si="41"/>
        <v>MKB</v>
      </c>
      <c r="F186" s="13" t="str">
        <f t="shared" si="41"/>
        <v>Pemanfaatan</v>
      </c>
      <c r="G186" s="17">
        <v>2</v>
      </c>
      <c r="H186" s="17">
        <v>8</v>
      </c>
      <c r="I186" s="13" t="str">
        <f t="shared" ref="I186:I192" si="42">I185</f>
        <v>P,PK</v>
      </c>
      <c r="J186" s="18" t="s">
        <v>26</v>
      </c>
      <c r="K186" s="9">
        <v>0</v>
      </c>
      <c r="L186" s="9">
        <v>0</v>
      </c>
      <c r="M186" s="13" t="str">
        <f t="shared" si="40"/>
        <v>zaenul</v>
      </c>
    </row>
    <row r="187" spans="1:13" x14ac:dyDescent="0.25">
      <c r="A187" s="11"/>
      <c r="B187" s="11"/>
      <c r="C187" s="16" t="str">
        <f t="shared" si="41"/>
        <v>-5.88752/110.40924</v>
      </c>
      <c r="D187" s="13">
        <f t="shared" si="41"/>
        <v>1</v>
      </c>
      <c r="E187" s="13" t="str">
        <f t="shared" si="41"/>
        <v>MKB</v>
      </c>
      <c r="F187" s="13" t="str">
        <f t="shared" si="41"/>
        <v>Pemanfaatan</v>
      </c>
      <c r="G187" s="17">
        <v>2</v>
      </c>
      <c r="H187" s="17">
        <v>8</v>
      </c>
      <c r="I187" s="13" t="str">
        <f t="shared" si="42"/>
        <v>P,PK</v>
      </c>
      <c r="J187" s="18" t="s">
        <v>19</v>
      </c>
      <c r="K187" s="9">
        <v>0</v>
      </c>
      <c r="L187" s="9">
        <v>0</v>
      </c>
      <c r="M187" s="13" t="str">
        <f t="shared" si="40"/>
        <v>zaenul</v>
      </c>
    </row>
    <row r="188" spans="1:13" x14ac:dyDescent="0.25">
      <c r="A188" s="11"/>
      <c r="B188" s="11"/>
      <c r="C188" s="16" t="str">
        <f t="shared" si="41"/>
        <v>-5.88752/110.40924</v>
      </c>
      <c r="D188" s="13">
        <f t="shared" si="41"/>
        <v>1</v>
      </c>
      <c r="E188" s="13" t="str">
        <f t="shared" si="41"/>
        <v>MKB</v>
      </c>
      <c r="F188" s="13" t="str">
        <f t="shared" si="41"/>
        <v>Pemanfaatan</v>
      </c>
      <c r="G188" s="17">
        <v>2</v>
      </c>
      <c r="H188" s="17">
        <v>8</v>
      </c>
      <c r="I188" s="13" t="str">
        <f t="shared" si="42"/>
        <v>P,PK</v>
      </c>
      <c r="J188" s="18" t="s">
        <v>20</v>
      </c>
      <c r="K188" s="9">
        <v>0</v>
      </c>
      <c r="L188" s="9">
        <v>0</v>
      </c>
      <c r="M188" s="13" t="str">
        <f t="shared" si="40"/>
        <v>zaenul</v>
      </c>
    </row>
    <row r="189" spans="1:13" x14ac:dyDescent="0.25">
      <c r="A189" s="11"/>
      <c r="B189" s="11"/>
      <c r="C189" s="16" t="str">
        <f t="shared" si="41"/>
        <v>-5.88752/110.40924</v>
      </c>
      <c r="D189" s="13">
        <f t="shared" si="41"/>
        <v>1</v>
      </c>
      <c r="E189" s="13" t="str">
        <f t="shared" si="41"/>
        <v>MKB</v>
      </c>
      <c r="F189" s="13" t="str">
        <f t="shared" si="41"/>
        <v>Pemanfaatan</v>
      </c>
      <c r="G189" s="17">
        <v>2</v>
      </c>
      <c r="H189" s="17">
        <v>8</v>
      </c>
      <c r="I189" s="13" t="str">
        <f t="shared" si="42"/>
        <v>P,PK</v>
      </c>
      <c r="J189" s="18" t="s">
        <v>21</v>
      </c>
      <c r="K189" s="9">
        <v>0</v>
      </c>
      <c r="L189" s="9">
        <v>0</v>
      </c>
      <c r="M189" s="13" t="str">
        <f t="shared" si="40"/>
        <v>zaenul</v>
      </c>
    </row>
    <row r="190" spans="1:13" x14ac:dyDescent="0.25">
      <c r="A190" s="11"/>
      <c r="B190" s="11"/>
      <c r="C190" s="16" t="str">
        <f t="shared" si="41"/>
        <v>-5.88752/110.40924</v>
      </c>
      <c r="D190" s="13">
        <f t="shared" si="41"/>
        <v>1</v>
      </c>
      <c r="E190" s="13" t="str">
        <f t="shared" si="41"/>
        <v>MKB</v>
      </c>
      <c r="F190" s="13" t="str">
        <f t="shared" si="41"/>
        <v>Pemanfaatan</v>
      </c>
      <c r="G190" s="17">
        <v>2</v>
      </c>
      <c r="H190" s="17">
        <v>8</v>
      </c>
      <c r="I190" s="13" t="str">
        <f t="shared" si="42"/>
        <v>P,PK</v>
      </c>
      <c r="J190" s="18" t="s">
        <v>22</v>
      </c>
      <c r="K190" s="9">
        <v>0</v>
      </c>
      <c r="L190" s="9">
        <v>0</v>
      </c>
      <c r="M190" s="13" t="str">
        <f t="shared" si="40"/>
        <v>zaenul</v>
      </c>
    </row>
    <row r="191" spans="1:13" x14ac:dyDescent="0.25">
      <c r="A191" s="11"/>
      <c r="B191" s="11"/>
      <c r="C191" s="16" t="str">
        <f t="shared" si="41"/>
        <v>-5.88752/110.40924</v>
      </c>
      <c r="D191" s="13">
        <f t="shared" si="41"/>
        <v>1</v>
      </c>
      <c r="E191" s="13" t="str">
        <f t="shared" si="41"/>
        <v>MKB</v>
      </c>
      <c r="F191" s="13" t="str">
        <f t="shared" si="41"/>
        <v>Pemanfaatan</v>
      </c>
      <c r="G191" s="17">
        <v>2</v>
      </c>
      <c r="H191" s="17">
        <v>8</v>
      </c>
      <c r="I191" s="13" t="str">
        <f t="shared" si="42"/>
        <v>P,PK</v>
      </c>
      <c r="J191" s="18" t="s">
        <v>23</v>
      </c>
      <c r="K191" s="9">
        <v>0</v>
      </c>
      <c r="L191" s="9">
        <v>0</v>
      </c>
      <c r="M191" s="13" t="str">
        <f t="shared" si="40"/>
        <v>zaenul</v>
      </c>
    </row>
    <row r="192" spans="1:13" x14ac:dyDescent="0.25">
      <c r="A192" s="11"/>
      <c r="B192" s="11"/>
      <c r="C192" s="16" t="str">
        <f t="shared" si="41"/>
        <v>-5.88752/110.40924</v>
      </c>
      <c r="D192" s="13">
        <f t="shared" si="41"/>
        <v>1</v>
      </c>
      <c r="E192" s="13" t="str">
        <f t="shared" si="41"/>
        <v>MKB</v>
      </c>
      <c r="F192" s="13" t="str">
        <f t="shared" si="41"/>
        <v>Pemanfaatan</v>
      </c>
      <c r="G192" s="17">
        <v>2</v>
      </c>
      <c r="H192" s="17">
        <v>8</v>
      </c>
      <c r="I192" s="13" t="str">
        <f t="shared" si="42"/>
        <v>P,PK</v>
      </c>
      <c r="J192" s="18" t="s">
        <v>24</v>
      </c>
      <c r="K192" s="9">
        <v>0</v>
      </c>
      <c r="L192" s="9">
        <v>0</v>
      </c>
      <c r="M192" s="13" t="str">
        <f t="shared" si="40"/>
        <v>zaenul</v>
      </c>
    </row>
    <row r="193" spans="1:13" x14ac:dyDescent="0.25">
      <c r="A193" s="11"/>
      <c r="B193" s="11"/>
      <c r="C193" s="16"/>
      <c r="D193" s="13"/>
      <c r="E193" s="13"/>
      <c r="F193" s="13"/>
      <c r="G193" s="17"/>
      <c r="H193" s="17"/>
      <c r="I193" s="13"/>
      <c r="J193" s="18" t="s">
        <v>16</v>
      </c>
      <c r="K193" s="9">
        <v>1</v>
      </c>
      <c r="L193" s="9">
        <v>8</v>
      </c>
      <c r="M193" s="13" t="str">
        <f t="shared" si="40"/>
        <v>zaenul</v>
      </c>
    </row>
    <row r="194" spans="1:13" x14ac:dyDescent="0.25">
      <c r="A194" s="11"/>
      <c r="B194" s="11"/>
      <c r="C194" s="16" t="str">
        <f>C192</f>
        <v>-5.88752/110.40924</v>
      </c>
      <c r="D194" s="13">
        <f>D192</f>
        <v>1</v>
      </c>
      <c r="E194" s="13" t="str">
        <f>E192</f>
        <v>MKB</v>
      </c>
      <c r="F194" s="13" t="str">
        <f>F192</f>
        <v>Pemanfaatan</v>
      </c>
      <c r="G194" s="17">
        <v>2</v>
      </c>
      <c r="H194" s="17">
        <v>8</v>
      </c>
      <c r="I194" s="13" t="str">
        <f>I192</f>
        <v>P,PK</v>
      </c>
      <c r="J194" s="18" t="s">
        <v>18</v>
      </c>
      <c r="K194" s="9">
        <v>0</v>
      </c>
      <c r="L194" s="9">
        <v>0</v>
      </c>
      <c r="M194" s="13" t="str">
        <f t="shared" si="40"/>
        <v>zaenul</v>
      </c>
    </row>
    <row r="195" spans="1:13" x14ac:dyDescent="0.25">
      <c r="A195" s="25"/>
      <c r="B195" s="25"/>
      <c r="C195" s="26" t="str">
        <f t="shared" ref="C195:F202" si="43">C194</f>
        <v>-5.88752/110.40924</v>
      </c>
      <c r="D195" s="27">
        <f t="shared" si="43"/>
        <v>1</v>
      </c>
      <c r="E195" s="27" t="str">
        <f t="shared" si="43"/>
        <v>MKB</v>
      </c>
      <c r="F195" s="27" t="str">
        <f t="shared" si="43"/>
        <v>Pemanfaatan</v>
      </c>
      <c r="G195" s="28">
        <v>2</v>
      </c>
      <c r="H195" s="28">
        <v>9</v>
      </c>
      <c r="I195" s="27" t="s">
        <v>29</v>
      </c>
      <c r="J195" s="29" t="s">
        <v>25</v>
      </c>
      <c r="K195" s="9">
        <v>100</v>
      </c>
      <c r="L195" s="9">
        <v>0</v>
      </c>
      <c r="M195" s="13" t="str">
        <f t="shared" si="40"/>
        <v>zaenul</v>
      </c>
    </row>
    <row r="196" spans="1:13" x14ac:dyDescent="0.25">
      <c r="A196" s="11"/>
      <c r="B196" s="11"/>
      <c r="C196" s="16" t="str">
        <f t="shared" si="43"/>
        <v>-5.88752/110.40924</v>
      </c>
      <c r="D196" s="13">
        <f t="shared" si="43"/>
        <v>1</v>
      </c>
      <c r="E196" s="13" t="str">
        <f t="shared" si="43"/>
        <v>MKB</v>
      </c>
      <c r="F196" s="13" t="str">
        <f t="shared" si="43"/>
        <v>Pemanfaatan</v>
      </c>
      <c r="G196" s="17">
        <v>2</v>
      </c>
      <c r="H196" s="17">
        <v>9</v>
      </c>
      <c r="I196" s="13" t="str">
        <f t="shared" ref="I196:I202" si="44">I195</f>
        <v>P,PK</v>
      </c>
      <c r="J196" s="18" t="s">
        <v>26</v>
      </c>
      <c r="K196" s="9">
        <v>0</v>
      </c>
      <c r="L196" s="9">
        <v>0</v>
      </c>
      <c r="M196" s="13" t="str">
        <f t="shared" si="40"/>
        <v>zaenul</v>
      </c>
    </row>
    <row r="197" spans="1:13" x14ac:dyDescent="0.25">
      <c r="A197" s="11"/>
      <c r="B197" s="11"/>
      <c r="C197" s="16" t="str">
        <f t="shared" si="43"/>
        <v>-5.88752/110.40924</v>
      </c>
      <c r="D197" s="13">
        <f t="shared" si="43"/>
        <v>1</v>
      </c>
      <c r="E197" s="13" t="str">
        <f t="shared" si="43"/>
        <v>MKB</v>
      </c>
      <c r="F197" s="13" t="str">
        <f t="shared" si="43"/>
        <v>Pemanfaatan</v>
      </c>
      <c r="G197" s="17">
        <v>2</v>
      </c>
      <c r="H197" s="17">
        <v>9</v>
      </c>
      <c r="I197" s="13" t="str">
        <f t="shared" si="44"/>
        <v>P,PK</v>
      </c>
      <c r="J197" s="18" t="s">
        <v>19</v>
      </c>
      <c r="K197" s="9">
        <v>0</v>
      </c>
      <c r="L197" s="9">
        <v>0</v>
      </c>
      <c r="M197" s="13" t="str">
        <f t="shared" si="40"/>
        <v>zaenul</v>
      </c>
    </row>
    <row r="198" spans="1:13" x14ac:dyDescent="0.25">
      <c r="A198" s="11"/>
      <c r="B198" s="11"/>
      <c r="C198" s="16" t="str">
        <f t="shared" si="43"/>
        <v>-5.88752/110.40924</v>
      </c>
      <c r="D198" s="13">
        <f t="shared" si="43"/>
        <v>1</v>
      </c>
      <c r="E198" s="13" t="str">
        <f t="shared" si="43"/>
        <v>MKB</v>
      </c>
      <c r="F198" s="13" t="str">
        <f t="shared" si="43"/>
        <v>Pemanfaatan</v>
      </c>
      <c r="G198" s="17">
        <v>2</v>
      </c>
      <c r="H198" s="17">
        <v>9</v>
      </c>
      <c r="I198" s="13" t="str">
        <f t="shared" si="44"/>
        <v>P,PK</v>
      </c>
      <c r="J198" s="18" t="s">
        <v>20</v>
      </c>
      <c r="K198" s="9">
        <v>0</v>
      </c>
      <c r="L198" s="9">
        <v>0</v>
      </c>
      <c r="M198" s="13" t="str">
        <f t="shared" si="40"/>
        <v>zaenul</v>
      </c>
    </row>
    <row r="199" spans="1:13" x14ac:dyDescent="0.25">
      <c r="A199" s="11"/>
      <c r="B199" s="11"/>
      <c r="C199" s="16" t="str">
        <f t="shared" si="43"/>
        <v>-5.88752/110.40924</v>
      </c>
      <c r="D199" s="13">
        <f t="shared" si="43"/>
        <v>1</v>
      </c>
      <c r="E199" s="13" t="str">
        <f t="shared" si="43"/>
        <v>MKB</v>
      </c>
      <c r="F199" s="13" t="str">
        <f t="shared" si="43"/>
        <v>Pemanfaatan</v>
      </c>
      <c r="G199" s="17">
        <v>2</v>
      </c>
      <c r="H199" s="17">
        <v>9</v>
      </c>
      <c r="I199" s="13" t="str">
        <f t="shared" si="44"/>
        <v>P,PK</v>
      </c>
      <c r="J199" s="18" t="s">
        <v>21</v>
      </c>
      <c r="K199" s="9">
        <v>0</v>
      </c>
      <c r="L199" s="9">
        <v>0</v>
      </c>
      <c r="M199" s="13" t="str">
        <f t="shared" si="40"/>
        <v>zaenul</v>
      </c>
    </row>
    <row r="200" spans="1:13" x14ac:dyDescent="0.25">
      <c r="A200" s="11"/>
      <c r="B200" s="11"/>
      <c r="C200" s="16" t="str">
        <f t="shared" si="43"/>
        <v>-5.88752/110.40924</v>
      </c>
      <c r="D200" s="13">
        <f t="shared" si="43"/>
        <v>1</v>
      </c>
      <c r="E200" s="13" t="str">
        <f t="shared" si="43"/>
        <v>MKB</v>
      </c>
      <c r="F200" s="13" t="str">
        <f t="shared" si="43"/>
        <v>Pemanfaatan</v>
      </c>
      <c r="G200" s="17">
        <v>2</v>
      </c>
      <c r="H200" s="17">
        <v>9</v>
      </c>
      <c r="I200" s="13" t="str">
        <f t="shared" si="44"/>
        <v>P,PK</v>
      </c>
      <c r="J200" s="18" t="s">
        <v>22</v>
      </c>
      <c r="K200" s="9">
        <v>0</v>
      </c>
      <c r="L200" s="9">
        <v>0</v>
      </c>
      <c r="M200" s="13" t="str">
        <f t="shared" si="40"/>
        <v>zaenul</v>
      </c>
    </row>
    <row r="201" spans="1:13" x14ac:dyDescent="0.25">
      <c r="A201" s="11"/>
      <c r="B201" s="11"/>
      <c r="C201" s="16" t="str">
        <f t="shared" si="43"/>
        <v>-5.88752/110.40924</v>
      </c>
      <c r="D201" s="13">
        <f t="shared" si="43"/>
        <v>1</v>
      </c>
      <c r="E201" s="13" t="str">
        <f t="shared" si="43"/>
        <v>MKB</v>
      </c>
      <c r="F201" s="13" t="str">
        <f t="shared" si="43"/>
        <v>Pemanfaatan</v>
      </c>
      <c r="G201" s="17">
        <v>2</v>
      </c>
      <c r="H201" s="17">
        <v>9</v>
      </c>
      <c r="I201" s="13" t="str">
        <f t="shared" si="44"/>
        <v>P,PK</v>
      </c>
      <c r="J201" s="18" t="s">
        <v>23</v>
      </c>
      <c r="K201" s="9">
        <v>0</v>
      </c>
      <c r="L201" s="9">
        <v>0</v>
      </c>
      <c r="M201" s="13" t="str">
        <f t="shared" si="40"/>
        <v>zaenul</v>
      </c>
    </row>
    <row r="202" spans="1:13" x14ac:dyDescent="0.25">
      <c r="A202" s="11"/>
      <c r="B202" s="11"/>
      <c r="C202" s="16" t="str">
        <f t="shared" si="43"/>
        <v>-5.88752/110.40924</v>
      </c>
      <c r="D202" s="13">
        <f t="shared" si="43"/>
        <v>1</v>
      </c>
      <c r="E202" s="13" t="str">
        <f t="shared" si="43"/>
        <v>MKB</v>
      </c>
      <c r="F202" s="13" t="str">
        <f t="shared" si="43"/>
        <v>Pemanfaatan</v>
      </c>
      <c r="G202" s="17">
        <v>2</v>
      </c>
      <c r="H202" s="17">
        <v>9</v>
      </c>
      <c r="I202" s="13" t="str">
        <f t="shared" si="44"/>
        <v>P,PK</v>
      </c>
      <c r="J202" s="18" t="s">
        <v>24</v>
      </c>
      <c r="K202" s="9">
        <v>0</v>
      </c>
      <c r="L202" s="9">
        <v>0</v>
      </c>
      <c r="M202" s="13" t="str">
        <f t="shared" si="40"/>
        <v>zaenul</v>
      </c>
    </row>
    <row r="203" spans="1:13" x14ac:dyDescent="0.25">
      <c r="A203" s="11"/>
      <c r="B203" s="11"/>
      <c r="C203" s="16"/>
      <c r="D203" s="13"/>
      <c r="E203" s="13"/>
      <c r="F203" s="13"/>
      <c r="G203" s="17"/>
      <c r="H203" s="17"/>
      <c r="I203" s="13"/>
      <c r="J203" s="18" t="s">
        <v>16</v>
      </c>
      <c r="K203" s="9">
        <v>1</v>
      </c>
      <c r="L203" s="9">
        <v>4</v>
      </c>
      <c r="M203" s="13" t="str">
        <f t="shared" si="40"/>
        <v>zaenul</v>
      </c>
    </row>
    <row r="204" spans="1:13" x14ac:dyDescent="0.25">
      <c r="A204" s="11"/>
      <c r="B204" s="11"/>
      <c r="C204" s="16" t="str">
        <f>C202</f>
        <v>-5.88752/110.40924</v>
      </c>
      <c r="D204" s="13">
        <f>D202</f>
        <v>1</v>
      </c>
      <c r="E204" s="13" t="str">
        <f>E202</f>
        <v>MKB</v>
      </c>
      <c r="F204" s="13" t="str">
        <f>F202</f>
        <v>Pemanfaatan</v>
      </c>
      <c r="G204" s="17">
        <v>2</v>
      </c>
      <c r="H204" s="17">
        <v>9</v>
      </c>
      <c r="I204" s="13" t="str">
        <f>I202</f>
        <v>P,PK</v>
      </c>
      <c r="J204" s="18" t="s">
        <v>18</v>
      </c>
      <c r="K204" s="9">
        <v>0</v>
      </c>
      <c r="L204" s="9">
        <v>0</v>
      </c>
      <c r="M204" s="13" t="str">
        <f t="shared" si="40"/>
        <v>zaenul</v>
      </c>
    </row>
    <row r="205" spans="1:13" x14ac:dyDescent="0.25">
      <c r="A205" s="25"/>
      <c r="B205" s="25"/>
      <c r="C205" s="26" t="str">
        <f t="shared" ref="C205:F212" si="45">C204</f>
        <v>-5.88752/110.40924</v>
      </c>
      <c r="D205" s="27">
        <f t="shared" si="45"/>
        <v>1</v>
      </c>
      <c r="E205" s="27" t="str">
        <f t="shared" si="45"/>
        <v>MKB</v>
      </c>
      <c r="F205" s="27" t="str">
        <f t="shared" si="45"/>
        <v>Pemanfaatan</v>
      </c>
      <c r="G205" s="28">
        <v>2</v>
      </c>
      <c r="H205" s="28">
        <v>10</v>
      </c>
      <c r="I205" s="27" t="s">
        <v>29</v>
      </c>
      <c r="J205" s="29" t="s">
        <v>25</v>
      </c>
      <c r="K205" s="9">
        <v>100</v>
      </c>
      <c r="L205" s="9">
        <v>0</v>
      </c>
      <c r="M205" s="13" t="str">
        <f t="shared" si="40"/>
        <v>zaenul</v>
      </c>
    </row>
    <row r="206" spans="1:13" x14ac:dyDescent="0.25">
      <c r="A206" s="11"/>
      <c r="B206" s="11"/>
      <c r="C206" s="16" t="str">
        <f t="shared" si="45"/>
        <v>-5.88752/110.40924</v>
      </c>
      <c r="D206" s="13">
        <f t="shared" si="45"/>
        <v>1</v>
      </c>
      <c r="E206" s="13" t="str">
        <f t="shared" si="45"/>
        <v>MKB</v>
      </c>
      <c r="F206" s="13" t="str">
        <f t="shared" si="45"/>
        <v>Pemanfaatan</v>
      </c>
      <c r="G206" s="17">
        <v>2</v>
      </c>
      <c r="H206" s="17">
        <v>10</v>
      </c>
      <c r="I206" s="13" t="str">
        <f t="shared" ref="I206:I212" si="46">I205</f>
        <v>P,PK</v>
      </c>
      <c r="J206" s="18" t="s">
        <v>26</v>
      </c>
      <c r="K206" s="9">
        <v>0</v>
      </c>
      <c r="L206" s="9">
        <v>0</v>
      </c>
      <c r="M206" s="13" t="str">
        <f t="shared" si="40"/>
        <v>zaenul</v>
      </c>
    </row>
    <row r="207" spans="1:13" x14ac:dyDescent="0.25">
      <c r="A207" s="11"/>
      <c r="B207" s="11"/>
      <c r="C207" s="16" t="str">
        <f t="shared" si="45"/>
        <v>-5.88752/110.40924</v>
      </c>
      <c r="D207" s="13">
        <f t="shared" si="45"/>
        <v>1</v>
      </c>
      <c r="E207" s="13" t="str">
        <f t="shared" si="45"/>
        <v>MKB</v>
      </c>
      <c r="F207" s="13" t="str">
        <f t="shared" si="45"/>
        <v>Pemanfaatan</v>
      </c>
      <c r="G207" s="17">
        <v>2</v>
      </c>
      <c r="H207" s="17">
        <v>10</v>
      </c>
      <c r="I207" s="13" t="str">
        <f t="shared" si="46"/>
        <v>P,PK</v>
      </c>
      <c r="J207" s="18" t="s">
        <v>19</v>
      </c>
      <c r="K207" s="9">
        <v>0</v>
      </c>
      <c r="L207" s="9">
        <v>0</v>
      </c>
      <c r="M207" s="13" t="str">
        <f t="shared" si="40"/>
        <v>zaenul</v>
      </c>
    </row>
    <row r="208" spans="1:13" x14ac:dyDescent="0.25">
      <c r="A208" s="11"/>
      <c r="B208" s="11"/>
      <c r="C208" s="16" t="str">
        <f t="shared" si="45"/>
        <v>-5.88752/110.40924</v>
      </c>
      <c r="D208" s="13">
        <f t="shared" si="45"/>
        <v>1</v>
      </c>
      <c r="E208" s="13" t="str">
        <f t="shared" si="45"/>
        <v>MKB</v>
      </c>
      <c r="F208" s="13" t="str">
        <f t="shared" si="45"/>
        <v>Pemanfaatan</v>
      </c>
      <c r="G208" s="17">
        <v>2</v>
      </c>
      <c r="H208" s="17">
        <v>10</v>
      </c>
      <c r="I208" s="13" t="str">
        <f t="shared" si="46"/>
        <v>P,PK</v>
      </c>
      <c r="J208" s="18" t="s">
        <v>20</v>
      </c>
      <c r="K208" s="9">
        <v>0</v>
      </c>
      <c r="L208" s="9">
        <v>0</v>
      </c>
      <c r="M208" s="13" t="str">
        <f t="shared" si="40"/>
        <v>zaenul</v>
      </c>
    </row>
    <row r="209" spans="1:13" x14ac:dyDescent="0.25">
      <c r="A209" s="11"/>
      <c r="B209" s="11"/>
      <c r="C209" s="16" t="str">
        <f t="shared" si="45"/>
        <v>-5.88752/110.40924</v>
      </c>
      <c r="D209" s="13">
        <f t="shared" si="45"/>
        <v>1</v>
      </c>
      <c r="E209" s="13" t="str">
        <f t="shared" si="45"/>
        <v>MKB</v>
      </c>
      <c r="F209" s="13" t="str">
        <f t="shared" si="45"/>
        <v>Pemanfaatan</v>
      </c>
      <c r="G209" s="17">
        <v>2</v>
      </c>
      <c r="H209" s="17">
        <v>10</v>
      </c>
      <c r="I209" s="13" t="str">
        <f t="shared" si="46"/>
        <v>P,PK</v>
      </c>
      <c r="J209" s="18" t="s">
        <v>21</v>
      </c>
      <c r="K209" s="9">
        <v>0</v>
      </c>
      <c r="L209" s="9">
        <v>0</v>
      </c>
      <c r="M209" s="13" t="str">
        <f t="shared" si="40"/>
        <v>zaenul</v>
      </c>
    </row>
    <row r="210" spans="1:13" x14ac:dyDescent="0.25">
      <c r="A210" s="11"/>
      <c r="B210" s="11"/>
      <c r="C210" s="16" t="str">
        <f t="shared" si="45"/>
        <v>-5.88752/110.40924</v>
      </c>
      <c r="D210" s="13">
        <f t="shared" si="45"/>
        <v>1</v>
      </c>
      <c r="E210" s="13" t="str">
        <f t="shared" si="45"/>
        <v>MKB</v>
      </c>
      <c r="F210" s="13" t="str">
        <f t="shared" si="45"/>
        <v>Pemanfaatan</v>
      </c>
      <c r="G210" s="17">
        <v>2</v>
      </c>
      <c r="H210" s="17">
        <v>10</v>
      </c>
      <c r="I210" s="13" t="str">
        <f t="shared" si="46"/>
        <v>P,PK</v>
      </c>
      <c r="J210" s="18" t="s">
        <v>22</v>
      </c>
      <c r="K210" s="9">
        <v>0</v>
      </c>
      <c r="L210" s="9">
        <v>0</v>
      </c>
      <c r="M210" s="13" t="str">
        <f t="shared" si="40"/>
        <v>zaenul</v>
      </c>
    </row>
    <row r="211" spans="1:13" x14ac:dyDescent="0.25">
      <c r="A211" s="11"/>
      <c r="B211" s="11"/>
      <c r="C211" s="16" t="str">
        <f t="shared" si="45"/>
        <v>-5.88752/110.40924</v>
      </c>
      <c r="D211" s="13">
        <f t="shared" si="45"/>
        <v>1</v>
      </c>
      <c r="E211" s="13" t="str">
        <f t="shared" si="45"/>
        <v>MKB</v>
      </c>
      <c r="F211" s="13" t="str">
        <f t="shared" si="45"/>
        <v>Pemanfaatan</v>
      </c>
      <c r="G211" s="17">
        <v>2</v>
      </c>
      <c r="H211" s="17">
        <v>10</v>
      </c>
      <c r="I211" s="13" t="str">
        <f t="shared" si="46"/>
        <v>P,PK</v>
      </c>
      <c r="J211" s="18" t="s">
        <v>23</v>
      </c>
      <c r="K211" s="9">
        <v>0</v>
      </c>
      <c r="L211" s="9">
        <v>0</v>
      </c>
      <c r="M211" s="13" t="str">
        <f t="shared" si="40"/>
        <v>zaenul</v>
      </c>
    </row>
    <row r="212" spans="1:13" x14ac:dyDescent="0.25">
      <c r="A212" s="11"/>
      <c r="B212" s="11"/>
      <c r="C212" s="16" t="str">
        <f t="shared" si="45"/>
        <v>-5.88752/110.40924</v>
      </c>
      <c r="D212" s="13">
        <f t="shared" si="45"/>
        <v>1</v>
      </c>
      <c r="E212" s="13" t="str">
        <f t="shared" si="45"/>
        <v>MKB</v>
      </c>
      <c r="F212" s="13" t="str">
        <f t="shared" si="45"/>
        <v>Pemanfaatan</v>
      </c>
      <c r="G212" s="17">
        <v>2</v>
      </c>
      <c r="H212" s="17">
        <v>10</v>
      </c>
      <c r="I212" s="13" t="str">
        <f t="shared" si="46"/>
        <v>P,PK</v>
      </c>
      <c r="J212" s="18" t="s">
        <v>24</v>
      </c>
      <c r="K212" s="9">
        <v>0</v>
      </c>
      <c r="L212" s="9">
        <v>0</v>
      </c>
      <c r="M212" s="13" t="str">
        <f t="shared" si="40"/>
        <v>zaenul</v>
      </c>
    </row>
    <row r="213" spans="1:13" x14ac:dyDescent="0.25">
      <c r="A213" s="11"/>
      <c r="B213" s="11"/>
      <c r="C213" s="16"/>
      <c r="D213" s="13"/>
      <c r="E213" s="13"/>
      <c r="F213" s="13"/>
      <c r="G213" s="17"/>
      <c r="H213" s="17"/>
      <c r="I213" s="13"/>
      <c r="J213" s="18" t="s">
        <v>16</v>
      </c>
      <c r="K213" s="9">
        <v>1</v>
      </c>
      <c r="L213" s="9">
        <v>6</v>
      </c>
      <c r="M213" s="13" t="str">
        <f t="shared" si="40"/>
        <v>zaenul</v>
      </c>
    </row>
    <row r="214" spans="1:13" x14ac:dyDescent="0.25">
      <c r="A214" s="11"/>
      <c r="B214" s="11"/>
      <c r="C214" s="16" t="str">
        <f>C212</f>
        <v>-5.88752/110.40924</v>
      </c>
      <c r="D214" s="13">
        <f>D212</f>
        <v>1</v>
      </c>
      <c r="E214" s="13" t="str">
        <f>E212</f>
        <v>MKB</v>
      </c>
      <c r="F214" s="13" t="str">
        <f>F212</f>
        <v>Pemanfaatan</v>
      </c>
      <c r="G214" s="17">
        <v>2</v>
      </c>
      <c r="H214" s="17">
        <v>10</v>
      </c>
      <c r="I214" s="13" t="str">
        <f>I212</f>
        <v>P,PK</v>
      </c>
      <c r="J214" s="18" t="s">
        <v>18</v>
      </c>
      <c r="K214" s="9">
        <v>0</v>
      </c>
      <c r="L214" s="9">
        <v>0</v>
      </c>
      <c r="M214" s="13" t="str">
        <f t="shared" si="40"/>
        <v>zaenul</v>
      </c>
    </row>
    <row r="215" spans="1:13" x14ac:dyDescent="0.25">
      <c r="A215" s="25"/>
      <c r="B215" s="25"/>
      <c r="C215" s="26" t="str">
        <f t="shared" ref="C215:F222" si="47">C214</f>
        <v>-5.88752/110.40924</v>
      </c>
      <c r="D215" s="27">
        <f t="shared" si="47"/>
        <v>1</v>
      </c>
      <c r="E215" s="27" t="str">
        <f t="shared" si="47"/>
        <v>MKB</v>
      </c>
      <c r="F215" s="27" t="str">
        <f t="shared" si="47"/>
        <v>Pemanfaatan</v>
      </c>
      <c r="G215" s="28">
        <v>2</v>
      </c>
      <c r="H215" s="28">
        <v>11</v>
      </c>
      <c r="I215" s="27" t="s">
        <v>29</v>
      </c>
      <c r="J215" s="29" t="s">
        <v>25</v>
      </c>
      <c r="K215" s="30">
        <v>100</v>
      </c>
      <c r="L215" s="30">
        <v>0</v>
      </c>
      <c r="M215" s="13" t="str">
        <f t="shared" si="40"/>
        <v>zaenul</v>
      </c>
    </row>
    <row r="216" spans="1:13" x14ac:dyDescent="0.25">
      <c r="A216" s="11"/>
      <c r="B216" s="11"/>
      <c r="C216" s="16" t="str">
        <f t="shared" si="47"/>
        <v>-5.88752/110.40924</v>
      </c>
      <c r="D216" s="13">
        <f t="shared" si="47"/>
        <v>1</v>
      </c>
      <c r="E216" s="13" t="str">
        <f t="shared" si="47"/>
        <v>MKB</v>
      </c>
      <c r="F216" s="13" t="str">
        <f t="shared" si="47"/>
        <v>Pemanfaatan</v>
      </c>
      <c r="G216" s="17">
        <v>2</v>
      </c>
      <c r="H216" s="17">
        <v>11</v>
      </c>
      <c r="I216" s="13" t="str">
        <f t="shared" ref="I216:I222" si="48">I215</f>
        <v>P,PK</v>
      </c>
      <c r="J216" s="18" t="s">
        <v>26</v>
      </c>
      <c r="K216" s="9">
        <v>0</v>
      </c>
      <c r="L216" s="9">
        <v>0</v>
      </c>
      <c r="M216" s="13" t="str">
        <f t="shared" si="40"/>
        <v>zaenul</v>
      </c>
    </row>
    <row r="217" spans="1:13" x14ac:dyDescent="0.25">
      <c r="A217" s="11"/>
      <c r="B217" s="11"/>
      <c r="C217" s="16" t="str">
        <f t="shared" si="47"/>
        <v>-5.88752/110.40924</v>
      </c>
      <c r="D217" s="13">
        <f t="shared" si="47"/>
        <v>1</v>
      </c>
      <c r="E217" s="13" t="str">
        <f t="shared" si="47"/>
        <v>MKB</v>
      </c>
      <c r="F217" s="13" t="str">
        <f t="shared" si="47"/>
        <v>Pemanfaatan</v>
      </c>
      <c r="G217" s="17">
        <v>2</v>
      </c>
      <c r="H217" s="17">
        <v>11</v>
      </c>
      <c r="I217" s="13" t="str">
        <f t="shared" si="48"/>
        <v>P,PK</v>
      </c>
      <c r="J217" s="18" t="s">
        <v>19</v>
      </c>
      <c r="K217" s="9">
        <v>0</v>
      </c>
      <c r="L217" s="9">
        <v>0</v>
      </c>
      <c r="M217" s="13" t="str">
        <f t="shared" si="40"/>
        <v>zaenul</v>
      </c>
    </row>
    <row r="218" spans="1:13" x14ac:dyDescent="0.25">
      <c r="A218" s="11"/>
      <c r="B218" s="11"/>
      <c r="C218" s="16" t="str">
        <f t="shared" si="47"/>
        <v>-5.88752/110.40924</v>
      </c>
      <c r="D218" s="13">
        <f t="shared" si="47"/>
        <v>1</v>
      </c>
      <c r="E218" s="13" t="str">
        <f t="shared" si="47"/>
        <v>MKB</v>
      </c>
      <c r="F218" s="13" t="str">
        <f t="shared" si="47"/>
        <v>Pemanfaatan</v>
      </c>
      <c r="G218" s="17">
        <v>2</v>
      </c>
      <c r="H218" s="17">
        <v>11</v>
      </c>
      <c r="I218" s="13" t="str">
        <f t="shared" si="48"/>
        <v>P,PK</v>
      </c>
      <c r="J218" s="18" t="s">
        <v>20</v>
      </c>
      <c r="K218" s="9">
        <v>0</v>
      </c>
      <c r="L218" s="9">
        <v>0</v>
      </c>
      <c r="M218" s="13" t="str">
        <f t="shared" si="40"/>
        <v>zaenul</v>
      </c>
    </row>
    <row r="219" spans="1:13" x14ac:dyDescent="0.25">
      <c r="A219" s="11"/>
      <c r="B219" s="11"/>
      <c r="C219" s="16" t="str">
        <f t="shared" si="47"/>
        <v>-5.88752/110.40924</v>
      </c>
      <c r="D219" s="13">
        <f t="shared" si="47"/>
        <v>1</v>
      </c>
      <c r="E219" s="13" t="str">
        <f t="shared" si="47"/>
        <v>MKB</v>
      </c>
      <c r="F219" s="13" t="str">
        <f t="shared" si="47"/>
        <v>Pemanfaatan</v>
      </c>
      <c r="G219" s="17">
        <v>2</v>
      </c>
      <c r="H219" s="17">
        <v>11</v>
      </c>
      <c r="I219" s="13" t="str">
        <f t="shared" si="48"/>
        <v>P,PK</v>
      </c>
      <c r="J219" s="18" t="s">
        <v>21</v>
      </c>
      <c r="K219" s="9">
        <v>0</v>
      </c>
      <c r="L219" s="9">
        <v>0</v>
      </c>
      <c r="M219" s="13" t="str">
        <f t="shared" si="40"/>
        <v>zaenul</v>
      </c>
    </row>
    <row r="220" spans="1:13" x14ac:dyDescent="0.25">
      <c r="A220" s="11"/>
      <c r="B220" s="11"/>
      <c r="C220" s="16" t="str">
        <f t="shared" si="47"/>
        <v>-5.88752/110.40924</v>
      </c>
      <c r="D220" s="13">
        <f t="shared" si="47"/>
        <v>1</v>
      </c>
      <c r="E220" s="13" t="str">
        <f t="shared" si="47"/>
        <v>MKB</v>
      </c>
      <c r="F220" s="13" t="str">
        <f t="shared" si="47"/>
        <v>Pemanfaatan</v>
      </c>
      <c r="G220" s="17">
        <v>2</v>
      </c>
      <c r="H220" s="17">
        <v>11</v>
      </c>
      <c r="I220" s="13" t="str">
        <f t="shared" si="48"/>
        <v>P,PK</v>
      </c>
      <c r="J220" s="18" t="s">
        <v>22</v>
      </c>
      <c r="K220" s="9">
        <v>0</v>
      </c>
      <c r="L220" s="9">
        <v>0</v>
      </c>
      <c r="M220" s="13" t="str">
        <f t="shared" si="40"/>
        <v>zaenul</v>
      </c>
    </row>
    <row r="221" spans="1:13" x14ac:dyDescent="0.25">
      <c r="A221" s="11"/>
      <c r="B221" s="11"/>
      <c r="C221" s="16" t="str">
        <f t="shared" si="47"/>
        <v>-5.88752/110.40924</v>
      </c>
      <c r="D221" s="13">
        <f t="shared" si="47"/>
        <v>1</v>
      </c>
      <c r="E221" s="13" t="str">
        <f t="shared" si="47"/>
        <v>MKB</v>
      </c>
      <c r="F221" s="13" t="str">
        <f t="shared" si="47"/>
        <v>Pemanfaatan</v>
      </c>
      <c r="G221" s="17">
        <v>2</v>
      </c>
      <c r="H221" s="17">
        <v>11</v>
      </c>
      <c r="I221" s="13" t="str">
        <f t="shared" si="48"/>
        <v>P,PK</v>
      </c>
      <c r="J221" s="18" t="s">
        <v>23</v>
      </c>
      <c r="K221" s="9">
        <v>0</v>
      </c>
      <c r="L221" s="9">
        <v>0</v>
      </c>
      <c r="M221" s="13" t="str">
        <f t="shared" si="40"/>
        <v>zaenul</v>
      </c>
    </row>
    <row r="222" spans="1:13" x14ac:dyDescent="0.25">
      <c r="A222" s="11"/>
      <c r="B222" s="11"/>
      <c r="C222" s="16" t="str">
        <f t="shared" si="47"/>
        <v>-5.88752/110.40924</v>
      </c>
      <c r="D222" s="13">
        <f t="shared" si="47"/>
        <v>1</v>
      </c>
      <c r="E222" s="13" t="str">
        <f t="shared" si="47"/>
        <v>MKB</v>
      </c>
      <c r="F222" s="13" t="str">
        <f t="shared" si="47"/>
        <v>Pemanfaatan</v>
      </c>
      <c r="G222" s="17">
        <v>2</v>
      </c>
      <c r="H222" s="17">
        <v>11</v>
      </c>
      <c r="I222" s="13" t="str">
        <f t="shared" si="48"/>
        <v>P,PK</v>
      </c>
      <c r="J222" s="18" t="s">
        <v>24</v>
      </c>
      <c r="K222" s="9">
        <v>0</v>
      </c>
      <c r="L222" s="9">
        <v>0</v>
      </c>
      <c r="M222" s="13" t="str">
        <f t="shared" si="40"/>
        <v>zaenul</v>
      </c>
    </row>
    <row r="223" spans="1:13" x14ac:dyDescent="0.25">
      <c r="A223" s="11"/>
      <c r="B223" s="11"/>
      <c r="C223" s="16"/>
      <c r="D223" s="13"/>
      <c r="E223" s="13"/>
      <c r="F223" s="13"/>
      <c r="G223" s="17"/>
      <c r="H223" s="17"/>
      <c r="I223" s="13"/>
      <c r="J223" s="18" t="s">
        <v>16</v>
      </c>
      <c r="K223" s="9">
        <v>1</v>
      </c>
      <c r="L223" s="9">
        <v>10</v>
      </c>
      <c r="M223" s="13" t="str">
        <f t="shared" si="40"/>
        <v>zaenul</v>
      </c>
    </row>
    <row r="224" spans="1:13" x14ac:dyDescent="0.25">
      <c r="A224" s="11"/>
      <c r="B224" s="11"/>
      <c r="C224" s="16" t="str">
        <f>C222</f>
        <v>-5.88752/110.40924</v>
      </c>
      <c r="D224" s="13">
        <f>D222</f>
        <v>1</v>
      </c>
      <c r="E224" s="13" t="str">
        <f>E222</f>
        <v>MKB</v>
      </c>
      <c r="F224" s="13" t="str">
        <f>F222</f>
        <v>Pemanfaatan</v>
      </c>
      <c r="G224" s="17">
        <v>2</v>
      </c>
      <c r="H224" s="17">
        <v>11</v>
      </c>
      <c r="I224" s="13" t="str">
        <f>I222</f>
        <v>P,PK</v>
      </c>
      <c r="J224" s="18" t="s">
        <v>18</v>
      </c>
      <c r="K224" s="9">
        <v>0</v>
      </c>
      <c r="L224" s="9">
        <v>0</v>
      </c>
      <c r="M224" s="13" t="str">
        <f t="shared" si="40"/>
        <v>zaenul</v>
      </c>
    </row>
    <row r="225" spans="1:13" x14ac:dyDescent="0.25">
      <c r="A225" s="31"/>
      <c r="B225" s="31"/>
      <c r="C225" s="32" t="str">
        <f t="shared" ref="C225:F232" si="49">C224</f>
        <v>-5.88752/110.40924</v>
      </c>
      <c r="D225" s="33">
        <f t="shared" si="49"/>
        <v>1</v>
      </c>
      <c r="E225" s="33" t="str">
        <f t="shared" si="49"/>
        <v>MKB</v>
      </c>
      <c r="F225" s="33" t="str">
        <f t="shared" si="49"/>
        <v>Pemanfaatan</v>
      </c>
      <c r="G225" s="34">
        <v>3</v>
      </c>
      <c r="H225" s="34">
        <v>1</v>
      </c>
      <c r="I225" s="33" t="s">
        <v>29</v>
      </c>
      <c r="J225" s="35" t="s">
        <v>25</v>
      </c>
      <c r="K225" s="36">
        <v>0</v>
      </c>
      <c r="L225" s="36">
        <v>0</v>
      </c>
      <c r="M225" s="33" t="s">
        <v>50</v>
      </c>
    </row>
    <row r="226" spans="1:13" x14ac:dyDescent="0.25">
      <c r="A226" s="11"/>
      <c r="B226" s="11"/>
      <c r="C226" s="16" t="str">
        <f t="shared" si="49"/>
        <v>-5.88752/110.40924</v>
      </c>
      <c r="D226" s="13">
        <f t="shared" si="49"/>
        <v>1</v>
      </c>
      <c r="E226" s="13" t="str">
        <f t="shared" si="49"/>
        <v>MKB</v>
      </c>
      <c r="F226" s="13" t="str">
        <f t="shared" si="49"/>
        <v>Pemanfaatan</v>
      </c>
      <c r="G226" s="17">
        <v>3</v>
      </c>
      <c r="H226" s="17">
        <v>1</v>
      </c>
      <c r="I226" s="13" t="str">
        <f t="shared" ref="I226:I232" si="50">I225</f>
        <v>P,PK</v>
      </c>
      <c r="J226" s="18" t="s">
        <v>26</v>
      </c>
      <c r="K226" s="9">
        <v>100</v>
      </c>
      <c r="L226" s="9">
        <v>0</v>
      </c>
      <c r="M226" s="13" t="str">
        <f>M225</f>
        <v>sobirin</v>
      </c>
    </row>
    <row r="227" spans="1:13" x14ac:dyDescent="0.25">
      <c r="A227" s="11"/>
      <c r="B227" s="11"/>
      <c r="C227" s="16" t="str">
        <f t="shared" si="49"/>
        <v>-5.88752/110.40924</v>
      </c>
      <c r="D227" s="13">
        <f t="shared" si="49"/>
        <v>1</v>
      </c>
      <c r="E227" s="13" t="str">
        <f t="shared" si="49"/>
        <v>MKB</v>
      </c>
      <c r="F227" s="13" t="str">
        <f t="shared" si="49"/>
        <v>Pemanfaatan</v>
      </c>
      <c r="G227" s="17">
        <v>3</v>
      </c>
      <c r="H227" s="17">
        <v>1</v>
      </c>
      <c r="I227" s="13" t="str">
        <f t="shared" si="50"/>
        <v>P,PK</v>
      </c>
      <c r="J227" s="18" t="s">
        <v>19</v>
      </c>
      <c r="K227" s="9">
        <v>0</v>
      </c>
      <c r="L227" s="9">
        <v>0</v>
      </c>
      <c r="M227" s="13" t="str">
        <f>M226</f>
        <v>sobirin</v>
      </c>
    </row>
    <row r="228" spans="1:13" x14ac:dyDescent="0.25">
      <c r="A228" s="11"/>
      <c r="B228" s="11"/>
      <c r="C228" s="16" t="str">
        <f t="shared" si="49"/>
        <v>-5.88752/110.40924</v>
      </c>
      <c r="D228" s="13">
        <f t="shared" si="49"/>
        <v>1</v>
      </c>
      <c r="E228" s="13" t="str">
        <f t="shared" si="49"/>
        <v>MKB</v>
      </c>
      <c r="F228" s="13" t="str">
        <f t="shared" si="49"/>
        <v>Pemanfaatan</v>
      </c>
      <c r="G228" s="17">
        <v>3</v>
      </c>
      <c r="H228" s="17">
        <v>1</v>
      </c>
      <c r="I228" s="13" t="str">
        <f t="shared" si="50"/>
        <v>P,PK</v>
      </c>
      <c r="J228" s="18" t="s">
        <v>20</v>
      </c>
      <c r="K228" s="9">
        <v>0</v>
      </c>
      <c r="L228" s="9">
        <v>0</v>
      </c>
      <c r="M228" s="13" t="str">
        <f>M227</f>
        <v>sobirin</v>
      </c>
    </row>
    <row r="229" spans="1:13" x14ac:dyDescent="0.25">
      <c r="A229" s="11"/>
      <c r="B229" s="11"/>
      <c r="C229" s="16" t="str">
        <f t="shared" si="49"/>
        <v>-5.88752/110.40924</v>
      </c>
      <c r="D229" s="13">
        <f t="shared" si="49"/>
        <v>1</v>
      </c>
      <c r="E229" s="13" t="str">
        <f t="shared" si="49"/>
        <v>MKB</v>
      </c>
      <c r="F229" s="13" t="str">
        <f t="shared" si="49"/>
        <v>Pemanfaatan</v>
      </c>
      <c r="G229" s="17">
        <v>3</v>
      </c>
      <c r="H229" s="17">
        <v>1</v>
      </c>
      <c r="I229" s="13" t="str">
        <f t="shared" si="50"/>
        <v>P,PK</v>
      </c>
      <c r="J229" s="18" t="s">
        <v>21</v>
      </c>
      <c r="K229" s="9">
        <v>0</v>
      </c>
      <c r="L229" s="9">
        <v>0</v>
      </c>
      <c r="M229" s="13" t="str">
        <f>M228</f>
        <v>sobirin</v>
      </c>
    </row>
    <row r="230" spans="1:13" x14ac:dyDescent="0.25">
      <c r="A230" s="11"/>
      <c r="B230" s="11"/>
      <c r="C230" s="16" t="str">
        <f t="shared" si="49"/>
        <v>-5.88752/110.40924</v>
      </c>
      <c r="D230" s="13">
        <f t="shared" si="49"/>
        <v>1</v>
      </c>
      <c r="E230" s="13" t="str">
        <f t="shared" si="49"/>
        <v>MKB</v>
      </c>
      <c r="F230" s="13" t="str">
        <f t="shared" si="49"/>
        <v>Pemanfaatan</v>
      </c>
      <c r="G230" s="17">
        <v>3</v>
      </c>
      <c r="H230" s="17">
        <v>1</v>
      </c>
      <c r="I230" s="13" t="str">
        <f t="shared" si="50"/>
        <v>P,PK</v>
      </c>
      <c r="J230" s="18" t="s">
        <v>22</v>
      </c>
      <c r="K230" s="9">
        <v>0</v>
      </c>
      <c r="L230" s="9">
        <v>0</v>
      </c>
      <c r="M230" s="13" t="str">
        <f t="shared" ref="M230:M293" si="51">M229</f>
        <v>sobirin</v>
      </c>
    </row>
    <row r="231" spans="1:13" x14ac:dyDescent="0.25">
      <c r="A231" s="11"/>
      <c r="B231" s="11"/>
      <c r="C231" s="16" t="str">
        <f t="shared" si="49"/>
        <v>-5.88752/110.40924</v>
      </c>
      <c r="D231" s="13">
        <f t="shared" si="49"/>
        <v>1</v>
      </c>
      <c r="E231" s="13" t="str">
        <f t="shared" si="49"/>
        <v>MKB</v>
      </c>
      <c r="F231" s="13" t="str">
        <f t="shared" si="49"/>
        <v>Pemanfaatan</v>
      </c>
      <c r="G231" s="17">
        <v>3</v>
      </c>
      <c r="H231" s="17">
        <v>1</v>
      </c>
      <c r="I231" s="13" t="str">
        <f t="shared" si="50"/>
        <v>P,PK</v>
      </c>
      <c r="J231" s="18" t="s">
        <v>23</v>
      </c>
      <c r="K231" s="9">
        <v>0</v>
      </c>
      <c r="L231" s="9">
        <v>0</v>
      </c>
      <c r="M231" s="13" t="str">
        <f t="shared" si="51"/>
        <v>sobirin</v>
      </c>
    </row>
    <row r="232" spans="1:13" x14ac:dyDescent="0.25">
      <c r="A232" s="11"/>
      <c r="B232" s="11"/>
      <c r="C232" s="16" t="str">
        <f t="shared" si="49"/>
        <v>-5.88752/110.40924</v>
      </c>
      <c r="D232" s="13">
        <f t="shared" si="49"/>
        <v>1</v>
      </c>
      <c r="E232" s="13" t="str">
        <f t="shared" si="49"/>
        <v>MKB</v>
      </c>
      <c r="F232" s="13" t="str">
        <f t="shared" si="49"/>
        <v>Pemanfaatan</v>
      </c>
      <c r="G232" s="17">
        <v>3</v>
      </c>
      <c r="H232" s="17">
        <v>1</v>
      </c>
      <c r="I232" s="13" t="str">
        <f t="shared" si="50"/>
        <v>P,PK</v>
      </c>
      <c r="J232" s="18" t="s">
        <v>24</v>
      </c>
      <c r="K232" s="9">
        <v>0</v>
      </c>
      <c r="L232" s="9">
        <v>0</v>
      </c>
      <c r="M232" s="13" t="str">
        <f t="shared" si="51"/>
        <v>sobirin</v>
      </c>
    </row>
    <row r="233" spans="1:13" x14ac:dyDescent="0.25">
      <c r="A233" s="11"/>
      <c r="B233" s="11"/>
      <c r="C233" s="16"/>
      <c r="D233" s="13"/>
      <c r="E233" s="13"/>
      <c r="F233" s="13"/>
      <c r="G233" s="17"/>
      <c r="H233" s="17"/>
      <c r="I233" s="13"/>
      <c r="J233" s="18" t="s">
        <v>16</v>
      </c>
      <c r="K233" s="9">
        <v>30</v>
      </c>
      <c r="L233" s="9">
        <v>5</v>
      </c>
      <c r="M233" s="13" t="str">
        <f t="shared" si="51"/>
        <v>sobirin</v>
      </c>
    </row>
    <row r="234" spans="1:13" x14ac:dyDescent="0.25">
      <c r="A234" s="11"/>
      <c r="B234" s="11"/>
      <c r="C234" s="16" t="str">
        <f>C232</f>
        <v>-5.88752/110.40924</v>
      </c>
      <c r="D234" s="13">
        <f>D232</f>
        <v>1</v>
      </c>
      <c r="E234" s="13" t="str">
        <f>E232</f>
        <v>MKB</v>
      </c>
      <c r="F234" s="13" t="str">
        <f>F232</f>
        <v>Pemanfaatan</v>
      </c>
      <c r="G234" s="17">
        <v>3</v>
      </c>
      <c r="H234" s="17">
        <v>1</v>
      </c>
      <c r="I234" s="13" t="str">
        <f>I232</f>
        <v>P,PK</v>
      </c>
      <c r="J234" s="18" t="s">
        <v>18</v>
      </c>
      <c r="K234" s="9">
        <v>3</v>
      </c>
      <c r="L234" s="9">
        <v>0</v>
      </c>
      <c r="M234" s="13" t="str">
        <f t="shared" si="51"/>
        <v>sobirin</v>
      </c>
    </row>
    <row r="235" spans="1:13" x14ac:dyDescent="0.25">
      <c r="A235" s="31"/>
      <c r="B235" s="31"/>
      <c r="C235" s="32" t="str">
        <f t="shared" ref="C235:F242" si="52">C234</f>
        <v>-5.88752/110.40924</v>
      </c>
      <c r="D235" s="33">
        <f t="shared" si="52"/>
        <v>1</v>
      </c>
      <c r="E235" s="33" t="str">
        <f t="shared" si="52"/>
        <v>MKB</v>
      </c>
      <c r="F235" s="33" t="str">
        <f t="shared" si="52"/>
        <v>Pemanfaatan</v>
      </c>
      <c r="G235" s="34">
        <v>3</v>
      </c>
      <c r="H235" s="34">
        <v>2</v>
      </c>
      <c r="I235" s="33" t="s">
        <v>29</v>
      </c>
      <c r="J235" s="35" t="s">
        <v>25</v>
      </c>
      <c r="K235" s="36">
        <v>100</v>
      </c>
      <c r="L235" s="36">
        <v>0</v>
      </c>
      <c r="M235" s="13" t="str">
        <f t="shared" si="51"/>
        <v>sobirin</v>
      </c>
    </row>
    <row r="236" spans="1:13" x14ac:dyDescent="0.25">
      <c r="A236" s="11"/>
      <c r="B236" s="11"/>
      <c r="C236" s="16" t="str">
        <f t="shared" si="52"/>
        <v>-5.88752/110.40924</v>
      </c>
      <c r="D236" s="13">
        <f t="shared" si="52"/>
        <v>1</v>
      </c>
      <c r="E236" s="13" t="str">
        <f t="shared" si="52"/>
        <v>MKB</v>
      </c>
      <c r="F236" s="13" t="str">
        <f t="shared" si="52"/>
        <v>Pemanfaatan</v>
      </c>
      <c r="G236" s="17">
        <v>3</v>
      </c>
      <c r="H236" s="17">
        <v>2</v>
      </c>
      <c r="I236" s="13" t="str">
        <f t="shared" ref="I236:I242" si="53">I235</f>
        <v>P,PK</v>
      </c>
      <c r="J236" s="18" t="s">
        <v>26</v>
      </c>
      <c r="K236" s="9">
        <v>0</v>
      </c>
      <c r="L236" s="9">
        <v>0</v>
      </c>
      <c r="M236" s="13" t="str">
        <f t="shared" si="51"/>
        <v>sobirin</v>
      </c>
    </row>
    <row r="237" spans="1:13" x14ac:dyDescent="0.25">
      <c r="A237" s="11"/>
      <c r="B237" s="11"/>
      <c r="C237" s="16" t="str">
        <f t="shared" si="52"/>
        <v>-5.88752/110.40924</v>
      </c>
      <c r="D237" s="13">
        <f t="shared" si="52"/>
        <v>1</v>
      </c>
      <c r="E237" s="13" t="str">
        <f t="shared" si="52"/>
        <v>MKB</v>
      </c>
      <c r="F237" s="13" t="str">
        <f t="shared" si="52"/>
        <v>Pemanfaatan</v>
      </c>
      <c r="G237" s="17">
        <v>3</v>
      </c>
      <c r="H237" s="17">
        <v>2</v>
      </c>
      <c r="I237" s="13" t="str">
        <f t="shared" si="53"/>
        <v>P,PK</v>
      </c>
      <c r="J237" s="18" t="s">
        <v>19</v>
      </c>
      <c r="K237" s="9">
        <v>0</v>
      </c>
      <c r="L237" s="9">
        <v>0</v>
      </c>
      <c r="M237" s="13" t="str">
        <f t="shared" si="51"/>
        <v>sobirin</v>
      </c>
    </row>
    <row r="238" spans="1:13" x14ac:dyDescent="0.25">
      <c r="A238" s="11"/>
      <c r="B238" s="11"/>
      <c r="C238" s="16" t="str">
        <f t="shared" si="52"/>
        <v>-5.88752/110.40924</v>
      </c>
      <c r="D238" s="13">
        <f t="shared" si="52"/>
        <v>1</v>
      </c>
      <c r="E238" s="13" t="str">
        <f t="shared" si="52"/>
        <v>MKB</v>
      </c>
      <c r="F238" s="13" t="str">
        <f t="shared" si="52"/>
        <v>Pemanfaatan</v>
      </c>
      <c r="G238" s="17">
        <v>3</v>
      </c>
      <c r="H238" s="17">
        <v>2</v>
      </c>
      <c r="I238" s="13" t="str">
        <f t="shared" si="53"/>
        <v>P,PK</v>
      </c>
      <c r="J238" s="18" t="s">
        <v>20</v>
      </c>
      <c r="K238" s="9">
        <v>0</v>
      </c>
      <c r="L238" s="9">
        <v>0</v>
      </c>
      <c r="M238" s="13" t="str">
        <f t="shared" si="51"/>
        <v>sobirin</v>
      </c>
    </row>
    <row r="239" spans="1:13" x14ac:dyDescent="0.25">
      <c r="A239" s="11"/>
      <c r="B239" s="11"/>
      <c r="C239" s="16" t="str">
        <f t="shared" si="52"/>
        <v>-5.88752/110.40924</v>
      </c>
      <c r="D239" s="13">
        <f t="shared" si="52"/>
        <v>1</v>
      </c>
      <c r="E239" s="13" t="str">
        <f t="shared" si="52"/>
        <v>MKB</v>
      </c>
      <c r="F239" s="13" t="str">
        <f t="shared" si="52"/>
        <v>Pemanfaatan</v>
      </c>
      <c r="G239" s="17">
        <v>3</v>
      </c>
      <c r="H239" s="17">
        <v>2</v>
      </c>
      <c r="I239" s="13" t="str">
        <f t="shared" si="53"/>
        <v>P,PK</v>
      </c>
      <c r="J239" s="18" t="s">
        <v>21</v>
      </c>
      <c r="K239" s="9">
        <v>0</v>
      </c>
      <c r="L239" s="9">
        <v>0</v>
      </c>
      <c r="M239" s="13" t="str">
        <f t="shared" si="51"/>
        <v>sobirin</v>
      </c>
    </row>
    <row r="240" spans="1:13" x14ac:dyDescent="0.25">
      <c r="A240" s="11"/>
      <c r="B240" s="11"/>
      <c r="C240" s="16" t="str">
        <f t="shared" si="52"/>
        <v>-5.88752/110.40924</v>
      </c>
      <c r="D240" s="13">
        <f t="shared" si="52"/>
        <v>1</v>
      </c>
      <c r="E240" s="13" t="str">
        <f t="shared" si="52"/>
        <v>MKB</v>
      </c>
      <c r="F240" s="13" t="str">
        <f t="shared" si="52"/>
        <v>Pemanfaatan</v>
      </c>
      <c r="G240" s="17">
        <v>3</v>
      </c>
      <c r="H240" s="17">
        <v>2</v>
      </c>
      <c r="I240" s="13" t="str">
        <f t="shared" si="53"/>
        <v>P,PK</v>
      </c>
      <c r="J240" s="18" t="s">
        <v>22</v>
      </c>
      <c r="K240" s="9">
        <v>0</v>
      </c>
      <c r="L240" s="9">
        <v>0</v>
      </c>
      <c r="M240" s="13" t="str">
        <f t="shared" si="51"/>
        <v>sobirin</v>
      </c>
    </row>
    <row r="241" spans="1:14" x14ac:dyDescent="0.25">
      <c r="A241" s="11"/>
      <c r="B241" s="11"/>
      <c r="C241" s="16" t="str">
        <f t="shared" si="52"/>
        <v>-5.88752/110.40924</v>
      </c>
      <c r="D241" s="13">
        <f t="shared" si="52"/>
        <v>1</v>
      </c>
      <c r="E241" s="13" t="str">
        <f t="shared" si="52"/>
        <v>MKB</v>
      </c>
      <c r="F241" s="13" t="str">
        <f t="shared" si="52"/>
        <v>Pemanfaatan</v>
      </c>
      <c r="G241" s="17">
        <v>3</v>
      </c>
      <c r="H241" s="17">
        <v>2</v>
      </c>
      <c r="I241" s="13" t="str">
        <f t="shared" si="53"/>
        <v>P,PK</v>
      </c>
      <c r="J241" s="18" t="s">
        <v>23</v>
      </c>
      <c r="K241" s="9">
        <v>0</v>
      </c>
      <c r="L241" s="9">
        <v>0</v>
      </c>
      <c r="M241" s="13" t="str">
        <f t="shared" si="51"/>
        <v>sobirin</v>
      </c>
    </row>
    <row r="242" spans="1:14" x14ac:dyDescent="0.25">
      <c r="A242" s="11"/>
      <c r="B242" s="11"/>
      <c r="C242" s="16" t="str">
        <f t="shared" si="52"/>
        <v>-5.88752/110.40924</v>
      </c>
      <c r="D242" s="13">
        <f t="shared" si="52"/>
        <v>1</v>
      </c>
      <c r="E242" s="13" t="str">
        <f t="shared" si="52"/>
        <v>MKB</v>
      </c>
      <c r="F242" s="13" t="str">
        <f t="shared" si="52"/>
        <v>Pemanfaatan</v>
      </c>
      <c r="G242" s="17">
        <v>3</v>
      </c>
      <c r="H242" s="17">
        <v>2</v>
      </c>
      <c r="I242" s="13" t="str">
        <f t="shared" si="53"/>
        <v>P,PK</v>
      </c>
      <c r="J242" s="18" t="s">
        <v>24</v>
      </c>
      <c r="K242" s="9">
        <v>0</v>
      </c>
      <c r="L242" s="9">
        <v>0</v>
      </c>
      <c r="M242" s="13" t="str">
        <f t="shared" si="51"/>
        <v>sobirin</v>
      </c>
    </row>
    <row r="243" spans="1:14" x14ac:dyDescent="0.25">
      <c r="A243" s="11"/>
      <c r="B243" s="11"/>
      <c r="C243" s="16"/>
      <c r="D243" s="13"/>
      <c r="E243" s="13"/>
      <c r="F243" s="13"/>
      <c r="G243" s="17"/>
      <c r="H243" s="17"/>
      <c r="I243" s="13"/>
      <c r="J243" s="18" t="s">
        <v>16</v>
      </c>
      <c r="K243" s="9">
        <v>15</v>
      </c>
      <c r="L243" s="9">
        <v>10</v>
      </c>
      <c r="M243" s="13" t="str">
        <f t="shared" si="51"/>
        <v>sobirin</v>
      </c>
    </row>
    <row r="244" spans="1:14" x14ac:dyDescent="0.25">
      <c r="A244" s="11"/>
      <c r="B244" s="11"/>
      <c r="C244" s="16" t="str">
        <f>C242</f>
        <v>-5.88752/110.40924</v>
      </c>
      <c r="D244" s="13">
        <f>D242</f>
        <v>1</v>
      </c>
      <c r="E244" s="13" t="str">
        <f>E242</f>
        <v>MKB</v>
      </c>
      <c r="F244" s="13" t="str">
        <f>F242</f>
        <v>Pemanfaatan</v>
      </c>
      <c r="G244" s="17">
        <v>3</v>
      </c>
      <c r="H244" s="17">
        <v>2</v>
      </c>
      <c r="I244" s="13" t="str">
        <f>I242</f>
        <v>P,PK</v>
      </c>
      <c r="J244" s="18" t="s">
        <v>18</v>
      </c>
      <c r="K244" s="9">
        <v>0</v>
      </c>
      <c r="L244" s="9">
        <v>0</v>
      </c>
      <c r="M244" s="13" t="str">
        <f t="shared" si="51"/>
        <v>sobirin</v>
      </c>
    </row>
    <row r="245" spans="1:14" x14ac:dyDescent="0.25">
      <c r="A245" s="31"/>
      <c r="B245" s="31"/>
      <c r="C245" s="32" t="str">
        <f t="shared" ref="C245:F252" si="54">C244</f>
        <v>-5.88752/110.40924</v>
      </c>
      <c r="D245" s="33">
        <f t="shared" si="54"/>
        <v>1</v>
      </c>
      <c r="E245" s="33" t="str">
        <f t="shared" si="54"/>
        <v>MKB</v>
      </c>
      <c r="F245" s="33" t="str">
        <f t="shared" si="54"/>
        <v>Pemanfaatan</v>
      </c>
      <c r="G245" s="34">
        <v>3</v>
      </c>
      <c r="H245" s="34">
        <v>3</v>
      </c>
      <c r="I245" s="33" t="s">
        <v>29</v>
      </c>
      <c r="J245" s="35" t="s">
        <v>25</v>
      </c>
      <c r="K245" s="36">
        <v>0</v>
      </c>
      <c r="L245" s="36">
        <v>0</v>
      </c>
      <c r="M245" s="13" t="str">
        <f t="shared" si="51"/>
        <v>sobirin</v>
      </c>
      <c r="N245" t="s">
        <v>30</v>
      </c>
    </row>
    <row r="246" spans="1:14" x14ac:dyDescent="0.25">
      <c r="A246" s="11"/>
      <c r="B246" s="11"/>
      <c r="C246" s="16" t="str">
        <f t="shared" si="54"/>
        <v>-5.88752/110.40924</v>
      </c>
      <c r="D246" s="13">
        <f t="shared" si="54"/>
        <v>1</v>
      </c>
      <c r="E246" s="13" t="str">
        <f t="shared" si="54"/>
        <v>MKB</v>
      </c>
      <c r="F246" s="13" t="str">
        <f t="shared" si="54"/>
        <v>Pemanfaatan</v>
      </c>
      <c r="G246" s="17">
        <v>3</v>
      </c>
      <c r="H246" s="17">
        <v>3</v>
      </c>
      <c r="I246" s="13" t="str">
        <f t="shared" ref="I246:I252" si="55">I245</f>
        <v>P,PK</v>
      </c>
      <c r="J246" s="18" t="s">
        <v>26</v>
      </c>
      <c r="K246" s="9">
        <v>0</v>
      </c>
      <c r="L246" s="9">
        <v>0</v>
      </c>
      <c r="M246" s="13" t="str">
        <f t="shared" si="51"/>
        <v>sobirin</v>
      </c>
    </row>
    <row r="247" spans="1:14" x14ac:dyDescent="0.25">
      <c r="A247" s="11"/>
      <c r="B247" s="11"/>
      <c r="C247" s="16" t="str">
        <f t="shared" si="54"/>
        <v>-5.88752/110.40924</v>
      </c>
      <c r="D247" s="13">
        <f t="shared" si="54"/>
        <v>1</v>
      </c>
      <c r="E247" s="13" t="str">
        <f t="shared" si="54"/>
        <v>MKB</v>
      </c>
      <c r="F247" s="13" t="str">
        <f t="shared" si="54"/>
        <v>Pemanfaatan</v>
      </c>
      <c r="G247" s="17">
        <v>3</v>
      </c>
      <c r="H247" s="17">
        <v>3</v>
      </c>
      <c r="I247" s="13" t="str">
        <f t="shared" si="55"/>
        <v>P,PK</v>
      </c>
      <c r="J247" s="18" t="s">
        <v>19</v>
      </c>
      <c r="K247" s="9">
        <v>0</v>
      </c>
      <c r="L247" s="9">
        <v>0</v>
      </c>
      <c r="M247" s="13" t="str">
        <f t="shared" si="51"/>
        <v>sobirin</v>
      </c>
    </row>
    <row r="248" spans="1:14" x14ac:dyDescent="0.25">
      <c r="A248" s="11"/>
      <c r="B248" s="11"/>
      <c r="C248" s="16" t="str">
        <f t="shared" si="54"/>
        <v>-5.88752/110.40924</v>
      </c>
      <c r="D248" s="13">
        <f t="shared" si="54"/>
        <v>1</v>
      </c>
      <c r="E248" s="13" t="str">
        <f t="shared" si="54"/>
        <v>MKB</v>
      </c>
      <c r="F248" s="13" t="str">
        <f t="shared" si="54"/>
        <v>Pemanfaatan</v>
      </c>
      <c r="G248" s="17">
        <v>3</v>
      </c>
      <c r="H248" s="17">
        <v>3</v>
      </c>
      <c r="I248" s="13" t="str">
        <f t="shared" si="55"/>
        <v>P,PK</v>
      </c>
      <c r="J248" s="18" t="s">
        <v>20</v>
      </c>
      <c r="K248" s="9">
        <v>0</v>
      </c>
      <c r="L248" s="9">
        <v>0</v>
      </c>
      <c r="M248" s="13" t="str">
        <f t="shared" si="51"/>
        <v>sobirin</v>
      </c>
    </row>
    <row r="249" spans="1:14" x14ac:dyDescent="0.25">
      <c r="A249" s="11"/>
      <c r="B249" s="11"/>
      <c r="C249" s="16" t="str">
        <f t="shared" si="54"/>
        <v>-5.88752/110.40924</v>
      </c>
      <c r="D249" s="13">
        <f t="shared" si="54"/>
        <v>1</v>
      </c>
      <c r="E249" s="13" t="str">
        <f t="shared" si="54"/>
        <v>MKB</v>
      </c>
      <c r="F249" s="13" t="str">
        <f t="shared" si="54"/>
        <v>Pemanfaatan</v>
      </c>
      <c r="G249" s="17">
        <v>3</v>
      </c>
      <c r="H249" s="17">
        <v>3</v>
      </c>
      <c r="I249" s="13" t="str">
        <f t="shared" si="55"/>
        <v>P,PK</v>
      </c>
      <c r="J249" s="18" t="s">
        <v>21</v>
      </c>
      <c r="K249" s="9">
        <v>0</v>
      </c>
      <c r="L249" s="9">
        <v>0</v>
      </c>
      <c r="M249" s="13" t="str">
        <f t="shared" si="51"/>
        <v>sobirin</v>
      </c>
    </row>
    <row r="250" spans="1:14" x14ac:dyDescent="0.25">
      <c r="A250" s="11"/>
      <c r="B250" s="11"/>
      <c r="C250" s="16" t="str">
        <f t="shared" si="54"/>
        <v>-5.88752/110.40924</v>
      </c>
      <c r="D250" s="13">
        <f t="shared" si="54"/>
        <v>1</v>
      </c>
      <c r="E250" s="13" t="str">
        <f t="shared" si="54"/>
        <v>MKB</v>
      </c>
      <c r="F250" s="13" t="str">
        <f t="shared" si="54"/>
        <v>Pemanfaatan</v>
      </c>
      <c r="G250" s="17">
        <v>3</v>
      </c>
      <c r="H250" s="17">
        <v>3</v>
      </c>
      <c r="I250" s="13" t="str">
        <f t="shared" si="55"/>
        <v>P,PK</v>
      </c>
      <c r="J250" s="18" t="s">
        <v>22</v>
      </c>
      <c r="K250" s="9">
        <v>100</v>
      </c>
      <c r="L250" s="9">
        <v>0</v>
      </c>
      <c r="M250" s="13" t="str">
        <f t="shared" si="51"/>
        <v>sobirin</v>
      </c>
    </row>
    <row r="251" spans="1:14" x14ac:dyDescent="0.25">
      <c r="A251" s="11"/>
      <c r="B251" s="11"/>
      <c r="C251" s="16" t="str">
        <f t="shared" si="54"/>
        <v>-5.88752/110.40924</v>
      </c>
      <c r="D251" s="13">
        <f t="shared" si="54"/>
        <v>1</v>
      </c>
      <c r="E251" s="13" t="str">
        <f t="shared" si="54"/>
        <v>MKB</v>
      </c>
      <c r="F251" s="13" t="str">
        <f t="shared" si="54"/>
        <v>Pemanfaatan</v>
      </c>
      <c r="G251" s="17">
        <v>3</v>
      </c>
      <c r="H251" s="17">
        <v>3</v>
      </c>
      <c r="I251" s="13" t="str">
        <f t="shared" si="55"/>
        <v>P,PK</v>
      </c>
      <c r="J251" s="18" t="s">
        <v>23</v>
      </c>
      <c r="K251" s="9">
        <v>0</v>
      </c>
      <c r="L251" s="9">
        <v>0</v>
      </c>
      <c r="M251" s="13" t="str">
        <f t="shared" si="51"/>
        <v>sobirin</v>
      </c>
    </row>
    <row r="252" spans="1:14" x14ac:dyDescent="0.25">
      <c r="A252" s="11"/>
      <c r="B252" s="11"/>
      <c r="C252" s="16" t="str">
        <f t="shared" si="54"/>
        <v>-5.88752/110.40924</v>
      </c>
      <c r="D252" s="13">
        <f t="shared" si="54"/>
        <v>1</v>
      </c>
      <c r="E252" s="13" t="str">
        <f t="shared" si="54"/>
        <v>MKB</v>
      </c>
      <c r="F252" s="13" t="str">
        <f t="shared" si="54"/>
        <v>Pemanfaatan</v>
      </c>
      <c r="G252" s="17">
        <v>3</v>
      </c>
      <c r="H252" s="17">
        <v>3</v>
      </c>
      <c r="I252" s="13" t="str">
        <f t="shared" si="55"/>
        <v>P,PK</v>
      </c>
      <c r="J252" s="18" t="s">
        <v>24</v>
      </c>
      <c r="K252" s="9">
        <v>0</v>
      </c>
      <c r="L252" s="9">
        <v>0</v>
      </c>
      <c r="M252" s="13" t="str">
        <f t="shared" si="51"/>
        <v>sobirin</v>
      </c>
    </row>
    <row r="253" spans="1:14" x14ac:dyDescent="0.25">
      <c r="A253" s="11"/>
      <c r="B253" s="11"/>
      <c r="C253" s="16"/>
      <c r="D253" s="13"/>
      <c r="E253" s="13"/>
      <c r="F253" s="13"/>
      <c r="G253" s="17"/>
      <c r="H253" s="17"/>
      <c r="I253" s="13"/>
      <c r="J253" s="18" t="s">
        <v>16</v>
      </c>
      <c r="K253" s="9">
        <v>10</v>
      </c>
      <c r="L253" s="9">
        <v>40</v>
      </c>
      <c r="M253" s="13" t="str">
        <f t="shared" si="51"/>
        <v>sobirin</v>
      </c>
    </row>
    <row r="254" spans="1:14" x14ac:dyDescent="0.25">
      <c r="A254" s="11"/>
      <c r="B254" s="11"/>
      <c r="C254" s="16" t="str">
        <f>C252</f>
        <v>-5.88752/110.40924</v>
      </c>
      <c r="D254" s="13">
        <f>D252</f>
        <v>1</v>
      </c>
      <c r="E254" s="13" t="str">
        <f>E252</f>
        <v>MKB</v>
      </c>
      <c r="F254" s="13" t="str">
        <f>F252</f>
        <v>Pemanfaatan</v>
      </c>
      <c r="G254" s="17">
        <v>3</v>
      </c>
      <c r="H254" s="17">
        <v>3</v>
      </c>
      <c r="I254" s="13" t="str">
        <f>I252</f>
        <v>P,PK</v>
      </c>
      <c r="J254" s="18" t="s">
        <v>18</v>
      </c>
      <c r="K254" s="9">
        <v>20</v>
      </c>
      <c r="L254" s="9">
        <v>0</v>
      </c>
      <c r="M254" s="13" t="str">
        <f t="shared" si="51"/>
        <v>sobirin</v>
      </c>
    </row>
    <row r="255" spans="1:14" x14ac:dyDescent="0.25">
      <c r="A255" s="31"/>
      <c r="B255" s="31"/>
      <c r="C255" s="32" t="str">
        <f t="shared" ref="C255:F262" si="56">C254</f>
        <v>-5.88752/110.40924</v>
      </c>
      <c r="D255" s="33">
        <f t="shared" si="56"/>
        <v>1</v>
      </c>
      <c r="E255" s="33" t="str">
        <f t="shared" si="56"/>
        <v>MKB</v>
      </c>
      <c r="F255" s="33" t="str">
        <f t="shared" si="56"/>
        <v>Pemanfaatan</v>
      </c>
      <c r="G255" s="34">
        <v>3</v>
      </c>
      <c r="H255" s="34">
        <v>4</v>
      </c>
      <c r="I255" s="33" t="s">
        <v>29</v>
      </c>
      <c r="J255" s="35" t="s">
        <v>25</v>
      </c>
      <c r="K255" s="36">
        <v>0</v>
      </c>
      <c r="L255" s="36">
        <v>0</v>
      </c>
      <c r="M255" s="13" t="str">
        <f t="shared" si="51"/>
        <v>sobirin</v>
      </c>
    </row>
    <row r="256" spans="1:14" x14ac:dyDescent="0.25">
      <c r="A256" s="11"/>
      <c r="B256" s="11"/>
      <c r="C256" s="16" t="str">
        <f t="shared" si="56"/>
        <v>-5.88752/110.40924</v>
      </c>
      <c r="D256" s="13">
        <f t="shared" si="56"/>
        <v>1</v>
      </c>
      <c r="E256" s="13" t="str">
        <f t="shared" si="56"/>
        <v>MKB</v>
      </c>
      <c r="F256" s="13" t="str">
        <f t="shared" si="56"/>
        <v>Pemanfaatan</v>
      </c>
      <c r="G256" s="17">
        <v>3</v>
      </c>
      <c r="H256" s="17">
        <v>4</v>
      </c>
      <c r="I256" s="13" t="str">
        <f t="shared" ref="I256:I262" si="57">I255</f>
        <v>P,PK</v>
      </c>
      <c r="J256" s="18" t="s">
        <v>26</v>
      </c>
      <c r="K256" s="9">
        <v>0</v>
      </c>
      <c r="L256" s="9">
        <v>0</v>
      </c>
      <c r="M256" s="13" t="str">
        <f t="shared" si="51"/>
        <v>sobirin</v>
      </c>
    </row>
    <row r="257" spans="1:13" x14ac:dyDescent="0.25">
      <c r="A257" s="11"/>
      <c r="B257" s="11"/>
      <c r="C257" s="16" t="str">
        <f t="shared" si="56"/>
        <v>-5.88752/110.40924</v>
      </c>
      <c r="D257" s="13">
        <f t="shared" si="56"/>
        <v>1</v>
      </c>
      <c r="E257" s="13" t="str">
        <f t="shared" si="56"/>
        <v>MKB</v>
      </c>
      <c r="F257" s="13" t="str">
        <f t="shared" si="56"/>
        <v>Pemanfaatan</v>
      </c>
      <c r="G257" s="17">
        <v>3</v>
      </c>
      <c r="H257" s="17">
        <v>4</v>
      </c>
      <c r="I257" s="13" t="str">
        <f t="shared" si="57"/>
        <v>P,PK</v>
      </c>
      <c r="J257" s="18" t="s">
        <v>19</v>
      </c>
      <c r="K257" s="9">
        <v>0</v>
      </c>
      <c r="L257" s="9">
        <v>0</v>
      </c>
      <c r="M257" s="13" t="str">
        <f t="shared" si="51"/>
        <v>sobirin</v>
      </c>
    </row>
    <row r="258" spans="1:13" x14ac:dyDescent="0.25">
      <c r="A258" s="11"/>
      <c r="B258" s="11"/>
      <c r="C258" s="16" t="str">
        <f t="shared" si="56"/>
        <v>-5.88752/110.40924</v>
      </c>
      <c r="D258" s="13">
        <f t="shared" si="56"/>
        <v>1</v>
      </c>
      <c r="E258" s="13" t="str">
        <f t="shared" si="56"/>
        <v>MKB</v>
      </c>
      <c r="F258" s="13" t="str">
        <f t="shared" si="56"/>
        <v>Pemanfaatan</v>
      </c>
      <c r="G258" s="17">
        <v>3</v>
      </c>
      <c r="H258" s="17">
        <v>4</v>
      </c>
      <c r="I258" s="13" t="str">
        <f t="shared" si="57"/>
        <v>P,PK</v>
      </c>
      <c r="J258" s="18" t="s">
        <v>20</v>
      </c>
      <c r="K258" s="9">
        <v>0</v>
      </c>
      <c r="L258" s="9">
        <v>0</v>
      </c>
      <c r="M258" s="13" t="str">
        <f t="shared" si="51"/>
        <v>sobirin</v>
      </c>
    </row>
    <row r="259" spans="1:13" x14ac:dyDescent="0.25">
      <c r="A259" s="11"/>
      <c r="B259" s="11"/>
      <c r="C259" s="16" t="str">
        <f t="shared" si="56"/>
        <v>-5.88752/110.40924</v>
      </c>
      <c r="D259" s="13">
        <f t="shared" si="56"/>
        <v>1</v>
      </c>
      <c r="E259" s="13" t="str">
        <f t="shared" si="56"/>
        <v>MKB</v>
      </c>
      <c r="F259" s="13" t="str">
        <f t="shared" si="56"/>
        <v>Pemanfaatan</v>
      </c>
      <c r="G259" s="17">
        <v>3</v>
      </c>
      <c r="H259" s="17">
        <v>4</v>
      </c>
      <c r="I259" s="13" t="str">
        <f t="shared" si="57"/>
        <v>P,PK</v>
      </c>
      <c r="J259" s="18" t="s">
        <v>21</v>
      </c>
      <c r="K259" s="9">
        <v>0</v>
      </c>
      <c r="L259" s="9">
        <v>0</v>
      </c>
      <c r="M259" s="13" t="str">
        <f t="shared" si="51"/>
        <v>sobirin</v>
      </c>
    </row>
    <row r="260" spans="1:13" x14ac:dyDescent="0.25">
      <c r="A260" s="11"/>
      <c r="B260" s="11"/>
      <c r="C260" s="16" t="str">
        <f t="shared" si="56"/>
        <v>-5.88752/110.40924</v>
      </c>
      <c r="D260" s="13">
        <f t="shared" si="56"/>
        <v>1</v>
      </c>
      <c r="E260" s="13" t="str">
        <f t="shared" si="56"/>
        <v>MKB</v>
      </c>
      <c r="F260" s="13" t="str">
        <f t="shared" si="56"/>
        <v>Pemanfaatan</v>
      </c>
      <c r="G260" s="17">
        <v>3</v>
      </c>
      <c r="H260" s="17">
        <v>4</v>
      </c>
      <c r="I260" s="13" t="str">
        <f t="shared" si="57"/>
        <v>P,PK</v>
      </c>
      <c r="J260" s="18" t="s">
        <v>22</v>
      </c>
      <c r="K260" s="9">
        <v>0</v>
      </c>
      <c r="L260" s="9">
        <v>0</v>
      </c>
      <c r="M260" s="13" t="str">
        <f t="shared" si="51"/>
        <v>sobirin</v>
      </c>
    </row>
    <row r="261" spans="1:13" x14ac:dyDescent="0.25">
      <c r="A261" s="11"/>
      <c r="B261" s="11"/>
      <c r="C261" s="16" t="str">
        <f t="shared" si="56"/>
        <v>-5.88752/110.40924</v>
      </c>
      <c r="D261" s="13">
        <f t="shared" si="56"/>
        <v>1</v>
      </c>
      <c r="E261" s="13" t="str">
        <f t="shared" si="56"/>
        <v>MKB</v>
      </c>
      <c r="F261" s="13" t="str">
        <f t="shared" si="56"/>
        <v>Pemanfaatan</v>
      </c>
      <c r="G261" s="17">
        <v>3</v>
      </c>
      <c r="H261" s="17">
        <v>4</v>
      </c>
      <c r="I261" s="13" t="str">
        <f t="shared" si="57"/>
        <v>P,PK</v>
      </c>
      <c r="J261" s="18" t="s">
        <v>23</v>
      </c>
      <c r="K261" s="9">
        <v>0</v>
      </c>
      <c r="L261" s="9">
        <v>0</v>
      </c>
      <c r="M261" s="13" t="str">
        <f t="shared" si="51"/>
        <v>sobirin</v>
      </c>
    </row>
    <row r="262" spans="1:13" x14ac:dyDescent="0.25">
      <c r="A262" s="11"/>
      <c r="B262" s="11"/>
      <c r="C262" s="16" t="str">
        <f t="shared" si="56"/>
        <v>-5.88752/110.40924</v>
      </c>
      <c r="D262" s="13">
        <f t="shared" si="56"/>
        <v>1</v>
      </c>
      <c r="E262" s="13" t="str">
        <f t="shared" si="56"/>
        <v>MKB</v>
      </c>
      <c r="F262" s="13" t="str">
        <f t="shared" si="56"/>
        <v>Pemanfaatan</v>
      </c>
      <c r="G262" s="17">
        <v>3</v>
      </c>
      <c r="H262" s="17">
        <v>4</v>
      </c>
      <c r="I262" s="13" t="str">
        <f t="shared" si="57"/>
        <v>P,PK</v>
      </c>
      <c r="J262" s="18" t="s">
        <v>24</v>
      </c>
      <c r="K262" s="9">
        <v>0</v>
      </c>
      <c r="L262" s="9">
        <v>0</v>
      </c>
      <c r="M262" s="13" t="str">
        <f t="shared" si="51"/>
        <v>sobirin</v>
      </c>
    </row>
    <row r="263" spans="1:13" x14ac:dyDescent="0.25">
      <c r="A263" s="11"/>
      <c r="B263" s="11"/>
      <c r="C263" s="16"/>
      <c r="D263" s="13"/>
      <c r="E263" s="13"/>
      <c r="F263" s="13"/>
      <c r="G263" s="17"/>
      <c r="H263" s="17"/>
      <c r="I263" s="13"/>
      <c r="J263" s="18" t="s">
        <v>16</v>
      </c>
      <c r="K263" s="9">
        <v>0</v>
      </c>
      <c r="L263" s="9">
        <v>0</v>
      </c>
      <c r="M263" s="13" t="str">
        <f t="shared" si="51"/>
        <v>sobirin</v>
      </c>
    </row>
    <row r="264" spans="1:13" x14ac:dyDescent="0.25">
      <c r="A264" s="11"/>
      <c r="B264" s="11"/>
      <c r="C264" s="16" t="str">
        <f>C262</f>
        <v>-5.88752/110.40924</v>
      </c>
      <c r="D264" s="13">
        <f>D262</f>
        <v>1</v>
      </c>
      <c r="E264" s="13" t="str">
        <f>E262</f>
        <v>MKB</v>
      </c>
      <c r="F264" s="13" t="str">
        <f>F262</f>
        <v>Pemanfaatan</v>
      </c>
      <c r="G264" s="17">
        <v>3</v>
      </c>
      <c r="H264" s="17">
        <v>4</v>
      </c>
      <c r="I264" s="13" t="str">
        <f>I262</f>
        <v>P,PK</v>
      </c>
      <c r="J264" s="18" t="s">
        <v>18</v>
      </c>
      <c r="K264" s="9">
        <v>0</v>
      </c>
      <c r="L264" s="9">
        <v>0</v>
      </c>
      <c r="M264" s="13" t="str">
        <f t="shared" si="51"/>
        <v>sobirin</v>
      </c>
    </row>
    <row r="265" spans="1:13" x14ac:dyDescent="0.25">
      <c r="A265" s="31"/>
      <c r="B265" s="31"/>
      <c r="C265" s="32" t="str">
        <f t="shared" ref="C265:F272" si="58">C264</f>
        <v>-5.88752/110.40924</v>
      </c>
      <c r="D265" s="33">
        <f t="shared" si="58"/>
        <v>1</v>
      </c>
      <c r="E265" s="33" t="str">
        <f t="shared" si="58"/>
        <v>MKB</v>
      </c>
      <c r="F265" s="33" t="str">
        <f t="shared" si="58"/>
        <v>Pemanfaatan</v>
      </c>
      <c r="G265" s="34">
        <v>3</v>
      </c>
      <c r="H265" s="34">
        <v>5</v>
      </c>
      <c r="I265" s="33" t="s">
        <v>29</v>
      </c>
      <c r="J265" s="35" t="s">
        <v>25</v>
      </c>
      <c r="K265" s="36">
        <v>100</v>
      </c>
      <c r="L265" s="36">
        <v>0</v>
      </c>
      <c r="M265" s="13" t="str">
        <f t="shared" si="51"/>
        <v>sobirin</v>
      </c>
    </row>
    <row r="266" spans="1:13" x14ac:dyDescent="0.25">
      <c r="A266" s="11"/>
      <c r="B266" s="11"/>
      <c r="C266" s="16" t="str">
        <f t="shared" si="58"/>
        <v>-5.88752/110.40924</v>
      </c>
      <c r="D266" s="13">
        <f t="shared" si="58"/>
        <v>1</v>
      </c>
      <c r="E266" s="13" t="str">
        <f t="shared" si="58"/>
        <v>MKB</v>
      </c>
      <c r="F266" s="13" t="str">
        <f t="shared" si="58"/>
        <v>Pemanfaatan</v>
      </c>
      <c r="G266" s="17">
        <v>3</v>
      </c>
      <c r="H266" s="17">
        <v>5</v>
      </c>
      <c r="I266" s="13" t="str">
        <f t="shared" ref="I266:I272" si="59">I265</f>
        <v>P,PK</v>
      </c>
      <c r="J266" s="18" t="s">
        <v>26</v>
      </c>
      <c r="K266" s="9">
        <v>0</v>
      </c>
      <c r="L266" s="9">
        <v>0</v>
      </c>
      <c r="M266" s="13" t="str">
        <f t="shared" si="51"/>
        <v>sobirin</v>
      </c>
    </row>
    <row r="267" spans="1:13" x14ac:dyDescent="0.25">
      <c r="A267" s="11"/>
      <c r="B267" s="11"/>
      <c r="C267" s="16" t="str">
        <f t="shared" si="58"/>
        <v>-5.88752/110.40924</v>
      </c>
      <c r="D267" s="13">
        <f t="shared" si="58"/>
        <v>1</v>
      </c>
      <c r="E267" s="13" t="str">
        <f t="shared" si="58"/>
        <v>MKB</v>
      </c>
      <c r="F267" s="13" t="str">
        <f t="shared" si="58"/>
        <v>Pemanfaatan</v>
      </c>
      <c r="G267" s="17">
        <v>3</v>
      </c>
      <c r="H267" s="17">
        <v>5</v>
      </c>
      <c r="I267" s="13" t="str">
        <f t="shared" si="59"/>
        <v>P,PK</v>
      </c>
      <c r="J267" s="18" t="s">
        <v>19</v>
      </c>
      <c r="K267" s="9">
        <v>0</v>
      </c>
      <c r="L267" s="9">
        <v>0</v>
      </c>
      <c r="M267" s="13" t="str">
        <f t="shared" si="51"/>
        <v>sobirin</v>
      </c>
    </row>
    <row r="268" spans="1:13" x14ac:dyDescent="0.25">
      <c r="A268" s="11"/>
      <c r="B268" s="11"/>
      <c r="C268" s="16" t="str">
        <f t="shared" si="58"/>
        <v>-5.88752/110.40924</v>
      </c>
      <c r="D268" s="13">
        <f t="shared" si="58"/>
        <v>1</v>
      </c>
      <c r="E268" s="13" t="str">
        <f t="shared" si="58"/>
        <v>MKB</v>
      </c>
      <c r="F268" s="13" t="str">
        <f t="shared" si="58"/>
        <v>Pemanfaatan</v>
      </c>
      <c r="G268" s="17">
        <v>3</v>
      </c>
      <c r="H268" s="17">
        <v>5</v>
      </c>
      <c r="I268" s="13" t="str">
        <f t="shared" si="59"/>
        <v>P,PK</v>
      </c>
      <c r="J268" s="18" t="s">
        <v>20</v>
      </c>
      <c r="K268" s="9">
        <v>0</v>
      </c>
      <c r="L268" s="9">
        <v>0</v>
      </c>
      <c r="M268" s="13" t="str">
        <f t="shared" si="51"/>
        <v>sobirin</v>
      </c>
    </row>
    <row r="269" spans="1:13" x14ac:dyDescent="0.25">
      <c r="A269" s="11"/>
      <c r="B269" s="11"/>
      <c r="C269" s="16" t="str">
        <f t="shared" si="58"/>
        <v>-5.88752/110.40924</v>
      </c>
      <c r="D269" s="13">
        <f t="shared" si="58"/>
        <v>1</v>
      </c>
      <c r="E269" s="13" t="str">
        <f t="shared" si="58"/>
        <v>MKB</v>
      </c>
      <c r="F269" s="13" t="str">
        <f t="shared" si="58"/>
        <v>Pemanfaatan</v>
      </c>
      <c r="G269" s="17">
        <v>3</v>
      </c>
      <c r="H269" s="17">
        <v>5</v>
      </c>
      <c r="I269" s="13" t="str">
        <f t="shared" si="59"/>
        <v>P,PK</v>
      </c>
      <c r="J269" s="18" t="s">
        <v>21</v>
      </c>
      <c r="K269" s="9">
        <v>0</v>
      </c>
      <c r="L269" s="9">
        <v>0</v>
      </c>
      <c r="M269" s="13" t="str">
        <f t="shared" si="51"/>
        <v>sobirin</v>
      </c>
    </row>
    <row r="270" spans="1:13" x14ac:dyDescent="0.25">
      <c r="A270" s="11"/>
      <c r="B270" s="11"/>
      <c r="C270" s="16" t="str">
        <f t="shared" si="58"/>
        <v>-5.88752/110.40924</v>
      </c>
      <c r="D270" s="13">
        <f t="shared" si="58"/>
        <v>1</v>
      </c>
      <c r="E270" s="13" t="str">
        <f t="shared" si="58"/>
        <v>MKB</v>
      </c>
      <c r="F270" s="13" t="str">
        <f t="shared" si="58"/>
        <v>Pemanfaatan</v>
      </c>
      <c r="G270" s="17">
        <v>3</v>
      </c>
      <c r="H270" s="17">
        <v>5</v>
      </c>
      <c r="I270" s="13" t="str">
        <f t="shared" si="59"/>
        <v>P,PK</v>
      </c>
      <c r="J270" s="18" t="s">
        <v>22</v>
      </c>
      <c r="K270" s="9">
        <v>0</v>
      </c>
      <c r="L270" s="9">
        <v>0</v>
      </c>
      <c r="M270" s="13" t="str">
        <f t="shared" si="51"/>
        <v>sobirin</v>
      </c>
    </row>
    <row r="271" spans="1:13" x14ac:dyDescent="0.25">
      <c r="A271" s="11"/>
      <c r="B271" s="11"/>
      <c r="C271" s="16" t="str">
        <f t="shared" si="58"/>
        <v>-5.88752/110.40924</v>
      </c>
      <c r="D271" s="13">
        <f t="shared" si="58"/>
        <v>1</v>
      </c>
      <c r="E271" s="13" t="str">
        <f t="shared" si="58"/>
        <v>MKB</v>
      </c>
      <c r="F271" s="13" t="str">
        <f t="shared" si="58"/>
        <v>Pemanfaatan</v>
      </c>
      <c r="G271" s="17">
        <v>3</v>
      </c>
      <c r="H271" s="17">
        <v>5</v>
      </c>
      <c r="I271" s="13" t="str">
        <f t="shared" si="59"/>
        <v>P,PK</v>
      </c>
      <c r="J271" s="18" t="s">
        <v>23</v>
      </c>
      <c r="K271" s="9">
        <v>0</v>
      </c>
      <c r="L271" s="9">
        <v>0</v>
      </c>
      <c r="M271" s="13" t="str">
        <f t="shared" si="51"/>
        <v>sobirin</v>
      </c>
    </row>
    <row r="272" spans="1:13" x14ac:dyDescent="0.25">
      <c r="A272" s="11"/>
      <c r="B272" s="11"/>
      <c r="C272" s="16" t="str">
        <f t="shared" si="58"/>
        <v>-5.88752/110.40924</v>
      </c>
      <c r="D272" s="13">
        <f t="shared" si="58"/>
        <v>1</v>
      </c>
      <c r="E272" s="13" t="str">
        <f t="shared" si="58"/>
        <v>MKB</v>
      </c>
      <c r="F272" s="13" t="str">
        <f t="shared" si="58"/>
        <v>Pemanfaatan</v>
      </c>
      <c r="G272" s="17">
        <v>3</v>
      </c>
      <c r="H272" s="17">
        <v>5</v>
      </c>
      <c r="I272" s="13" t="str">
        <f t="shared" si="59"/>
        <v>P,PK</v>
      </c>
      <c r="J272" s="18" t="s">
        <v>24</v>
      </c>
      <c r="K272" s="9">
        <v>0</v>
      </c>
      <c r="L272" s="9">
        <v>0</v>
      </c>
      <c r="M272" s="13" t="str">
        <f t="shared" si="51"/>
        <v>sobirin</v>
      </c>
    </row>
    <row r="273" spans="1:13" x14ac:dyDescent="0.25">
      <c r="A273" s="11"/>
      <c r="B273" s="11"/>
      <c r="C273" s="16"/>
      <c r="D273" s="13"/>
      <c r="E273" s="13"/>
      <c r="F273" s="13"/>
      <c r="G273" s="17"/>
      <c r="H273" s="17"/>
      <c r="I273" s="13"/>
      <c r="J273" s="18" t="s">
        <v>16</v>
      </c>
      <c r="K273" s="9">
        <v>10</v>
      </c>
      <c r="L273" s="9">
        <v>7</v>
      </c>
      <c r="M273" s="13" t="str">
        <f t="shared" si="51"/>
        <v>sobirin</v>
      </c>
    </row>
    <row r="274" spans="1:13" x14ac:dyDescent="0.25">
      <c r="A274" s="11"/>
      <c r="B274" s="11"/>
      <c r="C274" s="16" t="str">
        <f>C272</f>
        <v>-5.88752/110.40924</v>
      </c>
      <c r="D274" s="13">
        <f>D272</f>
        <v>1</v>
      </c>
      <c r="E274" s="13" t="str">
        <f>E272</f>
        <v>MKB</v>
      </c>
      <c r="F274" s="13" t="str">
        <f>F272</f>
        <v>Pemanfaatan</v>
      </c>
      <c r="G274" s="17">
        <v>3</v>
      </c>
      <c r="H274" s="17">
        <v>5</v>
      </c>
      <c r="I274" s="13" t="str">
        <f>I272</f>
        <v>P,PK</v>
      </c>
      <c r="J274" s="18" t="s">
        <v>18</v>
      </c>
      <c r="K274" s="9">
        <v>0</v>
      </c>
      <c r="L274" s="9">
        <v>0</v>
      </c>
      <c r="M274" s="13" t="str">
        <f t="shared" si="51"/>
        <v>sobirin</v>
      </c>
    </row>
    <row r="275" spans="1:13" x14ac:dyDescent="0.25">
      <c r="A275" s="31"/>
      <c r="B275" s="31"/>
      <c r="C275" s="32" t="str">
        <f t="shared" ref="C275:F282" si="60">C274</f>
        <v>-5.88752/110.40924</v>
      </c>
      <c r="D275" s="33">
        <f t="shared" si="60"/>
        <v>1</v>
      </c>
      <c r="E275" s="33" t="str">
        <f t="shared" si="60"/>
        <v>MKB</v>
      </c>
      <c r="F275" s="33" t="str">
        <f t="shared" si="60"/>
        <v>Pemanfaatan</v>
      </c>
      <c r="G275" s="34">
        <v>3</v>
      </c>
      <c r="H275" s="34">
        <v>6</v>
      </c>
      <c r="I275" s="33" t="s">
        <v>49</v>
      </c>
      <c r="J275" s="35" t="s">
        <v>25</v>
      </c>
      <c r="K275" s="36">
        <v>100</v>
      </c>
      <c r="L275" s="36">
        <v>0</v>
      </c>
      <c r="M275" s="13" t="str">
        <f t="shared" si="51"/>
        <v>sobirin</v>
      </c>
    </row>
    <row r="276" spans="1:13" x14ac:dyDescent="0.25">
      <c r="A276" s="11"/>
      <c r="B276" s="11"/>
      <c r="C276" s="16" t="str">
        <f t="shared" si="60"/>
        <v>-5.88752/110.40924</v>
      </c>
      <c r="D276" s="13">
        <f t="shared" si="60"/>
        <v>1</v>
      </c>
      <c r="E276" s="13" t="str">
        <f t="shared" si="60"/>
        <v>MKB</v>
      </c>
      <c r="F276" s="13" t="str">
        <f t="shared" si="60"/>
        <v>Pemanfaatan</v>
      </c>
      <c r="G276" s="17">
        <v>3</v>
      </c>
      <c r="H276" s="17">
        <v>6</v>
      </c>
      <c r="I276" s="13" t="str">
        <f t="shared" ref="I276:I282" si="61">I275</f>
        <v>P,B</v>
      </c>
      <c r="J276" s="18" t="s">
        <v>26</v>
      </c>
      <c r="K276" s="9">
        <v>0</v>
      </c>
      <c r="L276" s="9">
        <v>0</v>
      </c>
      <c r="M276" s="13" t="str">
        <f t="shared" si="51"/>
        <v>sobirin</v>
      </c>
    </row>
    <row r="277" spans="1:13" x14ac:dyDescent="0.25">
      <c r="A277" s="11"/>
      <c r="B277" s="11"/>
      <c r="C277" s="16" t="str">
        <f t="shared" si="60"/>
        <v>-5.88752/110.40924</v>
      </c>
      <c r="D277" s="13">
        <f t="shared" si="60"/>
        <v>1</v>
      </c>
      <c r="E277" s="13" t="str">
        <f t="shared" si="60"/>
        <v>MKB</v>
      </c>
      <c r="F277" s="13" t="str">
        <f t="shared" si="60"/>
        <v>Pemanfaatan</v>
      </c>
      <c r="G277" s="17">
        <v>3</v>
      </c>
      <c r="H277" s="17">
        <v>6</v>
      </c>
      <c r="I277" s="13" t="str">
        <f t="shared" si="61"/>
        <v>P,B</v>
      </c>
      <c r="J277" s="18" t="s">
        <v>19</v>
      </c>
      <c r="K277" s="9">
        <v>0</v>
      </c>
      <c r="L277" s="9">
        <v>0</v>
      </c>
      <c r="M277" s="13" t="str">
        <f t="shared" si="51"/>
        <v>sobirin</v>
      </c>
    </row>
    <row r="278" spans="1:13" x14ac:dyDescent="0.25">
      <c r="A278" s="11"/>
      <c r="B278" s="11"/>
      <c r="C278" s="16" t="str">
        <f t="shared" si="60"/>
        <v>-5.88752/110.40924</v>
      </c>
      <c r="D278" s="13">
        <f t="shared" si="60"/>
        <v>1</v>
      </c>
      <c r="E278" s="13" t="str">
        <f t="shared" si="60"/>
        <v>MKB</v>
      </c>
      <c r="F278" s="13" t="str">
        <f t="shared" si="60"/>
        <v>Pemanfaatan</v>
      </c>
      <c r="G278" s="17">
        <v>3</v>
      </c>
      <c r="H278" s="17">
        <v>6</v>
      </c>
      <c r="I278" s="13" t="str">
        <f t="shared" si="61"/>
        <v>P,B</v>
      </c>
      <c r="J278" s="18" t="s">
        <v>20</v>
      </c>
      <c r="K278" s="9">
        <v>0</v>
      </c>
      <c r="L278" s="9">
        <v>0</v>
      </c>
      <c r="M278" s="13" t="str">
        <f t="shared" si="51"/>
        <v>sobirin</v>
      </c>
    </row>
    <row r="279" spans="1:13" x14ac:dyDescent="0.25">
      <c r="A279" s="11"/>
      <c r="B279" s="11"/>
      <c r="C279" s="16" t="str">
        <f t="shared" si="60"/>
        <v>-5.88752/110.40924</v>
      </c>
      <c r="D279" s="13">
        <f t="shared" si="60"/>
        <v>1</v>
      </c>
      <c r="E279" s="13" t="str">
        <f t="shared" si="60"/>
        <v>MKB</v>
      </c>
      <c r="F279" s="13" t="str">
        <f t="shared" si="60"/>
        <v>Pemanfaatan</v>
      </c>
      <c r="G279" s="17">
        <v>3</v>
      </c>
      <c r="H279" s="17">
        <v>6</v>
      </c>
      <c r="I279" s="13" t="str">
        <f t="shared" si="61"/>
        <v>P,B</v>
      </c>
      <c r="J279" s="18" t="s">
        <v>21</v>
      </c>
      <c r="K279" s="9">
        <v>0</v>
      </c>
      <c r="L279" s="9">
        <v>0</v>
      </c>
      <c r="M279" s="13" t="str">
        <f t="shared" si="51"/>
        <v>sobirin</v>
      </c>
    </row>
    <row r="280" spans="1:13" x14ac:dyDescent="0.25">
      <c r="A280" s="11"/>
      <c r="B280" s="11"/>
      <c r="C280" s="16" t="str">
        <f t="shared" si="60"/>
        <v>-5.88752/110.40924</v>
      </c>
      <c r="D280" s="13">
        <f t="shared" si="60"/>
        <v>1</v>
      </c>
      <c r="E280" s="13" t="str">
        <f t="shared" si="60"/>
        <v>MKB</v>
      </c>
      <c r="F280" s="13" t="str">
        <f t="shared" si="60"/>
        <v>Pemanfaatan</v>
      </c>
      <c r="G280" s="17">
        <v>3</v>
      </c>
      <c r="H280" s="17">
        <v>6</v>
      </c>
      <c r="I280" s="13" t="str">
        <f t="shared" si="61"/>
        <v>P,B</v>
      </c>
      <c r="J280" s="18" t="s">
        <v>22</v>
      </c>
      <c r="K280" s="9">
        <v>0</v>
      </c>
      <c r="L280" s="9">
        <v>0</v>
      </c>
      <c r="M280" s="13" t="str">
        <f t="shared" si="51"/>
        <v>sobirin</v>
      </c>
    </row>
    <row r="281" spans="1:13" x14ac:dyDescent="0.25">
      <c r="A281" s="11"/>
      <c r="B281" s="11"/>
      <c r="C281" s="16" t="str">
        <f t="shared" si="60"/>
        <v>-5.88752/110.40924</v>
      </c>
      <c r="D281" s="13">
        <f t="shared" si="60"/>
        <v>1</v>
      </c>
      <c r="E281" s="13" t="str">
        <f t="shared" si="60"/>
        <v>MKB</v>
      </c>
      <c r="F281" s="13" t="str">
        <f t="shared" si="60"/>
        <v>Pemanfaatan</v>
      </c>
      <c r="G281" s="17">
        <v>3</v>
      </c>
      <c r="H281" s="17">
        <v>6</v>
      </c>
      <c r="I281" s="13" t="str">
        <f t="shared" si="61"/>
        <v>P,B</v>
      </c>
      <c r="J281" s="18" t="s">
        <v>23</v>
      </c>
      <c r="K281" s="9">
        <v>0</v>
      </c>
      <c r="L281" s="9">
        <v>0</v>
      </c>
      <c r="M281" s="13" t="str">
        <f t="shared" si="51"/>
        <v>sobirin</v>
      </c>
    </row>
    <row r="282" spans="1:13" x14ac:dyDescent="0.25">
      <c r="A282" s="11"/>
      <c r="B282" s="11"/>
      <c r="C282" s="16" t="str">
        <f t="shared" si="60"/>
        <v>-5.88752/110.40924</v>
      </c>
      <c r="D282" s="13">
        <f t="shared" si="60"/>
        <v>1</v>
      </c>
      <c r="E282" s="13" t="str">
        <f t="shared" si="60"/>
        <v>MKB</v>
      </c>
      <c r="F282" s="13" t="str">
        <f t="shared" si="60"/>
        <v>Pemanfaatan</v>
      </c>
      <c r="G282" s="17">
        <v>3</v>
      </c>
      <c r="H282" s="17">
        <v>6</v>
      </c>
      <c r="I282" s="13" t="str">
        <f t="shared" si="61"/>
        <v>P,B</v>
      </c>
      <c r="J282" s="18" t="s">
        <v>24</v>
      </c>
      <c r="K282" s="9">
        <v>0</v>
      </c>
      <c r="L282" s="9">
        <v>0</v>
      </c>
      <c r="M282" s="13" t="str">
        <f t="shared" si="51"/>
        <v>sobirin</v>
      </c>
    </row>
    <row r="283" spans="1:13" x14ac:dyDescent="0.25">
      <c r="A283" s="11"/>
      <c r="B283" s="11"/>
      <c r="C283" s="16"/>
      <c r="D283" s="13"/>
      <c r="E283" s="13"/>
      <c r="F283" s="13"/>
      <c r="G283" s="17"/>
      <c r="H283" s="17"/>
      <c r="I283" s="13"/>
      <c r="J283" s="10" t="str">
        <f>J273</f>
        <v>% seagrass</v>
      </c>
      <c r="K283" s="9">
        <v>20</v>
      </c>
      <c r="L283" s="9">
        <v>30</v>
      </c>
      <c r="M283" s="13" t="str">
        <f t="shared" si="51"/>
        <v>sobirin</v>
      </c>
    </row>
    <row r="284" spans="1:13" x14ac:dyDescent="0.25">
      <c r="A284" s="11"/>
      <c r="B284" s="11"/>
      <c r="C284" s="16" t="str">
        <f>C282</f>
        <v>-5.88752/110.40924</v>
      </c>
      <c r="D284" s="13">
        <f>D282</f>
        <v>1</v>
      </c>
      <c r="E284" s="13" t="str">
        <f>E282</f>
        <v>MKB</v>
      </c>
      <c r="F284" s="13" t="str">
        <f>F282</f>
        <v>Pemanfaatan</v>
      </c>
      <c r="G284" s="17">
        <v>3</v>
      </c>
      <c r="H284" s="17">
        <v>6</v>
      </c>
      <c r="I284" s="13" t="str">
        <f>I282</f>
        <v>P,B</v>
      </c>
      <c r="J284" s="18" t="s">
        <v>18</v>
      </c>
      <c r="K284" s="9">
        <v>10</v>
      </c>
      <c r="L284" s="9">
        <v>0</v>
      </c>
      <c r="M284" s="13" t="str">
        <f t="shared" si="51"/>
        <v>sobirin</v>
      </c>
    </row>
    <row r="285" spans="1:13" x14ac:dyDescent="0.25">
      <c r="A285" s="31"/>
      <c r="B285" s="31"/>
      <c r="C285" s="32" t="str">
        <f t="shared" ref="C285:F292" si="62">C284</f>
        <v>-5.88752/110.40924</v>
      </c>
      <c r="D285" s="33">
        <f t="shared" si="62"/>
        <v>1</v>
      </c>
      <c r="E285" s="33" t="str">
        <f t="shared" si="62"/>
        <v>MKB</v>
      </c>
      <c r="F285" s="33" t="str">
        <f t="shared" si="62"/>
        <v>Pemanfaatan</v>
      </c>
      <c r="G285" s="34">
        <v>3</v>
      </c>
      <c r="H285" s="34">
        <v>7</v>
      </c>
      <c r="I285" s="33" t="s">
        <v>29</v>
      </c>
      <c r="J285" s="35" t="s">
        <v>25</v>
      </c>
      <c r="K285" s="36">
        <v>100</v>
      </c>
      <c r="L285" s="36">
        <v>0</v>
      </c>
      <c r="M285" s="13" t="str">
        <f t="shared" si="51"/>
        <v>sobirin</v>
      </c>
    </row>
    <row r="286" spans="1:13" x14ac:dyDescent="0.25">
      <c r="A286" s="11"/>
      <c r="B286" s="11"/>
      <c r="C286" s="16" t="str">
        <f t="shared" si="62"/>
        <v>-5.88752/110.40924</v>
      </c>
      <c r="D286" s="13">
        <f t="shared" si="62"/>
        <v>1</v>
      </c>
      <c r="E286" s="13" t="str">
        <f t="shared" si="62"/>
        <v>MKB</v>
      </c>
      <c r="F286" s="13" t="str">
        <f t="shared" si="62"/>
        <v>Pemanfaatan</v>
      </c>
      <c r="G286" s="17">
        <v>3</v>
      </c>
      <c r="H286" s="17">
        <v>7</v>
      </c>
      <c r="I286" s="13" t="str">
        <f t="shared" ref="I286:I292" si="63">I285</f>
        <v>P,PK</v>
      </c>
      <c r="J286" s="18" t="s">
        <v>26</v>
      </c>
      <c r="K286" s="9">
        <v>0</v>
      </c>
      <c r="L286" s="9">
        <v>0</v>
      </c>
      <c r="M286" s="13" t="str">
        <f t="shared" si="51"/>
        <v>sobirin</v>
      </c>
    </row>
    <row r="287" spans="1:13" x14ac:dyDescent="0.25">
      <c r="A287" s="11"/>
      <c r="B287" s="11"/>
      <c r="C287" s="16" t="str">
        <f t="shared" si="62"/>
        <v>-5.88752/110.40924</v>
      </c>
      <c r="D287" s="13">
        <f t="shared" si="62"/>
        <v>1</v>
      </c>
      <c r="E287" s="13" t="str">
        <f t="shared" si="62"/>
        <v>MKB</v>
      </c>
      <c r="F287" s="13" t="str">
        <f t="shared" si="62"/>
        <v>Pemanfaatan</v>
      </c>
      <c r="G287" s="17">
        <v>3</v>
      </c>
      <c r="H287" s="17">
        <v>7</v>
      </c>
      <c r="I287" s="13" t="str">
        <f t="shared" si="63"/>
        <v>P,PK</v>
      </c>
      <c r="J287" s="18" t="s">
        <v>19</v>
      </c>
      <c r="K287" s="9">
        <v>0</v>
      </c>
      <c r="L287" s="9">
        <v>0</v>
      </c>
      <c r="M287" s="13" t="str">
        <f t="shared" si="51"/>
        <v>sobirin</v>
      </c>
    </row>
    <row r="288" spans="1:13" x14ac:dyDescent="0.25">
      <c r="A288" s="11"/>
      <c r="B288" s="11"/>
      <c r="C288" s="16" t="str">
        <f t="shared" si="62"/>
        <v>-5.88752/110.40924</v>
      </c>
      <c r="D288" s="13">
        <f t="shared" si="62"/>
        <v>1</v>
      </c>
      <c r="E288" s="13" t="str">
        <f t="shared" si="62"/>
        <v>MKB</v>
      </c>
      <c r="F288" s="13" t="str">
        <f t="shared" si="62"/>
        <v>Pemanfaatan</v>
      </c>
      <c r="G288" s="17">
        <v>3</v>
      </c>
      <c r="H288" s="17">
        <v>7</v>
      </c>
      <c r="I288" s="13" t="str">
        <f t="shared" si="63"/>
        <v>P,PK</v>
      </c>
      <c r="J288" s="18" t="s">
        <v>20</v>
      </c>
      <c r="K288" s="9">
        <v>0</v>
      </c>
      <c r="L288" s="9">
        <v>0</v>
      </c>
      <c r="M288" s="13" t="str">
        <f t="shared" si="51"/>
        <v>sobirin</v>
      </c>
    </row>
    <row r="289" spans="1:13" x14ac:dyDescent="0.25">
      <c r="A289" s="11"/>
      <c r="B289" s="11"/>
      <c r="C289" s="16" t="str">
        <f t="shared" si="62"/>
        <v>-5.88752/110.40924</v>
      </c>
      <c r="D289" s="13">
        <f t="shared" si="62"/>
        <v>1</v>
      </c>
      <c r="E289" s="13" t="str">
        <f t="shared" si="62"/>
        <v>MKB</v>
      </c>
      <c r="F289" s="13" t="str">
        <f t="shared" si="62"/>
        <v>Pemanfaatan</v>
      </c>
      <c r="G289" s="17">
        <v>3</v>
      </c>
      <c r="H289" s="17">
        <v>7</v>
      </c>
      <c r="I289" s="13" t="str">
        <f t="shared" si="63"/>
        <v>P,PK</v>
      </c>
      <c r="J289" s="18" t="s">
        <v>21</v>
      </c>
      <c r="K289" s="9">
        <v>0</v>
      </c>
      <c r="L289" s="9">
        <v>0</v>
      </c>
      <c r="M289" s="13" t="str">
        <f t="shared" si="51"/>
        <v>sobirin</v>
      </c>
    </row>
    <row r="290" spans="1:13" x14ac:dyDescent="0.25">
      <c r="A290" s="11"/>
      <c r="B290" s="11"/>
      <c r="C290" s="16" t="str">
        <f t="shared" si="62"/>
        <v>-5.88752/110.40924</v>
      </c>
      <c r="D290" s="13">
        <f t="shared" si="62"/>
        <v>1</v>
      </c>
      <c r="E290" s="13" t="str">
        <f t="shared" si="62"/>
        <v>MKB</v>
      </c>
      <c r="F290" s="13" t="str">
        <f t="shared" si="62"/>
        <v>Pemanfaatan</v>
      </c>
      <c r="G290" s="17">
        <v>3</v>
      </c>
      <c r="H290" s="17">
        <v>7</v>
      </c>
      <c r="I290" s="13" t="str">
        <f t="shared" si="63"/>
        <v>P,PK</v>
      </c>
      <c r="J290" s="18" t="s">
        <v>22</v>
      </c>
      <c r="K290" s="9">
        <v>0</v>
      </c>
      <c r="L290" s="9">
        <v>0</v>
      </c>
      <c r="M290" s="13" t="str">
        <f t="shared" si="51"/>
        <v>sobirin</v>
      </c>
    </row>
    <row r="291" spans="1:13" x14ac:dyDescent="0.25">
      <c r="A291" s="11"/>
      <c r="B291" s="11"/>
      <c r="C291" s="16" t="str">
        <f t="shared" si="62"/>
        <v>-5.88752/110.40924</v>
      </c>
      <c r="D291" s="13">
        <f t="shared" si="62"/>
        <v>1</v>
      </c>
      <c r="E291" s="13" t="str">
        <f t="shared" si="62"/>
        <v>MKB</v>
      </c>
      <c r="F291" s="13" t="str">
        <f t="shared" si="62"/>
        <v>Pemanfaatan</v>
      </c>
      <c r="G291" s="17">
        <v>3</v>
      </c>
      <c r="H291" s="17">
        <v>7</v>
      </c>
      <c r="I291" s="13" t="str">
        <f t="shared" si="63"/>
        <v>P,PK</v>
      </c>
      <c r="J291" s="18" t="s">
        <v>23</v>
      </c>
      <c r="K291" s="9">
        <v>0</v>
      </c>
      <c r="L291" s="9">
        <v>0</v>
      </c>
      <c r="M291" s="13" t="str">
        <f t="shared" si="51"/>
        <v>sobirin</v>
      </c>
    </row>
    <row r="292" spans="1:13" x14ac:dyDescent="0.25">
      <c r="A292" s="11"/>
      <c r="B292" s="11"/>
      <c r="C292" s="16" t="str">
        <f t="shared" si="62"/>
        <v>-5.88752/110.40924</v>
      </c>
      <c r="D292" s="13">
        <f t="shared" si="62"/>
        <v>1</v>
      </c>
      <c r="E292" s="13" t="str">
        <f t="shared" si="62"/>
        <v>MKB</v>
      </c>
      <c r="F292" s="13" t="str">
        <f t="shared" si="62"/>
        <v>Pemanfaatan</v>
      </c>
      <c r="G292" s="17">
        <v>3</v>
      </c>
      <c r="H292" s="17">
        <v>7</v>
      </c>
      <c r="I292" s="13" t="str">
        <f t="shared" si="63"/>
        <v>P,PK</v>
      </c>
      <c r="J292" s="18" t="s">
        <v>24</v>
      </c>
      <c r="K292" s="9">
        <v>0</v>
      </c>
      <c r="L292" s="9">
        <v>0</v>
      </c>
      <c r="M292" s="13" t="str">
        <f t="shared" si="51"/>
        <v>sobirin</v>
      </c>
    </row>
    <row r="293" spans="1:13" x14ac:dyDescent="0.25">
      <c r="A293" s="11"/>
      <c r="B293" s="11"/>
      <c r="C293" s="16"/>
      <c r="D293" s="13"/>
      <c r="E293" s="13"/>
      <c r="F293" s="13"/>
      <c r="G293" s="17"/>
      <c r="H293" s="17"/>
      <c r="I293" s="13"/>
      <c r="J293" s="18" t="s">
        <v>16</v>
      </c>
      <c r="K293" s="9">
        <v>10</v>
      </c>
      <c r="L293" s="9">
        <v>7</v>
      </c>
      <c r="M293" s="13" t="str">
        <f t="shared" si="51"/>
        <v>sobirin</v>
      </c>
    </row>
    <row r="294" spans="1:13" x14ac:dyDescent="0.25">
      <c r="A294" s="11"/>
      <c r="B294" s="11"/>
      <c r="C294" s="16" t="str">
        <f>C292</f>
        <v>-5.88752/110.40924</v>
      </c>
      <c r="D294" s="13">
        <f>D292</f>
        <v>1</v>
      </c>
      <c r="E294" s="13" t="str">
        <f>E292</f>
        <v>MKB</v>
      </c>
      <c r="F294" s="13" t="str">
        <f>F292</f>
        <v>Pemanfaatan</v>
      </c>
      <c r="G294" s="17">
        <v>3</v>
      </c>
      <c r="H294" s="17">
        <v>7</v>
      </c>
      <c r="I294" s="13" t="str">
        <f>I292</f>
        <v>P,PK</v>
      </c>
      <c r="J294" s="18" t="s">
        <v>18</v>
      </c>
      <c r="K294" s="9">
        <v>0</v>
      </c>
      <c r="L294" s="9">
        <v>0</v>
      </c>
      <c r="M294" s="13" t="str">
        <f t="shared" ref="M294:M334" si="64">M293</f>
        <v>sobirin</v>
      </c>
    </row>
    <row r="295" spans="1:13" x14ac:dyDescent="0.25">
      <c r="A295" s="31"/>
      <c r="B295" s="31"/>
      <c r="C295" s="32" t="str">
        <f t="shared" ref="C295:F302" si="65">C294</f>
        <v>-5.88752/110.40924</v>
      </c>
      <c r="D295" s="33">
        <f t="shared" si="65"/>
        <v>1</v>
      </c>
      <c r="E295" s="33" t="str">
        <f t="shared" si="65"/>
        <v>MKB</v>
      </c>
      <c r="F295" s="33" t="str">
        <f t="shared" si="65"/>
        <v>Pemanfaatan</v>
      </c>
      <c r="G295" s="34">
        <v>3</v>
      </c>
      <c r="H295" s="34">
        <v>8</v>
      </c>
      <c r="I295" s="33" t="s">
        <v>28</v>
      </c>
      <c r="J295" s="35" t="s">
        <v>25</v>
      </c>
      <c r="K295" s="36">
        <v>100</v>
      </c>
      <c r="L295" s="36">
        <v>0</v>
      </c>
      <c r="M295" s="13" t="str">
        <f t="shared" si="64"/>
        <v>sobirin</v>
      </c>
    </row>
    <row r="296" spans="1:13" x14ac:dyDescent="0.25">
      <c r="A296" s="11"/>
      <c r="B296" s="11"/>
      <c r="C296" s="16" t="str">
        <f t="shared" si="65"/>
        <v>-5.88752/110.40924</v>
      </c>
      <c r="D296" s="13">
        <f t="shared" si="65"/>
        <v>1</v>
      </c>
      <c r="E296" s="13" t="str">
        <f t="shared" si="65"/>
        <v>MKB</v>
      </c>
      <c r="F296" s="13" t="str">
        <f t="shared" si="65"/>
        <v>Pemanfaatan</v>
      </c>
      <c r="G296" s="17">
        <v>3</v>
      </c>
      <c r="H296" s="17">
        <v>8</v>
      </c>
      <c r="I296" s="13" t="str">
        <f t="shared" ref="I296:I302" si="66">I295</f>
        <v>P</v>
      </c>
      <c r="J296" s="18" t="s">
        <v>26</v>
      </c>
      <c r="K296" s="9">
        <v>0</v>
      </c>
      <c r="L296" s="9">
        <v>0</v>
      </c>
      <c r="M296" s="13" t="str">
        <f t="shared" si="64"/>
        <v>sobirin</v>
      </c>
    </row>
    <row r="297" spans="1:13" x14ac:dyDescent="0.25">
      <c r="A297" s="11"/>
      <c r="B297" s="11"/>
      <c r="C297" s="16" t="str">
        <f t="shared" si="65"/>
        <v>-5.88752/110.40924</v>
      </c>
      <c r="D297" s="13">
        <f t="shared" si="65"/>
        <v>1</v>
      </c>
      <c r="E297" s="13" t="str">
        <f t="shared" si="65"/>
        <v>MKB</v>
      </c>
      <c r="F297" s="13" t="str">
        <f t="shared" si="65"/>
        <v>Pemanfaatan</v>
      </c>
      <c r="G297" s="17">
        <v>3</v>
      </c>
      <c r="H297" s="17">
        <v>8</v>
      </c>
      <c r="I297" s="13" t="str">
        <f t="shared" si="66"/>
        <v>P</v>
      </c>
      <c r="J297" s="18" t="s">
        <v>19</v>
      </c>
      <c r="K297" s="9">
        <v>0</v>
      </c>
      <c r="L297" s="9">
        <v>0</v>
      </c>
      <c r="M297" s="13" t="str">
        <f t="shared" si="64"/>
        <v>sobirin</v>
      </c>
    </row>
    <row r="298" spans="1:13" x14ac:dyDescent="0.25">
      <c r="A298" s="11"/>
      <c r="B298" s="11"/>
      <c r="C298" s="16" t="str">
        <f t="shared" si="65"/>
        <v>-5.88752/110.40924</v>
      </c>
      <c r="D298" s="13">
        <f t="shared" si="65"/>
        <v>1</v>
      </c>
      <c r="E298" s="13" t="str">
        <f t="shared" si="65"/>
        <v>MKB</v>
      </c>
      <c r="F298" s="13" t="str">
        <f t="shared" si="65"/>
        <v>Pemanfaatan</v>
      </c>
      <c r="G298" s="17">
        <v>3</v>
      </c>
      <c r="H298" s="17">
        <v>8</v>
      </c>
      <c r="I298" s="13" t="str">
        <f t="shared" si="66"/>
        <v>P</v>
      </c>
      <c r="J298" s="18" t="s">
        <v>20</v>
      </c>
      <c r="K298" s="9">
        <v>0</v>
      </c>
      <c r="L298" s="9">
        <v>0</v>
      </c>
      <c r="M298" s="13" t="str">
        <f t="shared" si="64"/>
        <v>sobirin</v>
      </c>
    </row>
    <row r="299" spans="1:13" x14ac:dyDescent="0.25">
      <c r="A299" s="11"/>
      <c r="B299" s="11"/>
      <c r="C299" s="16" t="str">
        <f t="shared" si="65"/>
        <v>-5.88752/110.40924</v>
      </c>
      <c r="D299" s="13">
        <f t="shared" si="65"/>
        <v>1</v>
      </c>
      <c r="E299" s="13" t="str">
        <f t="shared" si="65"/>
        <v>MKB</v>
      </c>
      <c r="F299" s="13" t="str">
        <f t="shared" si="65"/>
        <v>Pemanfaatan</v>
      </c>
      <c r="G299" s="17">
        <v>3</v>
      </c>
      <c r="H299" s="17">
        <v>8</v>
      </c>
      <c r="I299" s="13" t="str">
        <f t="shared" si="66"/>
        <v>P</v>
      </c>
      <c r="J299" s="18" t="s">
        <v>21</v>
      </c>
      <c r="K299" s="9">
        <v>0</v>
      </c>
      <c r="L299" s="9">
        <v>0</v>
      </c>
      <c r="M299" s="13" t="str">
        <f t="shared" si="64"/>
        <v>sobirin</v>
      </c>
    </row>
    <row r="300" spans="1:13" x14ac:dyDescent="0.25">
      <c r="A300" s="11"/>
      <c r="B300" s="11"/>
      <c r="C300" s="16" t="str">
        <f t="shared" si="65"/>
        <v>-5.88752/110.40924</v>
      </c>
      <c r="D300" s="13">
        <f t="shared" si="65"/>
        <v>1</v>
      </c>
      <c r="E300" s="13" t="str">
        <f t="shared" si="65"/>
        <v>MKB</v>
      </c>
      <c r="F300" s="13" t="str">
        <f t="shared" si="65"/>
        <v>Pemanfaatan</v>
      </c>
      <c r="G300" s="17">
        <v>3</v>
      </c>
      <c r="H300" s="17">
        <v>8</v>
      </c>
      <c r="I300" s="13" t="str">
        <f t="shared" si="66"/>
        <v>P</v>
      </c>
      <c r="J300" s="18" t="s">
        <v>22</v>
      </c>
      <c r="K300" s="9">
        <v>0</v>
      </c>
      <c r="L300" s="9">
        <v>0</v>
      </c>
      <c r="M300" s="13" t="str">
        <f t="shared" si="64"/>
        <v>sobirin</v>
      </c>
    </row>
    <row r="301" spans="1:13" x14ac:dyDescent="0.25">
      <c r="A301" s="11"/>
      <c r="B301" s="11"/>
      <c r="C301" s="16" t="str">
        <f t="shared" si="65"/>
        <v>-5.88752/110.40924</v>
      </c>
      <c r="D301" s="13">
        <f t="shared" si="65"/>
        <v>1</v>
      </c>
      <c r="E301" s="13" t="str">
        <f t="shared" si="65"/>
        <v>MKB</v>
      </c>
      <c r="F301" s="13" t="str">
        <f t="shared" si="65"/>
        <v>Pemanfaatan</v>
      </c>
      <c r="G301" s="17">
        <v>3</v>
      </c>
      <c r="H301" s="17">
        <v>8</v>
      </c>
      <c r="I301" s="13" t="str">
        <f t="shared" si="66"/>
        <v>P</v>
      </c>
      <c r="J301" s="18" t="s">
        <v>23</v>
      </c>
      <c r="K301" s="9">
        <v>0</v>
      </c>
      <c r="L301" s="9">
        <v>0</v>
      </c>
      <c r="M301" s="13" t="str">
        <f t="shared" si="64"/>
        <v>sobirin</v>
      </c>
    </row>
    <row r="302" spans="1:13" x14ac:dyDescent="0.25">
      <c r="A302" s="11"/>
      <c r="B302" s="11"/>
      <c r="C302" s="16" t="str">
        <f t="shared" si="65"/>
        <v>-5.88752/110.40924</v>
      </c>
      <c r="D302" s="13">
        <f t="shared" si="65"/>
        <v>1</v>
      </c>
      <c r="E302" s="13" t="str">
        <f t="shared" si="65"/>
        <v>MKB</v>
      </c>
      <c r="F302" s="13" t="str">
        <f t="shared" si="65"/>
        <v>Pemanfaatan</v>
      </c>
      <c r="G302" s="17">
        <v>3</v>
      </c>
      <c r="H302" s="17">
        <v>8</v>
      </c>
      <c r="I302" s="13" t="str">
        <f t="shared" si="66"/>
        <v>P</v>
      </c>
      <c r="J302" s="18" t="s">
        <v>24</v>
      </c>
      <c r="K302" s="9">
        <v>0</v>
      </c>
      <c r="L302" s="9">
        <v>0</v>
      </c>
      <c r="M302" s="13" t="str">
        <f t="shared" si="64"/>
        <v>sobirin</v>
      </c>
    </row>
    <row r="303" spans="1:13" x14ac:dyDescent="0.25">
      <c r="A303" s="11"/>
      <c r="B303" s="11"/>
      <c r="C303" s="16"/>
      <c r="D303" s="13"/>
      <c r="E303" s="13"/>
      <c r="F303" s="13"/>
      <c r="G303" s="17"/>
      <c r="H303" s="17"/>
      <c r="I303" s="13"/>
      <c r="J303" s="10" t="str">
        <f>J293</f>
        <v>% seagrass</v>
      </c>
      <c r="K303" s="9">
        <v>5</v>
      </c>
      <c r="L303" s="9">
        <v>3</v>
      </c>
      <c r="M303" s="13" t="str">
        <f t="shared" si="64"/>
        <v>sobirin</v>
      </c>
    </row>
    <row r="304" spans="1:13" x14ac:dyDescent="0.25">
      <c r="A304" s="11"/>
      <c r="B304" s="11"/>
      <c r="C304" s="16" t="str">
        <f>C302</f>
        <v>-5.88752/110.40924</v>
      </c>
      <c r="D304" s="13">
        <f>D302</f>
        <v>1</v>
      </c>
      <c r="E304" s="13" t="str">
        <f>E302</f>
        <v>MKB</v>
      </c>
      <c r="F304" s="13" t="str">
        <f>F302</f>
        <v>Pemanfaatan</v>
      </c>
      <c r="G304" s="17">
        <v>3</v>
      </c>
      <c r="H304" s="17">
        <v>8</v>
      </c>
      <c r="I304" s="13" t="str">
        <f>I302</f>
        <v>P</v>
      </c>
      <c r="J304" s="18" t="s">
        <v>18</v>
      </c>
      <c r="K304" s="9">
        <v>0</v>
      </c>
      <c r="L304" s="9">
        <v>0</v>
      </c>
      <c r="M304" s="13" t="str">
        <f t="shared" si="64"/>
        <v>sobirin</v>
      </c>
    </row>
    <row r="305" spans="1:13" x14ac:dyDescent="0.25">
      <c r="A305" s="31"/>
      <c r="B305" s="31"/>
      <c r="C305" s="32" t="str">
        <f t="shared" ref="C305:F312" si="67">C304</f>
        <v>-5.88752/110.40924</v>
      </c>
      <c r="D305" s="33">
        <f t="shared" si="67"/>
        <v>1</v>
      </c>
      <c r="E305" s="33" t="str">
        <f t="shared" si="67"/>
        <v>MKB</v>
      </c>
      <c r="F305" s="33" t="str">
        <f t="shared" si="67"/>
        <v>Pemanfaatan</v>
      </c>
      <c r="G305" s="34">
        <v>3</v>
      </c>
      <c r="H305" s="34">
        <v>9</v>
      </c>
      <c r="I305" s="33" t="s">
        <v>49</v>
      </c>
      <c r="J305" s="35" t="s">
        <v>25</v>
      </c>
      <c r="K305" s="36">
        <v>0</v>
      </c>
      <c r="L305" s="36">
        <v>0</v>
      </c>
      <c r="M305" s="13" t="str">
        <f t="shared" si="64"/>
        <v>sobirin</v>
      </c>
    </row>
    <row r="306" spans="1:13" x14ac:dyDescent="0.25">
      <c r="A306" s="11"/>
      <c r="B306" s="11"/>
      <c r="C306" s="16" t="str">
        <f t="shared" si="67"/>
        <v>-5.88752/110.40924</v>
      </c>
      <c r="D306" s="13">
        <f t="shared" si="67"/>
        <v>1</v>
      </c>
      <c r="E306" s="13" t="str">
        <f t="shared" si="67"/>
        <v>MKB</v>
      </c>
      <c r="F306" s="13" t="str">
        <f t="shared" si="67"/>
        <v>Pemanfaatan</v>
      </c>
      <c r="G306" s="17">
        <v>3</v>
      </c>
      <c r="H306" s="17">
        <v>9</v>
      </c>
      <c r="I306" s="13" t="str">
        <f t="shared" ref="I306:I312" si="68">I305</f>
        <v>P,B</v>
      </c>
      <c r="J306" s="18" t="s">
        <v>26</v>
      </c>
      <c r="K306" s="9">
        <v>0</v>
      </c>
      <c r="L306" s="9">
        <v>0</v>
      </c>
      <c r="M306" s="13" t="str">
        <f t="shared" si="64"/>
        <v>sobirin</v>
      </c>
    </row>
    <row r="307" spans="1:13" x14ac:dyDescent="0.25">
      <c r="A307" s="11"/>
      <c r="B307" s="11"/>
      <c r="C307" s="16" t="str">
        <f t="shared" si="67"/>
        <v>-5.88752/110.40924</v>
      </c>
      <c r="D307" s="13">
        <f t="shared" si="67"/>
        <v>1</v>
      </c>
      <c r="E307" s="13" t="str">
        <f t="shared" si="67"/>
        <v>MKB</v>
      </c>
      <c r="F307" s="13" t="str">
        <f t="shared" si="67"/>
        <v>Pemanfaatan</v>
      </c>
      <c r="G307" s="17">
        <v>3</v>
      </c>
      <c r="H307" s="17">
        <v>9</v>
      </c>
      <c r="I307" s="13" t="str">
        <f t="shared" si="68"/>
        <v>P,B</v>
      </c>
      <c r="J307" s="18" t="s">
        <v>19</v>
      </c>
      <c r="K307" s="9">
        <v>0</v>
      </c>
      <c r="L307" s="9">
        <v>0</v>
      </c>
      <c r="M307" s="13" t="str">
        <f t="shared" si="64"/>
        <v>sobirin</v>
      </c>
    </row>
    <row r="308" spans="1:13" x14ac:dyDescent="0.25">
      <c r="A308" s="11"/>
      <c r="B308" s="11"/>
      <c r="C308" s="16" t="str">
        <f t="shared" si="67"/>
        <v>-5.88752/110.40924</v>
      </c>
      <c r="D308" s="13">
        <f t="shared" si="67"/>
        <v>1</v>
      </c>
      <c r="E308" s="13" t="str">
        <f t="shared" si="67"/>
        <v>MKB</v>
      </c>
      <c r="F308" s="13" t="str">
        <f t="shared" si="67"/>
        <v>Pemanfaatan</v>
      </c>
      <c r="G308" s="17">
        <v>3</v>
      </c>
      <c r="H308" s="17">
        <v>9</v>
      </c>
      <c r="I308" s="13" t="str">
        <f t="shared" si="68"/>
        <v>P,B</v>
      </c>
      <c r="J308" s="18" t="s">
        <v>20</v>
      </c>
      <c r="K308" s="9">
        <v>0</v>
      </c>
      <c r="L308" s="9">
        <v>0</v>
      </c>
      <c r="M308" s="13" t="str">
        <f t="shared" si="64"/>
        <v>sobirin</v>
      </c>
    </row>
    <row r="309" spans="1:13" x14ac:dyDescent="0.25">
      <c r="A309" s="11"/>
      <c r="B309" s="11"/>
      <c r="C309" s="16" t="str">
        <f t="shared" si="67"/>
        <v>-5.88752/110.40924</v>
      </c>
      <c r="D309" s="13">
        <f t="shared" si="67"/>
        <v>1</v>
      </c>
      <c r="E309" s="13" t="str">
        <f t="shared" si="67"/>
        <v>MKB</v>
      </c>
      <c r="F309" s="13" t="str">
        <f t="shared" si="67"/>
        <v>Pemanfaatan</v>
      </c>
      <c r="G309" s="17">
        <v>3</v>
      </c>
      <c r="H309" s="17">
        <v>9</v>
      </c>
      <c r="I309" s="13" t="str">
        <f t="shared" si="68"/>
        <v>P,B</v>
      </c>
      <c r="J309" s="18" t="s">
        <v>21</v>
      </c>
      <c r="K309" s="9">
        <v>0</v>
      </c>
      <c r="L309" s="9">
        <v>0</v>
      </c>
      <c r="M309" s="13" t="str">
        <f t="shared" si="64"/>
        <v>sobirin</v>
      </c>
    </row>
    <row r="310" spans="1:13" x14ac:dyDescent="0.25">
      <c r="A310" s="11"/>
      <c r="B310" s="11"/>
      <c r="C310" s="16" t="str">
        <f t="shared" si="67"/>
        <v>-5.88752/110.40924</v>
      </c>
      <c r="D310" s="13">
        <f t="shared" si="67"/>
        <v>1</v>
      </c>
      <c r="E310" s="13" t="str">
        <f t="shared" si="67"/>
        <v>MKB</v>
      </c>
      <c r="F310" s="13" t="str">
        <f t="shared" si="67"/>
        <v>Pemanfaatan</v>
      </c>
      <c r="G310" s="17">
        <v>3</v>
      </c>
      <c r="H310" s="17">
        <v>9</v>
      </c>
      <c r="I310" s="13" t="str">
        <f t="shared" si="68"/>
        <v>P,B</v>
      </c>
      <c r="J310" s="18" t="s">
        <v>22</v>
      </c>
      <c r="K310" s="9">
        <v>0</v>
      </c>
      <c r="L310" s="9">
        <v>0</v>
      </c>
      <c r="M310" s="13" t="str">
        <f t="shared" si="64"/>
        <v>sobirin</v>
      </c>
    </row>
    <row r="311" spans="1:13" x14ac:dyDescent="0.25">
      <c r="A311" s="11"/>
      <c r="B311" s="11"/>
      <c r="C311" s="16" t="str">
        <f t="shared" si="67"/>
        <v>-5.88752/110.40924</v>
      </c>
      <c r="D311" s="13">
        <f t="shared" si="67"/>
        <v>1</v>
      </c>
      <c r="E311" s="13" t="str">
        <f t="shared" si="67"/>
        <v>MKB</v>
      </c>
      <c r="F311" s="13" t="str">
        <f t="shared" si="67"/>
        <v>Pemanfaatan</v>
      </c>
      <c r="G311" s="17">
        <v>3</v>
      </c>
      <c r="H311" s="17">
        <v>9</v>
      </c>
      <c r="I311" s="13" t="str">
        <f t="shared" si="68"/>
        <v>P,B</v>
      </c>
      <c r="J311" s="18" t="s">
        <v>23</v>
      </c>
      <c r="K311" s="9">
        <v>0</v>
      </c>
      <c r="L311" s="9">
        <v>0</v>
      </c>
      <c r="M311" s="13" t="str">
        <f t="shared" si="64"/>
        <v>sobirin</v>
      </c>
    </row>
    <row r="312" spans="1:13" x14ac:dyDescent="0.25">
      <c r="A312" s="11"/>
      <c r="B312" s="11"/>
      <c r="C312" s="16" t="str">
        <f t="shared" si="67"/>
        <v>-5.88752/110.40924</v>
      </c>
      <c r="D312" s="13">
        <f t="shared" si="67"/>
        <v>1</v>
      </c>
      <c r="E312" s="13" t="str">
        <f t="shared" si="67"/>
        <v>MKB</v>
      </c>
      <c r="F312" s="13" t="str">
        <f t="shared" si="67"/>
        <v>Pemanfaatan</v>
      </c>
      <c r="G312" s="17">
        <v>3</v>
      </c>
      <c r="H312" s="17">
        <v>9</v>
      </c>
      <c r="I312" s="13" t="str">
        <f t="shared" si="68"/>
        <v>P,B</v>
      </c>
      <c r="J312" s="18" t="s">
        <v>24</v>
      </c>
      <c r="K312" s="9">
        <v>0</v>
      </c>
      <c r="L312" s="9">
        <v>0</v>
      </c>
      <c r="M312" s="13" t="str">
        <f t="shared" si="64"/>
        <v>sobirin</v>
      </c>
    </row>
    <row r="313" spans="1:13" x14ac:dyDescent="0.25">
      <c r="A313" s="11"/>
      <c r="B313" s="11"/>
      <c r="C313" s="16"/>
      <c r="D313" s="13"/>
      <c r="E313" s="13"/>
      <c r="F313" s="13"/>
      <c r="G313" s="17"/>
      <c r="H313" s="17"/>
      <c r="I313" s="13"/>
      <c r="J313" s="18" t="s">
        <v>16</v>
      </c>
      <c r="K313" s="9">
        <v>0</v>
      </c>
      <c r="L313" s="9">
        <v>0</v>
      </c>
      <c r="M313" s="13" t="str">
        <f t="shared" si="64"/>
        <v>sobirin</v>
      </c>
    </row>
    <row r="314" spans="1:13" x14ac:dyDescent="0.25">
      <c r="A314" s="11"/>
      <c r="B314" s="11"/>
      <c r="C314" s="16" t="str">
        <f>C312</f>
        <v>-5.88752/110.40924</v>
      </c>
      <c r="D314" s="13">
        <f>D312</f>
        <v>1</v>
      </c>
      <c r="E314" s="13" t="str">
        <f>E312</f>
        <v>MKB</v>
      </c>
      <c r="F314" s="13" t="str">
        <f>F312</f>
        <v>Pemanfaatan</v>
      </c>
      <c r="G314" s="17">
        <v>3</v>
      </c>
      <c r="H314" s="17">
        <v>9</v>
      </c>
      <c r="I314" s="13" t="str">
        <f>I312</f>
        <v>P,B</v>
      </c>
      <c r="J314" s="18" t="s">
        <v>18</v>
      </c>
      <c r="K314" s="9">
        <v>40</v>
      </c>
      <c r="L314" s="9">
        <v>0</v>
      </c>
      <c r="M314" s="13" t="str">
        <f t="shared" si="64"/>
        <v>sobirin</v>
      </c>
    </row>
    <row r="315" spans="1:13" x14ac:dyDescent="0.25">
      <c r="A315" s="31"/>
      <c r="B315" s="31"/>
      <c r="C315" s="32" t="str">
        <f t="shared" ref="C315:F322" si="69">C314</f>
        <v>-5.88752/110.40924</v>
      </c>
      <c r="D315" s="33">
        <f t="shared" si="69"/>
        <v>1</v>
      </c>
      <c r="E315" s="33" t="str">
        <f t="shared" si="69"/>
        <v>MKB</v>
      </c>
      <c r="F315" s="33" t="str">
        <f t="shared" si="69"/>
        <v>Pemanfaatan</v>
      </c>
      <c r="G315" s="34">
        <v>3</v>
      </c>
      <c r="H315" s="34">
        <v>10</v>
      </c>
      <c r="I315" s="33" t="s">
        <v>49</v>
      </c>
      <c r="J315" s="35" t="s">
        <v>25</v>
      </c>
      <c r="K315" s="36">
        <v>0</v>
      </c>
      <c r="L315" s="36">
        <v>0</v>
      </c>
      <c r="M315" s="13" t="str">
        <f t="shared" si="64"/>
        <v>sobirin</v>
      </c>
    </row>
    <row r="316" spans="1:13" x14ac:dyDescent="0.25">
      <c r="A316" s="11"/>
      <c r="B316" s="11"/>
      <c r="C316" s="16" t="str">
        <f t="shared" si="69"/>
        <v>-5.88752/110.40924</v>
      </c>
      <c r="D316" s="13">
        <f t="shared" si="69"/>
        <v>1</v>
      </c>
      <c r="E316" s="13" t="str">
        <f t="shared" si="69"/>
        <v>MKB</v>
      </c>
      <c r="F316" s="13" t="str">
        <f t="shared" si="69"/>
        <v>Pemanfaatan</v>
      </c>
      <c r="G316" s="17">
        <v>3</v>
      </c>
      <c r="H316" s="17">
        <v>10</v>
      </c>
      <c r="I316" s="13" t="str">
        <f t="shared" ref="I316:I322" si="70">I315</f>
        <v>P,B</v>
      </c>
      <c r="J316" s="18" t="s">
        <v>26</v>
      </c>
      <c r="K316" s="9">
        <v>0</v>
      </c>
      <c r="L316" s="9">
        <v>0</v>
      </c>
      <c r="M316" s="13" t="str">
        <f t="shared" si="64"/>
        <v>sobirin</v>
      </c>
    </row>
    <row r="317" spans="1:13" x14ac:dyDescent="0.25">
      <c r="A317" s="11"/>
      <c r="B317" s="11"/>
      <c r="C317" s="16" t="str">
        <f t="shared" si="69"/>
        <v>-5.88752/110.40924</v>
      </c>
      <c r="D317" s="13">
        <f t="shared" si="69"/>
        <v>1</v>
      </c>
      <c r="E317" s="13" t="str">
        <f t="shared" si="69"/>
        <v>MKB</v>
      </c>
      <c r="F317" s="13" t="str">
        <f t="shared" si="69"/>
        <v>Pemanfaatan</v>
      </c>
      <c r="G317" s="17">
        <v>3</v>
      </c>
      <c r="H317" s="17">
        <v>10</v>
      </c>
      <c r="I317" s="13" t="str">
        <f t="shared" si="70"/>
        <v>P,B</v>
      </c>
      <c r="J317" s="18" t="s">
        <v>19</v>
      </c>
      <c r="K317" s="9">
        <v>0</v>
      </c>
      <c r="L317" s="9">
        <v>0</v>
      </c>
      <c r="M317" s="13" t="str">
        <f t="shared" si="64"/>
        <v>sobirin</v>
      </c>
    </row>
    <row r="318" spans="1:13" x14ac:dyDescent="0.25">
      <c r="A318" s="11"/>
      <c r="B318" s="11"/>
      <c r="C318" s="16" t="str">
        <f t="shared" si="69"/>
        <v>-5.88752/110.40924</v>
      </c>
      <c r="D318" s="13">
        <f t="shared" si="69"/>
        <v>1</v>
      </c>
      <c r="E318" s="13" t="str">
        <f t="shared" si="69"/>
        <v>MKB</v>
      </c>
      <c r="F318" s="13" t="str">
        <f t="shared" si="69"/>
        <v>Pemanfaatan</v>
      </c>
      <c r="G318" s="17">
        <v>3</v>
      </c>
      <c r="H318" s="17">
        <v>10</v>
      </c>
      <c r="I318" s="13" t="str">
        <f t="shared" si="70"/>
        <v>P,B</v>
      </c>
      <c r="J318" s="18" t="s">
        <v>20</v>
      </c>
      <c r="K318" s="9">
        <v>0</v>
      </c>
      <c r="L318" s="9">
        <v>0</v>
      </c>
      <c r="M318" s="13" t="str">
        <f t="shared" si="64"/>
        <v>sobirin</v>
      </c>
    </row>
    <row r="319" spans="1:13" x14ac:dyDescent="0.25">
      <c r="A319" s="11"/>
      <c r="B319" s="11"/>
      <c r="C319" s="16" t="str">
        <f t="shared" si="69"/>
        <v>-5.88752/110.40924</v>
      </c>
      <c r="D319" s="13">
        <f t="shared" si="69"/>
        <v>1</v>
      </c>
      <c r="E319" s="13" t="str">
        <f t="shared" si="69"/>
        <v>MKB</v>
      </c>
      <c r="F319" s="13" t="str">
        <f t="shared" si="69"/>
        <v>Pemanfaatan</v>
      </c>
      <c r="G319" s="17">
        <v>3</v>
      </c>
      <c r="H319" s="17">
        <v>10</v>
      </c>
      <c r="I319" s="13" t="str">
        <f t="shared" si="70"/>
        <v>P,B</v>
      </c>
      <c r="J319" s="18" t="s">
        <v>21</v>
      </c>
      <c r="K319" s="9">
        <v>0</v>
      </c>
      <c r="L319" s="9">
        <v>0</v>
      </c>
      <c r="M319" s="13" t="str">
        <f t="shared" si="64"/>
        <v>sobirin</v>
      </c>
    </row>
    <row r="320" spans="1:13" x14ac:dyDescent="0.25">
      <c r="A320" s="11"/>
      <c r="B320" s="11"/>
      <c r="C320" s="16" t="str">
        <f t="shared" si="69"/>
        <v>-5.88752/110.40924</v>
      </c>
      <c r="D320" s="13">
        <f t="shared" si="69"/>
        <v>1</v>
      </c>
      <c r="E320" s="13" t="str">
        <f t="shared" si="69"/>
        <v>MKB</v>
      </c>
      <c r="F320" s="13" t="str">
        <f t="shared" si="69"/>
        <v>Pemanfaatan</v>
      </c>
      <c r="G320" s="17">
        <v>3</v>
      </c>
      <c r="H320" s="17">
        <v>10</v>
      </c>
      <c r="I320" s="13" t="str">
        <f t="shared" si="70"/>
        <v>P,B</v>
      </c>
      <c r="J320" s="18" t="s">
        <v>22</v>
      </c>
      <c r="K320" s="9">
        <v>0</v>
      </c>
      <c r="L320" s="9">
        <v>0</v>
      </c>
      <c r="M320" s="13" t="str">
        <f t="shared" si="64"/>
        <v>sobirin</v>
      </c>
    </row>
    <row r="321" spans="1:13" x14ac:dyDescent="0.25">
      <c r="A321" s="11"/>
      <c r="B321" s="11"/>
      <c r="C321" s="16" t="str">
        <f t="shared" si="69"/>
        <v>-5.88752/110.40924</v>
      </c>
      <c r="D321" s="13">
        <f t="shared" si="69"/>
        <v>1</v>
      </c>
      <c r="E321" s="13" t="str">
        <f t="shared" si="69"/>
        <v>MKB</v>
      </c>
      <c r="F321" s="13" t="str">
        <f t="shared" si="69"/>
        <v>Pemanfaatan</v>
      </c>
      <c r="G321" s="17">
        <v>3</v>
      </c>
      <c r="H321" s="17">
        <v>10</v>
      </c>
      <c r="I321" s="13" t="str">
        <f t="shared" si="70"/>
        <v>P,B</v>
      </c>
      <c r="J321" s="18" t="s">
        <v>23</v>
      </c>
      <c r="K321" s="9">
        <v>0</v>
      </c>
      <c r="L321" s="9">
        <v>0</v>
      </c>
      <c r="M321" s="13" t="str">
        <f t="shared" si="64"/>
        <v>sobirin</v>
      </c>
    </row>
    <row r="322" spans="1:13" x14ac:dyDescent="0.25">
      <c r="A322" s="11"/>
      <c r="B322" s="11"/>
      <c r="C322" s="16" t="str">
        <f t="shared" si="69"/>
        <v>-5.88752/110.40924</v>
      </c>
      <c r="D322" s="13">
        <f t="shared" si="69"/>
        <v>1</v>
      </c>
      <c r="E322" s="13" t="str">
        <f t="shared" si="69"/>
        <v>MKB</v>
      </c>
      <c r="F322" s="13" t="str">
        <f t="shared" si="69"/>
        <v>Pemanfaatan</v>
      </c>
      <c r="G322" s="17">
        <v>3</v>
      </c>
      <c r="H322" s="17">
        <v>10</v>
      </c>
      <c r="I322" s="13" t="str">
        <f t="shared" si="70"/>
        <v>P,B</v>
      </c>
      <c r="J322" s="18" t="s">
        <v>24</v>
      </c>
      <c r="K322" s="9">
        <v>0</v>
      </c>
      <c r="L322" s="9">
        <v>0</v>
      </c>
      <c r="M322" s="13" t="str">
        <f t="shared" si="64"/>
        <v>sobirin</v>
      </c>
    </row>
    <row r="323" spans="1:13" x14ac:dyDescent="0.25">
      <c r="A323" s="11"/>
      <c r="B323" s="11"/>
      <c r="C323" s="16"/>
      <c r="D323" s="13"/>
      <c r="E323" s="13"/>
      <c r="F323" s="13"/>
      <c r="G323" s="17"/>
      <c r="H323" s="17"/>
      <c r="I323" s="13"/>
      <c r="J323" s="18" t="s">
        <v>16</v>
      </c>
      <c r="K323" s="9">
        <v>0</v>
      </c>
      <c r="L323" s="9">
        <v>0</v>
      </c>
      <c r="M323" s="13" t="str">
        <f t="shared" si="64"/>
        <v>sobirin</v>
      </c>
    </row>
    <row r="324" spans="1:13" x14ac:dyDescent="0.25">
      <c r="A324" s="11"/>
      <c r="B324" s="11"/>
      <c r="C324" s="16" t="str">
        <f>C322</f>
        <v>-5.88752/110.40924</v>
      </c>
      <c r="D324" s="13">
        <f>D322</f>
        <v>1</v>
      </c>
      <c r="E324" s="13" t="str">
        <f>E322</f>
        <v>MKB</v>
      </c>
      <c r="F324" s="13" t="str">
        <f>F322</f>
        <v>Pemanfaatan</v>
      </c>
      <c r="G324" s="17">
        <v>3</v>
      </c>
      <c r="H324" s="17">
        <v>10</v>
      </c>
      <c r="I324" s="13" t="str">
        <f>I322</f>
        <v>P,B</v>
      </c>
      <c r="J324" s="18" t="s">
        <v>18</v>
      </c>
      <c r="K324" s="9">
        <v>30</v>
      </c>
      <c r="L324" s="9">
        <v>0</v>
      </c>
      <c r="M324" s="13" t="str">
        <f t="shared" si="64"/>
        <v>sobirin</v>
      </c>
    </row>
    <row r="325" spans="1:13" x14ac:dyDescent="0.25">
      <c r="A325" s="31"/>
      <c r="B325" s="31"/>
      <c r="C325" s="32" t="str">
        <f t="shared" ref="C325:F332" si="71">C324</f>
        <v>-5.88752/110.40924</v>
      </c>
      <c r="D325" s="33">
        <f t="shared" si="71"/>
        <v>1</v>
      </c>
      <c r="E325" s="33" t="str">
        <f t="shared" si="71"/>
        <v>MKB</v>
      </c>
      <c r="F325" s="33" t="str">
        <f t="shared" si="71"/>
        <v>Pemanfaatan</v>
      </c>
      <c r="G325" s="34">
        <v>3</v>
      </c>
      <c r="H325" s="34">
        <v>11</v>
      </c>
      <c r="I325" s="33" t="s">
        <v>49</v>
      </c>
      <c r="J325" s="35" t="s">
        <v>25</v>
      </c>
      <c r="K325" s="36">
        <v>0</v>
      </c>
      <c r="L325" s="36">
        <v>0</v>
      </c>
      <c r="M325" s="13" t="str">
        <f t="shared" si="64"/>
        <v>sobirin</v>
      </c>
    </row>
    <row r="326" spans="1:13" x14ac:dyDescent="0.25">
      <c r="A326" s="11"/>
      <c r="B326" s="11"/>
      <c r="C326" s="16" t="str">
        <f t="shared" si="71"/>
        <v>-5.88752/110.40924</v>
      </c>
      <c r="D326" s="13">
        <f t="shared" si="71"/>
        <v>1</v>
      </c>
      <c r="E326" s="13" t="str">
        <f t="shared" si="71"/>
        <v>MKB</v>
      </c>
      <c r="F326" s="13" t="str">
        <f t="shared" si="71"/>
        <v>Pemanfaatan</v>
      </c>
      <c r="G326" s="17">
        <v>3</v>
      </c>
      <c r="H326" s="17">
        <v>11</v>
      </c>
      <c r="I326" s="13" t="str">
        <f t="shared" ref="I326:I332" si="72">I325</f>
        <v>P,B</v>
      </c>
      <c r="J326" s="18" t="s">
        <v>26</v>
      </c>
      <c r="K326" s="9">
        <v>0</v>
      </c>
      <c r="L326" s="9">
        <v>0</v>
      </c>
      <c r="M326" s="13" t="str">
        <f t="shared" si="64"/>
        <v>sobirin</v>
      </c>
    </row>
    <row r="327" spans="1:13" x14ac:dyDescent="0.25">
      <c r="A327" s="11"/>
      <c r="B327" s="11"/>
      <c r="C327" s="16" t="str">
        <f t="shared" si="71"/>
        <v>-5.88752/110.40924</v>
      </c>
      <c r="D327" s="13">
        <f t="shared" si="71"/>
        <v>1</v>
      </c>
      <c r="E327" s="13" t="str">
        <f t="shared" si="71"/>
        <v>MKB</v>
      </c>
      <c r="F327" s="13" t="str">
        <f t="shared" si="71"/>
        <v>Pemanfaatan</v>
      </c>
      <c r="G327" s="17">
        <v>3</v>
      </c>
      <c r="H327" s="17">
        <v>11</v>
      </c>
      <c r="I327" s="13" t="str">
        <f t="shared" si="72"/>
        <v>P,B</v>
      </c>
      <c r="J327" s="18" t="s">
        <v>19</v>
      </c>
      <c r="K327" s="9">
        <v>0</v>
      </c>
      <c r="L327" s="9">
        <v>0</v>
      </c>
      <c r="M327" s="13" t="str">
        <f t="shared" si="64"/>
        <v>sobirin</v>
      </c>
    </row>
    <row r="328" spans="1:13" x14ac:dyDescent="0.25">
      <c r="A328" s="11"/>
      <c r="B328" s="11"/>
      <c r="C328" s="16" t="str">
        <f t="shared" si="71"/>
        <v>-5.88752/110.40924</v>
      </c>
      <c r="D328" s="13">
        <f t="shared" si="71"/>
        <v>1</v>
      </c>
      <c r="E328" s="13" t="str">
        <f t="shared" si="71"/>
        <v>MKB</v>
      </c>
      <c r="F328" s="13" t="str">
        <f t="shared" si="71"/>
        <v>Pemanfaatan</v>
      </c>
      <c r="G328" s="17">
        <v>3</v>
      </c>
      <c r="H328" s="17">
        <v>11</v>
      </c>
      <c r="I328" s="13" t="str">
        <f t="shared" si="72"/>
        <v>P,B</v>
      </c>
      <c r="J328" s="18" t="s">
        <v>20</v>
      </c>
      <c r="K328" s="9">
        <v>0</v>
      </c>
      <c r="L328" s="9">
        <v>0</v>
      </c>
      <c r="M328" s="13" t="str">
        <f t="shared" si="64"/>
        <v>sobirin</v>
      </c>
    </row>
    <row r="329" spans="1:13" x14ac:dyDescent="0.25">
      <c r="A329" s="11"/>
      <c r="B329" s="11"/>
      <c r="C329" s="16" t="str">
        <f t="shared" si="71"/>
        <v>-5.88752/110.40924</v>
      </c>
      <c r="D329" s="13">
        <f t="shared" si="71"/>
        <v>1</v>
      </c>
      <c r="E329" s="13" t="str">
        <f t="shared" si="71"/>
        <v>MKB</v>
      </c>
      <c r="F329" s="13" t="str">
        <f t="shared" si="71"/>
        <v>Pemanfaatan</v>
      </c>
      <c r="G329" s="17">
        <v>3</v>
      </c>
      <c r="H329" s="17">
        <v>11</v>
      </c>
      <c r="I329" s="13" t="str">
        <f t="shared" si="72"/>
        <v>P,B</v>
      </c>
      <c r="J329" s="18" t="s">
        <v>21</v>
      </c>
      <c r="K329" s="9">
        <v>0</v>
      </c>
      <c r="L329" s="9">
        <v>0</v>
      </c>
      <c r="M329" s="13" t="str">
        <f t="shared" si="64"/>
        <v>sobirin</v>
      </c>
    </row>
    <row r="330" spans="1:13" x14ac:dyDescent="0.25">
      <c r="A330" s="11"/>
      <c r="B330" s="11"/>
      <c r="C330" s="16" t="str">
        <f t="shared" si="71"/>
        <v>-5.88752/110.40924</v>
      </c>
      <c r="D330" s="13">
        <f t="shared" si="71"/>
        <v>1</v>
      </c>
      <c r="E330" s="13" t="str">
        <f t="shared" si="71"/>
        <v>MKB</v>
      </c>
      <c r="F330" s="13" t="str">
        <f t="shared" si="71"/>
        <v>Pemanfaatan</v>
      </c>
      <c r="G330" s="17">
        <v>3</v>
      </c>
      <c r="H330" s="17">
        <v>11</v>
      </c>
      <c r="I330" s="13" t="str">
        <f t="shared" si="72"/>
        <v>P,B</v>
      </c>
      <c r="J330" s="18" t="s">
        <v>22</v>
      </c>
      <c r="K330" s="9">
        <v>0</v>
      </c>
      <c r="L330" s="9">
        <v>0</v>
      </c>
      <c r="M330" s="13" t="str">
        <f t="shared" si="64"/>
        <v>sobirin</v>
      </c>
    </row>
    <row r="331" spans="1:13" x14ac:dyDescent="0.25">
      <c r="A331" s="11"/>
      <c r="B331" s="11"/>
      <c r="C331" s="16" t="str">
        <f t="shared" si="71"/>
        <v>-5.88752/110.40924</v>
      </c>
      <c r="D331" s="13">
        <f t="shared" si="71"/>
        <v>1</v>
      </c>
      <c r="E331" s="13" t="str">
        <f t="shared" si="71"/>
        <v>MKB</v>
      </c>
      <c r="F331" s="13" t="str">
        <f t="shared" si="71"/>
        <v>Pemanfaatan</v>
      </c>
      <c r="G331" s="17">
        <v>3</v>
      </c>
      <c r="H331" s="17">
        <v>11</v>
      </c>
      <c r="I331" s="13" t="str">
        <f t="shared" si="72"/>
        <v>P,B</v>
      </c>
      <c r="J331" s="18" t="s">
        <v>23</v>
      </c>
      <c r="K331" s="9">
        <v>0</v>
      </c>
      <c r="L331" s="9">
        <v>0</v>
      </c>
      <c r="M331" s="13" t="str">
        <f t="shared" si="64"/>
        <v>sobirin</v>
      </c>
    </row>
    <row r="332" spans="1:13" x14ac:dyDescent="0.25">
      <c r="A332" s="11"/>
      <c r="B332" s="11"/>
      <c r="C332" s="16" t="str">
        <f t="shared" si="71"/>
        <v>-5.88752/110.40924</v>
      </c>
      <c r="D332" s="13">
        <f t="shared" si="71"/>
        <v>1</v>
      </c>
      <c r="E332" s="13" t="str">
        <f t="shared" si="71"/>
        <v>MKB</v>
      </c>
      <c r="F332" s="13" t="str">
        <f t="shared" si="71"/>
        <v>Pemanfaatan</v>
      </c>
      <c r="G332" s="17">
        <v>3</v>
      </c>
      <c r="H332" s="17">
        <v>11</v>
      </c>
      <c r="I332" s="13" t="str">
        <f t="shared" si="72"/>
        <v>P,B</v>
      </c>
      <c r="J332" s="62" t="s">
        <v>24</v>
      </c>
      <c r="K332" s="9">
        <v>0</v>
      </c>
      <c r="L332" s="9">
        <v>0</v>
      </c>
      <c r="M332" s="13" t="str">
        <f t="shared" si="64"/>
        <v>sobirin</v>
      </c>
    </row>
    <row r="333" spans="1:13" x14ac:dyDescent="0.25">
      <c r="A333" s="11"/>
      <c r="B333" s="11"/>
      <c r="C333" s="16"/>
      <c r="D333" s="13"/>
      <c r="E333" s="13"/>
      <c r="F333" s="13"/>
      <c r="G333" s="17"/>
      <c r="H333" s="17"/>
      <c r="I333" s="60"/>
      <c r="J333" s="18" t="s">
        <v>16</v>
      </c>
      <c r="K333" s="9">
        <v>0</v>
      </c>
      <c r="L333" s="9">
        <v>0</v>
      </c>
      <c r="M333" s="13" t="str">
        <f t="shared" si="64"/>
        <v>sobirin</v>
      </c>
    </row>
    <row r="334" spans="1:13" x14ac:dyDescent="0.25">
      <c r="A334" s="11"/>
      <c r="B334" s="11"/>
      <c r="C334" s="16" t="str">
        <f>C332</f>
        <v>-5.88752/110.40924</v>
      </c>
      <c r="D334" s="13">
        <f>D332</f>
        <v>1</v>
      </c>
      <c r="E334" s="13" t="str">
        <f>E332</f>
        <v>MKB</v>
      </c>
      <c r="F334" s="13" t="str">
        <f>F332</f>
        <v>Pemanfaatan</v>
      </c>
      <c r="G334" s="17">
        <v>3</v>
      </c>
      <c r="H334" s="17">
        <v>11</v>
      </c>
      <c r="I334" s="13" t="str">
        <f>I332</f>
        <v>P,B</v>
      </c>
      <c r="J334" s="63" t="s">
        <v>18</v>
      </c>
      <c r="K334" s="9">
        <v>0</v>
      </c>
      <c r="L334" s="9">
        <v>0</v>
      </c>
      <c r="M334" s="13" t="str">
        <f t="shared" si="64"/>
        <v>sobirin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J21" sqref="J21"/>
    </sheetView>
  </sheetViews>
  <sheetFormatPr defaultRowHeight="15" x14ac:dyDescent="0.25"/>
  <cols>
    <col min="1" max="1" width="12.42578125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10.515151515151516</v>
      </c>
    </row>
    <row r="5" spans="1:2" x14ac:dyDescent="0.25">
      <c r="A5" s="59" t="s">
        <v>18</v>
      </c>
      <c r="B5" s="57">
        <v>3.2727272727272729</v>
      </c>
    </row>
    <row r="6" spans="1:2" x14ac:dyDescent="0.25">
      <c r="A6" s="59" t="s">
        <v>26</v>
      </c>
      <c r="B6" s="57">
        <v>10</v>
      </c>
    </row>
    <row r="7" spans="1:2" x14ac:dyDescent="0.25">
      <c r="A7" s="59" t="s">
        <v>23</v>
      </c>
      <c r="B7" s="57">
        <v>0</v>
      </c>
    </row>
    <row r="8" spans="1:2" x14ac:dyDescent="0.25">
      <c r="A8" s="59" t="s">
        <v>22</v>
      </c>
      <c r="B8" s="57">
        <v>3.0303030303030303</v>
      </c>
    </row>
    <row r="9" spans="1:2" x14ac:dyDescent="0.25">
      <c r="A9" s="59" t="s">
        <v>19</v>
      </c>
      <c r="B9" s="57">
        <v>0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71.818181818181813</v>
      </c>
    </row>
    <row r="14" spans="1:2" x14ac:dyDescent="0.25">
      <c r="A14" s="59" t="s">
        <v>47</v>
      </c>
      <c r="B14" s="57">
        <v>9.8636363636363633</v>
      </c>
    </row>
  </sheetData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4"/>
  <sheetViews>
    <sheetView zoomScale="80" zoomScaleNormal="80" workbookViewId="0">
      <pane ySplit="4" topLeftCell="A310" activePane="bottomLeft" state="frozen"/>
      <selection pane="bottomLeft" activeCell="L8" sqref="L8"/>
    </sheetView>
  </sheetViews>
  <sheetFormatPr defaultRowHeight="15" x14ac:dyDescent="0.25"/>
  <cols>
    <col min="1" max="1" width="7.7109375" customWidth="1"/>
    <col min="2" max="2" width="6.85546875" customWidth="1"/>
    <col min="3" max="3" width="20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023" width="8.5703125" customWidth="1"/>
    <col min="1024" max="1025" width="9.140625" customWidth="1"/>
  </cols>
  <sheetData>
    <row r="3" spans="1:14" ht="15.75" thickBot="1" x14ac:dyDescent="0.3"/>
    <row r="4" spans="1:14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5" t="s">
        <v>12</v>
      </c>
      <c r="N4" s="37" t="s">
        <v>13</v>
      </c>
    </row>
    <row r="5" spans="1:14" x14ac:dyDescent="0.25">
      <c r="A5" s="6"/>
      <c r="B5" s="7">
        <v>0.41666666666666702</v>
      </c>
      <c r="C5" s="64" t="s">
        <v>63</v>
      </c>
      <c r="D5" s="8">
        <v>1</v>
      </c>
      <c r="E5" s="8" t="s">
        <v>41</v>
      </c>
      <c r="F5" s="8" t="s">
        <v>15</v>
      </c>
      <c r="G5" s="9">
        <v>1</v>
      </c>
      <c r="H5" s="9">
        <v>1</v>
      </c>
      <c r="I5" s="10" t="s">
        <v>28</v>
      </c>
      <c r="J5" s="10" t="s">
        <v>25</v>
      </c>
      <c r="K5" s="9">
        <v>10</v>
      </c>
      <c r="L5" s="9">
        <v>0</v>
      </c>
      <c r="M5" s="6" t="s">
        <v>50</v>
      </c>
    </row>
    <row r="6" spans="1:14" x14ac:dyDescent="0.25">
      <c r="A6" s="11"/>
      <c r="B6" s="11"/>
      <c r="C6" s="65" t="str">
        <f>C5</f>
        <v>-5.8853/110.4296</v>
      </c>
      <c r="D6" s="13">
        <f t="shared" ref="C6:F13" si="0">D5</f>
        <v>1</v>
      </c>
      <c r="E6" s="13" t="str">
        <f t="shared" si="0"/>
        <v>MBT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P</v>
      </c>
      <c r="J6" s="15" t="s">
        <v>26</v>
      </c>
      <c r="K6" s="9">
        <v>0</v>
      </c>
      <c r="L6" s="9">
        <v>0</v>
      </c>
      <c r="M6" s="11" t="str">
        <f t="shared" ref="M6:M13" si="2">M5</f>
        <v>sobirin</v>
      </c>
    </row>
    <row r="7" spans="1:14" x14ac:dyDescent="0.25">
      <c r="A7" s="11"/>
      <c r="B7" s="11"/>
      <c r="C7" s="12" t="str">
        <f t="shared" si="0"/>
        <v>-5.8853/110.4296</v>
      </c>
      <c r="D7" s="13">
        <f t="shared" si="0"/>
        <v>1</v>
      </c>
      <c r="E7" s="13" t="str">
        <f t="shared" si="0"/>
        <v>MBT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P</v>
      </c>
      <c r="J7" s="15" t="s">
        <v>19</v>
      </c>
      <c r="K7" s="9">
        <v>0</v>
      </c>
      <c r="L7" s="9">
        <v>0</v>
      </c>
      <c r="M7" s="11" t="str">
        <f t="shared" si="2"/>
        <v>sobirin</v>
      </c>
    </row>
    <row r="8" spans="1:14" x14ac:dyDescent="0.25">
      <c r="A8" s="11"/>
      <c r="B8" s="11"/>
      <c r="C8" s="12" t="str">
        <f t="shared" si="0"/>
        <v>-5.8853/110.4296</v>
      </c>
      <c r="D8" s="13">
        <f t="shared" si="0"/>
        <v>1</v>
      </c>
      <c r="E8" s="13" t="str">
        <f t="shared" si="0"/>
        <v>MBT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P</v>
      </c>
      <c r="J8" s="15" t="s">
        <v>20</v>
      </c>
      <c r="K8" s="9">
        <v>0</v>
      </c>
      <c r="L8" s="9">
        <v>0</v>
      </c>
      <c r="M8" s="11" t="str">
        <f t="shared" si="2"/>
        <v>sobirin</v>
      </c>
    </row>
    <row r="9" spans="1:14" x14ac:dyDescent="0.25">
      <c r="A9" s="11"/>
      <c r="B9" s="11"/>
      <c r="C9" s="12" t="str">
        <f t="shared" si="0"/>
        <v>-5.8853/110.4296</v>
      </c>
      <c r="D9" s="13">
        <f t="shared" si="0"/>
        <v>1</v>
      </c>
      <c r="E9" s="13" t="str">
        <f t="shared" si="0"/>
        <v>MBT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P</v>
      </c>
      <c r="J9" s="15" t="s">
        <v>21</v>
      </c>
      <c r="K9" s="9">
        <v>0</v>
      </c>
      <c r="L9" s="9">
        <v>0</v>
      </c>
      <c r="M9" s="11" t="str">
        <f t="shared" si="2"/>
        <v>sobirin</v>
      </c>
    </row>
    <row r="10" spans="1:14" x14ac:dyDescent="0.25">
      <c r="A10" s="11"/>
      <c r="B10" s="11"/>
      <c r="C10" s="16" t="str">
        <f t="shared" si="0"/>
        <v>-5.8853/110.4296</v>
      </c>
      <c r="D10" s="13">
        <f t="shared" si="0"/>
        <v>1</v>
      </c>
      <c r="E10" s="13" t="str">
        <f t="shared" si="0"/>
        <v>MBT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P</v>
      </c>
      <c r="J10" s="18" t="s">
        <v>22</v>
      </c>
      <c r="K10" s="9">
        <v>90</v>
      </c>
      <c r="L10" s="9">
        <v>0</v>
      </c>
      <c r="M10" s="11" t="str">
        <f t="shared" si="2"/>
        <v>sobirin</v>
      </c>
    </row>
    <row r="11" spans="1:14" x14ac:dyDescent="0.25">
      <c r="A11" s="11"/>
      <c r="B11" s="11"/>
      <c r="C11" s="16" t="str">
        <f t="shared" si="0"/>
        <v>-5.8853/110.4296</v>
      </c>
      <c r="D11" s="13">
        <f t="shared" si="0"/>
        <v>1</v>
      </c>
      <c r="E11" s="13" t="str">
        <f t="shared" si="0"/>
        <v>MBT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P</v>
      </c>
      <c r="J11" s="18" t="s">
        <v>23</v>
      </c>
      <c r="K11" s="9">
        <v>0</v>
      </c>
      <c r="L11" s="9">
        <v>0</v>
      </c>
      <c r="M11" s="11" t="str">
        <f t="shared" si="2"/>
        <v>sobirin</v>
      </c>
    </row>
    <row r="12" spans="1:14" x14ac:dyDescent="0.25">
      <c r="A12" s="11"/>
      <c r="B12" s="11"/>
      <c r="C12" s="16" t="str">
        <f t="shared" si="0"/>
        <v>-5.8853/110.4296</v>
      </c>
      <c r="D12" s="13">
        <f t="shared" si="0"/>
        <v>1</v>
      </c>
      <c r="E12" s="13" t="str">
        <f t="shared" si="0"/>
        <v>MBT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P</v>
      </c>
      <c r="J12" s="18" t="s">
        <v>24</v>
      </c>
      <c r="K12" s="9">
        <v>0</v>
      </c>
      <c r="L12" s="9">
        <v>0</v>
      </c>
      <c r="M12" s="11" t="str">
        <f t="shared" si="2"/>
        <v>sobirin</v>
      </c>
    </row>
    <row r="13" spans="1:14" x14ac:dyDescent="0.25">
      <c r="A13" s="11"/>
      <c r="B13" s="11"/>
      <c r="C13" s="16" t="str">
        <f t="shared" si="0"/>
        <v>-5.8853/110.4296</v>
      </c>
      <c r="D13" s="13">
        <f t="shared" si="0"/>
        <v>1</v>
      </c>
      <c r="E13" s="13" t="str">
        <f t="shared" si="0"/>
        <v>MBT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P</v>
      </c>
      <c r="J13" s="18" t="s">
        <v>16</v>
      </c>
      <c r="K13" s="9">
        <v>40</v>
      </c>
      <c r="L13" s="9">
        <v>50</v>
      </c>
      <c r="M13" s="11" t="str">
        <f t="shared" si="2"/>
        <v>sobirin</v>
      </c>
    </row>
    <row r="14" spans="1:14" x14ac:dyDescent="0.25">
      <c r="A14" s="11"/>
      <c r="B14" s="11"/>
      <c r="C14" s="16" t="str">
        <f>C12</f>
        <v>-5.8853/110.4296</v>
      </c>
      <c r="D14" s="13">
        <f>D12</f>
        <v>1</v>
      </c>
      <c r="E14" s="13" t="str">
        <f>E12</f>
        <v>MBT</v>
      </c>
      <c r="F14" s="13" t="str">
        <f>F12</f>
        <v>Pemanfaatan</v>
      </c>
      <c r="G14" s="17">
        <v>1</v>
      </c>
      <c r="H14" s="17">
        <v>1</v>
      </c>
      <c r="I14" s="15" t="str">
        <f>I12</f>
        <v>P</v>
      </c>
      <c r="J14" s="18" t="s">
        <v>18</v>
      </c>
      <c r="K14" s="9">
        <v>0</v>
      </c>
      <c r="L14" s="9">
        <v>0</v>
      </c>
      <c r="M14" s="11" t="str">
        <f>M12</f>
        <v>sobirin</v>
      </c>
    </row>
    <row r="15" spans="1:14" x14ac:dyDescent="0.25">
      <c r="A15" s="19"/>
      <c r="B15" s="19"/>
      <c r="C15" s="20" t="str">
        <f t="shared" ref="C15:F22" si="3">C14</f>
        <v>-5.8853/110.4296</v>
      </c>
      <c r="D15" s="21">
        <f t="shared" si="3"/>
        <v>1</v>
      </c>
      <c r="E15" s="21" t="str">
        <f t="shared" si="3"/>
        <v>MBT</v>
      </c>
      <c r="F15" s="21" t="str">
        <f t="shared" si="3"/>
        <v>Pemanfaatan</v>
      </c>
      <c r="G15" s="22">
        <v>1</v>
      </c>
      <c r="H15" s="22">
        <v>2</v>
      </c>
      <c r="I15" s="23" t="s">
        <v>55</v>
      </c>
      <c r="J15" s="23" t="s">
        <v>25</v>
      </c>
      <c r="K15" s="24">
        <v>0</v>
      </c>
      <c r="L15" s="24">
        <v>0</v>
      </c>
      <c r="M15" s="11" t="str">
        <f>M14</f>
        <v>sobirin</v>
      </c>
    </row>
    <row r="16" spans="1:14" x14ac:dyDescent="0.25">
      <c r="A16" s="11"/>
      <c r="B16" s="11"/>
      <c r="C16" s="16" t="str">
        <f t="shared" si="3"/>
        <v>-5.8853/110.4296</v>
      </c>
      <c r="D16" s="13">
        <f t="shared" si="3"/>
        <v>1</v>
      </c>
      <c r="E16" s="13" t="str">
        <f t="shared" si="3"/>
        <v>MBT</v>
      </c>
      <c r="F16" s="13" t="str">
        <f t="shared" si="3"/>
        <v>Pemanfaatan</v>
      </c>
      <c r="G16" s="17">
        <v>1</v>
      </c>
      <c r="H16" s="17">
        <v>2</v>
      </c>
      <c r="I16" s="18" t="str">
        <f t="shared" ref="I16:I22" si="4">I15</f>
        <v>PK,P</v>
      </c>
      <c r="J16" s="18" t="s">
        <v>26</v>
      </c>
      <c r="K16" s="9">
        <v>0</v>
      </c>
      <c r="L16" s="9">
        <v>0</v>
      </c>
      <c r="M16" s="11" t="str">
        <f>M15</f>
        <v>sobirin</v>
      </c>
    </row>
    <row r="17" spans="1:13" x14ac:dyDescent="0.25">
      <c r="A17" s="11"/>
      <c r="B17" s="11"/>
      <c r="C17" s="16" t="str">
        <f t="shared" si="3"/>
        <v>-5.8853/110.4296</v>
      </c>
      <c r="D17" s="13">
        <f t="shared" si="3"/>
        <v>1</v>
      </c>
      <c r="E17" s="13" t="str">
        <f t="shared" si="3"/>
        <v>MBT</v>
      </c>
      <c r="F17" s="13" t="str">
        <f t="shared" si="3"/>
        <v>Pemanfaatan</v>
      </c>
      <c r="G17" s="17">
        <v>1</v>
      </c>
      <c r="H17" s="17">
        <v>2</v>
      </c>
      <c r="I17" s="18" t="str">
        <f t="shared" si="4"/>
        <v>PK,P</v>
      </c>
      <c r="J17" s="18" t="s">
        <v>19</v>
      </c>
      <c r="K17" s="9">
        <v>0</v>
      </c>
      <c r="L17" s="9">
        <v>0</v>
      </c>
      <c r="M17" s="11" t="str">
        <f>M16</f>
        <v>sobirin</v>
      </c>
    </row>
    <row r="18" spans="1:13" x14ac:dyDescent="0.25">
      <c r="A18" s="11"/>
      <c r="B18" s="11"/>
      <c r="C18" s="16" t="str">
        <f t="shared" si="3"/>
        <v>-5.8853/110.4296</v>
      </c>
      <c r="D18" s="13">
        <f t="shared" si="3"/>
        <v>1</v>
      </c>
      <c r="E18" s="13" t="str">
        <f t="shared" si="3"/>
        <v>MBT</v>
      </c>
      <c r="F18" s="13" t="str">
        <f t="shared" si="3"/>
        <v>Pemanfaatan</v>
      </c>
      <c r="G18" s="17">
        <v>1</v>
      </c>
      <c r="H18" s="17">
        <v>2</v>
      </c>
      <c r="I18" s="18" t="str">
        <f t="shared" si="4"/>
        <v>PK,P</v>
      </c>
      <c r="J18" s="18" t="s">
        <v>20</v>
      </c>
      <c r="K18" s="9">
        <v>0</v>
      </c>
      <c r="L18" s="9">
        <v>0</v>
      </c>
      <c r="M18" s="11" t="str">
        <f>M17</f>
        <v>sobirin</v>
      </c>
    </row>
    <row r="19" spans="1:13" x14ac:dyDescent="0.25">
      <c r="A19" s="11"/>
      <c r="B19" s="11"/>
      <c r="C19" s="16" t="str">
        <f t="shared" si="3"/>
        <v>-5.8853/110.4296</v>
      </c>
      <c r="D19" s="13">
        <f t="shared" si="3"/>
        <v>1</v>
      </c>
      <c r="E19" s="13" t="str">
        <f t="shared" si="3"/>
        <v>MBT</v>
      </c>
      <c r="F19" s="13" t="str">
        <f t="shared" si="3"/>
        <v>Pemanfaatan</v>
      </c>
      <c r="G19" s="17">
        <v>1</v>
      </c>
      <c r="H19" s="17">
        <v>2</v>
      </c>
      <c r="I19" s="18" t="str">
        <f t="shared" si="4"/>
        <v>PK,P</v>
      </c>
      <c r="J19" s="18" t="s">
        <v>21</v>
      </c>
      <c r="K19" s="9">
        <v>0</v>
      </c>
      <c r="L19" s="9">
        <v>0</v>
      </c>
      <c r="M19" s="11" t="str">
        <f>M18</f>
        <v>sobirin</v>
      </c>
    </row>
    <row r="20" spans="1:13" x14ac:dyDescent="0.25">
      <c r="A20" s="11"/>
      <c r="B20" s="11"/>
      <c r="C20" s="16" t="str">
        <f t="shared" si="3"/>
        <v>-5.8853/110.4296</v>
      </c>
      <c r="D20" s="13">
        <f t="shared" si="3"/>
        <v>1</v>
      </c>
      <c r="E20" s="13" t="str">
        <f t="shared" si="3"/>
        <v>MBT</v>
      </c>
      <c r="F20" s="13" t="str">
        <f t="shared" si="3"/>
        <v>Pemanfaatan</v>
      </c>
      <c r="G20" s="17">
        <v>1</v>
      </c>
      <c r="H20" s="17">
        <v>2</v>
      </c>
      <c r="I20" s="18" t="str">
        <f t="shared" si="4"/>
        <v>PK,P</v>
      </c>
      <c r="J20" s="18" t="s">
        <v>22</v>
      </c>
      <c r="K20" s="9">
        <v>100</v>
      </c>
      <c r="L20" s="9">
        <v>0</v>
      </c>
      <c r="M20" s="11" t="str">
        <f t="shared" ref="M20:M83" si="5">M19</f>
        <v>sobirin</v>
      </c>
    </row>
    <row r="21" spans="1:13" x14ac:dyDescent="0.25">
      <c r="A21" s="11"/>
      <c r="B21" s="11"/>
      <c r="C21" s="16" t="str">
        <f t="shared" si="3"/>
        <v>-5.8853/110.4296</v>
      </c>
      <c r="D21" s="13">
        <f t="shared" si="3"/>
        <v>1</v>
      </c>
      <c r="E21" s="13" t="str">
        <f t="shared" si="3"/>
        <v>MBT</v>
      </c>
      <c r="F21" s="13" t="str">
        <f t="shared" si="3"/>
        <v>Pemanfaatan</v>
      </c>
      <c r="G21" s="17">
        <v>1</v>
      </c>
      <c r="H21" s="17">
        <v>2</v>
      </c>
      <c r="I21" s="18" t="str">
        <f t="shared" si="4"/>
        <v>PK,P</v>
      </c>
      <c r="J21" s="18" t="s">
        <v>23</v>
      </c>
      <c r="K21" s="9">
        <v>0</v>
      </c>
      <c r="L21" s="9">
        <v>0</v>
      </c>
      <c r="M21" s="11" t="str">
        <f t="shared" si="5"/>
        <v>sobirin</v>
      </c>
    </row>
    <row r="22" spans="1:13" x14ac:dyDescent="0.25">
      <c r="A22" s="11"/>
      <c r="B22" s="11"/>
      <c r="C22" s="16" t="str">
        <f t="shared" si="3"/>
        <v>-5.8853/110.4296</v>
      </c>
      <c r="D22" s="13">
        <f t="shared" si="3"/>
        <v>1</v>
      </c>
      <c r="E22" s="13" t="str">
        <f t="shared" si="3"/>
        <v>MBT</v>
      </c>
      <c r="F22" s="13" t="str">
        <f t="shared" si="3"/>
        <v>Pemanfaatan</v>
      </c>
      <c r="G22" s="17">
        <v>1</v>
      </c>
      <c r="H22" s="17">
        <v>2</v>
      </c>
      <c r="I22" s="18" t="str">
        <f t="shared" si="4"/>
        <v>PK,P</v>
      </c>
      <c r="J22" s="18" t="s">
        <v>24</v>
      </c>
      <c r="K22" s="9">
        <v>0</v>
      </c>
      <c r="L22" s="9">
        <v>0</v>
      </c>
      <c r="M22" s="11" t="str">
        <f t="shared" si="5"/>
        <v>sobirin</v>
      </c>
    </row>
    <row r="23" spans="1:13" x14ac:dyDescent="0.25">
      <c r="A23" s="11"/>
      <c r="B23" s="11"/>
      <c r="C23" s="16"/>
      <c r="D23" s="13"/>
      <c r="E23" s="13"/>
      <c r="F23" s="13"/>
      <c r="G23" s="17"/>
      <c r="H23" s="17"/>
      <c r="I23" s="18"/>
      <c r="J23" s="18" t="s">
        <v>16</v>
      </c>
      <c r="K23" s="9">
        <v>45</v>
      </c>
      <c r="L23" s="9">
        <v>50</v>
      </c>
      <c r="M23" s="11" t="str">
        <f t="shared" si="5"/>
        <v>sobirin</v>
      </c>
    </row>
    <row r="24" spans="1:13" x14ac:dyDescent="0.25">
      <c r="A24" s="11"/>
      <c r="B24" s="11"/>
      <c r="C24" s="16" t="str">
        <f>C22</f>
        <v>-5.8853/110.4296</v>
      </c>
      <c r="D24" s="13">
        <f>D22</f>
        <v>1</v>
      </c>
      <c r="E24" s="13" t="str">
        <f>E22</f>
        <v>MBT</v>
      </c>
      <c r="F24" s="13" t="str">
        <f>F22</f>
        <v>Pemanfaatan</v>
      </c>
      <c r="G24" s="17">
        <v>1</v>
      </c>
      <c r="H24" s="17">
        <v>2</v>
      </c>
      <c r="I24" s="18" t="str">
        <f>I22</f>
        <v>PK,P</v>
      </c>
      <c r="J24" s="18" t="s">
        <v>18</v>
      </c>
      <c r="K24" s="9">
        <v>0</v>
      </c>
      <c r="L24" s="9">
        <v>0</v>
      </c>
      <c r="M24" s="11" t="str">
        <f t="shared" si="5"/>
        <v>sobirin</v>
      </c>
    </row>
    <row r="25" spans="1:13" x14ac:dyDescent="0.25">
      <c r="A25" s="19"/>
      <c r="B25" s="19"/>
      <c r="C25" s="20" t="str">
        <f t="shared" ref="C25:F33" si="6">C24</f>
        <v>-5.8853/110.4296</v>
      </c>
      <c r="D25" s="21">
        <f t="shared" si="6"/>
        <v>1</v>
      </c>
      <c r="E25" s="21" t="str">
        <f t="shared" si="6"/>
        <v>MBT</v>
      </c>
      <c r="F25" s="21" t="str">
        <f t="shared" si="6"/>
        <v>Pemanfaatan</v>
      </c>
      <c r="G25" s="22">
        <v>1</v>
      </c>
      <c r="H25" s="22">
        <v>3</v>
      </c>
      <c r="I25" s="23" t="s">
        <v>55</v>
      </c>
      <c r="J25" s="23" t="s">
        <v>25</v>
      </c>
      <c r="K25" s="24">
        <v>0</v>
      </c>
      <c r="L25" s="24">
        <v>0</v>
      </c>
      <c r="M25" s="11" t="str">
        <f t="shared" si="5"/>
        <v>sobirin</v>
      </c>
    </row>
    <row r="26" spans="1:13" x14ac:dyDescent="0.25">
      <c r="A26" s="11"/>
      <c r="B26" s="11"/>
      <c r="C26" s="16" t="str">
        <f t="shared" si="6"/>
        <v>-5.8853/110.4296</v>
      </c>
      <c r="D26" s="13">
        <f t="shared" si="6"/>
        <v>1</v>
      </c>
      <c r="E26" s="13" t="str">
        <f t="shared" si="6"/>
        <v>MBT</v>
      </c>
      <c r="F26" s="13" t="str">
        <f t="shared" si="6"/>
        <v>Pemanfaatan</v>
      </c>
      <c r="G26" s="17">
        <v>1</v>
      </c>
      <c r="H26" s="17">
        <v>3</v>
      </c>
      <c r="I26" s="18" t="str">
        <f t="shared" ref="I26:I33" si="7">I25</f>
        <v>PK,P</v>
      </c>
      <c r="J26" s="18" t="s">
        <v>26</v>
      </c>
      <c r="K26" s="9">
        <v>0</v>
      </c>
      <c r="L26" s="9">
        <v>0</v>
      </c>
      <c r="M26" s="11" t="str">
        <f t="shared" si="5"/>
        <v>sobirin</v>
      </c>
    </row>
    <row r="27" spans="1:13" x14ac:dyDescent="0.25">
      <c r="A27" s="11"/>
      <c r="B27" s="11"/>
      <c r="C27" s="16" t="str">
        <f t="shared" si="6"/>
        <v>-5.8853/110.4296</v>
      </c>
      <c r="D27" s="13">
        <f t="shared" si="6"/>
        <v>1</v>
      </c>
      <c r="E27" s="13" t="str">
        <f t="shared" si="6"/>
        <v>MBT</v>
      </c>
      <c r="F27" s="13" t="str">
        <f t="shared" si="6"/>
        <v>Pemanfaatan</v>
      </c>
      <c r="G27" s="17">
        <v>1</v>
      </c>
      <c r="H27" s="17">
        <v>3</v>
      </c>
      <c r="I27" s="18" t="str">
        <f t="shared" si="7"/>
        <v>PK,P</v>
      </c>
      <c r="J27" s="18" t="s">
        <v>19</v>
      </c>
      <c r="K27" s="9">
        <v>0</v>
      </c>
      <c r="L27" s="9">
        <v>0</v>
      </c>
      <c r="M27" s="11" t="str">
        <f t="shared" si="5"/>
        <v>sobirin</v>
      </c>
    </row>
    <row r="28" spans="1:13" x14ac:dyDescent="0.25">
      <c r="A28" s="11"/>
      <c r="B28" s="11"/>
      <c r="C28" s="16" t="str">
        <f t="shared" si="6"/>
        <v>-5.8853/110.4296</v>
      </c>
      <c r="D28" s="13">
        <f t="shared" si="6"/>
        <v>1</v>
      </c>
      <c r="E28" s="13" t="str">
        <f t="shared" si="6"/>
        <v>MBT</v>
      </c>
      <c r="F28" s="13" t="str">
        <f t="shared" si="6"/>
        <v>Pemanfaatan</v>
      </c>
      <c r="G28" s="17">
        <v>1</v>
      </c>
      <c r="H28" s="17">
        <v>3</v>
      </c>
      <c r="I28" s="18" t="str">
        <f t="shared" si="7"/>
        <v>PK,P</v>
      </c>
      <c r="J28" s="18" t="s">
        <v>20</v>
      </c>
      <c r="K28" s="9">
        <v>0</v>
      </c>
      <c r="L28" s="9">
        <v>0</v>
      </c>
      <c r="M28" s="11" t="str">
        <f t="shared" si="5"/>
        <v>sobirin</v>
      </c>
    </row>
    <row r="29" spans="1:13" x14ac:dyDescent="0.25">
      <c r="A29" s="11"/>
      <c r="B29" s="11"/>
      <c r="C29" s="16" t="str">
        <f t="shared" si="6"/>
        <v>-5.8853/110.4296</v>
      </c>
      <c r="D29" s="13">
        <f t="shared" si="6"/>
        <v>1</v>
      </c>
      <c r="E29" s="13" t="str">
        <f t="shared" si="6"/>
        <v>MBT</v>
      </c>
      <c r="F29" s="13" t="str">
        <f t="shared" si="6"/>
        <v>Pemanfaatan</v>
      </c>
      <c r="G29" s="17">
        <v>1</v>
      </c>
      <c r="H29" s="17">
        <v>3</v>
      </c>
      <c r="I29" s="18" t="str">
        <f t="shared" si="7"/>
        <v>PK,P</v>
      </c>
      <c r="J29" s="18" t="s">
        <v>21</v>
      </c>
      <c r="K29" s="9">
        <v>0</v>
      </c>
      <c r="L29" s="9">
        <v>0</v>
      </c>
      <c r="M29" s="11" t="str">
        <f t="shared" si="5"/>
        <v>sobirin</v>
      </c>
    </row>
    <row r="30" spans="1:13" x14ac:dyDescent="0.25">
      <c r="A30" s="11"/>
      <c r="B30" s="11"/>
      <c r="C30" s="16" t="str">
        <f t="shared" si="6"/>
        <v>-5.8853/110.4296</v>
      </c>
      <c r="D30" s="13">
        <f t="shared" si="6"/>
        <v>1</v>
      </c>
      <c r="E30" s="13" t="str">
        <f t="shared" si="6"/>
        <v>MBT</v>
      </c>
      <c r="F30" s="13" t="str">
        <f t="shared" si="6"/>
        <v>Pemanfaatan</v>
      </c>
      <c r="G30" s="17">
        <v>1</v>
      </c>
      <c r="H30" s="17">
        <v>3</v>
      </c>
      <c r="I30" s="18" t="str">
        <f t="shared" si="7"/>
        <v>PK,P</v>
      </c>
      <c r="J30" s="18" t="s">
        <v>22</v>
      </c>
      <c r="K30" s="9">
        <v>100</v>
      </c>
      <c r="L30" s="9">
        <v>0</v>
      </c>
      <c r="M30" s="11" t="str">
        <f t="shared" si="5"/>
        <v>sobirin</v>
      </c>
    </row>
    <row r="31" spans="1:13" x14ac:dyDescent="0.25">
      <c r="A31" s="11"/>
      <c r="B31" s="11"/>
      <c r="C31" s="16" t="str">
        <f t="shared" si="6"/>
        <v>-5.8853/110.4296</v>
      </c>
      <c r="D31" s="13">
        <f t="shared" si="6"/>
        <v>1</v>
      </c>
      <c r="E31" s="13" t="str">
        <f t="shared" si="6"/>
        <v>MBT</v>
      </c>
      <c r="F31" s="13" t="str">
        <f t="shared" si="6"/>
        <v>Pemanfaatan</v>
      </c>
      <c r="G31" s="17">
        <v>1</v>
      </c>
      <c r="H31" s="17">
        <v>3</v>
      </c>
      <c r="I31" s="18" t="str">
        <f t="shared" si="7"/>
        <v>PK,P</v>
      </c>
      <c r="J31" s="18" t="s">
        <v>23</v>
      </c>
      <c r="K31" s="9">
        <v>0</v>
      </c>
      <c r="L31" s="9">
        <v>0</v>
      </c>
      <c r="M31" s="11" t="str">
        <f t="shared" si="5"/>
        <v>sobirin</v>
      </c>
    </row>
    <row r="32" spans="1:13" x14ac:dyDescent="0.25">
      <c r="A32" s="11"/>
      <c r="B32" s="11"/>
      <c r="C32" s="16" t="str">
        <f t="shared" si="6"/>
        <v>-5.8853/110.4296</v>
      </c>
      <c r="D32" s="13">
        <f t="shared" si="6"/>
        <v>1</v>
      </c>
      <c r="E32" s="13" t="str">
        <f t="shared" si="6"/>
        <v>MBT</v>
      </c>
      <c r="F32" s="13" t="str">
        <f t="shared" si="6"/>
        <v>Pemanfaatan</v>
      </c>
      <c r="G32" s="17">
        <v>1</v>
      </c>
      <c r="H32" s="17">
        <v>3</v>
      </c>
      <c r="I32" s="18" t="str">
        <f t="shared" si="7"/>
        <v>PK,P</v>
      </c>
      <c r="J32" s="18" t="s">
        <v>24</v>
      </c>
      <c r="K32" s="9">
        <v>0</v>
      </c>
      <c r="L32" s="9">
        <v>0</v>
      </c>
      <c r="M32" s="11" t="str">
        <f t="shared" si="5"/>
        <v>sobirin</v>
      </c>
    </row>
    <row r="33" spans="1:13" x14ac:dyDescent="0.25">
      <c r="A33" s="11"/>
      <c r="B33" s="11"/>
      <c r="C33" s="16" t="str">
        <f t="shared" si="6"/>
        <v>-5.8853/110.4296</v>
      </c>
      <c r="D33" s="13">
        <f t="shared" si="6"/>
        <v>1</v>
      </c>
      <c r="E33" s="13" t="str">
        <f t="shared" si="6"/>
        <v>MBT</v>
      </c>
      <c r="F33" s="13" t="str">
        <f t="shared" si="6"/>
        <v>Pemanfaatan</v>
      </c>
      <c r="G33" s="17">
        <v>1</v>
      </c>
      <c r="H33" s="17">
        <v>3</v>
      </c>
      <c r="I33" s="18" t="str">
        <f t="shared" si="7"/>
        <v>PK,P</v>
      </c>
      <c r="J33" s="18" t="s">
        <v>16</v>
      </c>
      <c r="K33" s="9">
        <v>50</v>
      </c>
      <c r="L33" s="9">
        <v>50</v>
      </c>
      <c r="M33" s="11" t="str">
        <f t="shared" si="5"/>
        <v>sobirin</v>
      </c>
    </row>
    <row r="34" spans="1:13" x14ac:dyDescent="0.25">
      <c r="A34" s="11"/>
      <c r="B34" s="11"/>
      <c r="C34" s="16" t="str">
        <f>C32</f>
        <v>-5.8853/110.4296</v>
      </c>
      <c r="D34" s="13">
        <f>D32</f>
        <v>1</v>
      </c>
      <c r="E34" s="13" t="str">
        <f>E32</f>
        <v>MBT</v>
      </c>
      <c r="F34" s="13" t="str">
        <f>F32</f>
        <v>Pemanfaatan</v>
      </c>
      <c r="G34" s="17">
        <v>1</v>
      </c>
      <c r="H34" s="17">
        <v>3</v>
      </c>
      <c r="I34" s="18" t="str">
        <f>I32</f>
        <v>PK,P</v>
      </c>
      <c r="J34" s="18" t="s">
        <v>18</v>
      </c>
      <c r="K34" s="9">
        <v>0</v>
      </c>
      <c r="L34" s="9">
        <v>0</v>
      </c>
      <c r="M34" s="11" t="str">
        <f t="shared" si="5"/>
        <v>sobirin</v>
      </c>
    </row>
    <row r="35" spans="1:13" x14ac:dyDescent="0.25">
      <c r="A35" s="19"/>
      <c r="B35" s="19"/>
      <c r="C35" s="20" t="str">
        <f t="shared" ref="C35:F42" si="8">C34</f>
        <v>-5.8853/110.4296</v>
      </c>
      <c r="D35" s="21">
        <f t="shared" si="8"/>
        <v>1</v>
      </c>
      <c r="E35" s="21" t="str">
        <f t="shared" si="8"/>
        <v>MBT</v>
      </c>
      <c r="F35" s="21" t="str">
        <f t="shared" si="8"/>
        <v>Pemanfaatan</v>
      </c>
      <c r="G35" s="22">
        <v>1</v>
      </c>
      <c r="H35" s="22">
        <v>4</v>
      </c>
      <c r="I35" s="23" t="s">
        <v>29</v>
      </c>
      <c r="J35" s="23" t="s">
        <v>25</v>
      </c>
      <c r="K35" s="24">
        <v>0</v>
      </c>
      <c r="L35" s="24">
        <v>0</v>
      </c>
      <c r="M35" s="11" t="str">
        <f t="shared" si="5"/>
        <v>sobirin</v>
      </c>
    </row>
    <row r="36" spans="1:13" x14ac:dyDescent="0.25">
      <c r="A36" s="11"/>
      <c r="B36" s="11"/>
      <c r="C36" s="16" t="str">
        <f t="shared" si="8"/>
        <v>-5.8853/110.4296</v>
      </c>
      <c r="D36" s="13">
        <f t="shared" si="8"/>
        <v>1</v>
      </c>
      <c r="E36" s="13" t="str">
        <f t="shared" si="8"/>
        <v>MBT</v>
      </c>
      <c r="F36" s="13" t="str">
        <f t="shared" si="8"/>
        <v>Pemanfaatan</v>
      </c>
      <c r="G36" s="17">
        <v>1</v>
      </c>
      <c r="H36" s="17">
        <v>4</v>
      </c>
      <c r="I36" s="18" t="str">
        <f t="shared" ref="I36:I42" si="9">I35</f>
        <v>P,PK</v>
      </c>
      <c r="J36" s="18" t="s">
        <v>26</v>
      </c>
      <c r="K36" s="9">
        <v>0</v>
      </c>
      <c r="L36" s="9">
        <v>0</v>
      </c>
      <c r="M36" s="11" t="str">
        <f t="shared" si="5"/>
        <v>sobirin</v>
      </c>
    </row>
    <row r="37" spans="1:13" x14ac:dyDescent="0.25">
      <c r="A37" s="11"/>
      <c r="B37" s="11"/>
      <c r="C37" s="16" t="str">
        <f t="shared" si="8"/>
        <v>-5.8853/110.4296</v>
      </c>
      <c r="D37" s="13">
        <f t="shared" si="8"/>
        <v>1</v>
      </c>
      <c r="E37" s="13" t="str">
        <f t="shared" si="8"/>
        <v>MBT</v>
      </c>
      <c r="F37" s="13" t="str">
        <f t="shared" si="8"/>
        <v>Pemanfaatan</v>
      </c>
      <c r="G37" s="17">
        <v>1</v>
      </c>
      <c r="H37" s="17">
        <v>4</v>
      </c>
      <c r="I37" s="18" t="str">
        <f t="shared" si="9"/>
        <v>P,PK</v>
      </c>
      <c r="J37" s="18" t="s">
        <v>19</v>
      </c>
      <c r="K37" s="9">
        <v>0</v>
      </c>
      <c r="L37" s="9">
        <v>0</v>
      </c>
      <c r="M37" s="11" t="str">
        <f t="shared" si="5"/>
        <v>sobirin</v>
      </c>
    </row>
    <row r="38" spans="1:13" x14ac:dyDescent="0.25">
      <c r="A38" s="11"/>
      <c r="B38" s="11"/>
      <c r="C38" s="16" t="str">
        <f t="shared" si="8"/>
        <v>-5.8853/110.4296</v>
      </c>
      <c r="D38" s="13">
        <f t="shared" si="8"/>
        <v>1</v>
      </c>
      <c r="E38" s="13" t="str">
        <f t="shared" si="8"/>
        <v>MBT</v>
      </c>
      <c r="F38" s="13" t="str">
        <f t="shared" si="8"/>
        <v>Pemanfaatan</v>
      </c>
      <c r="G38" s="17">
        <v>1</v>
      </c>
      <c r="H38" s="17">
        <v>4</v>
      </c>
      <c r="I38" s="18" t="str">
        <f t="shared" si="9"/>
        <v>P,PK</v>
      </c>
      <c r="J38" s="18" t="s">
        <v>20</v>
      </c>
      <c r="K38" s="9">
        <v>0</v>
      </c>
      <c r="L38" s="9">
        <v>0</v>
      </c>
      <c r="M38" s="11" t="str">
        <f t="shared" si="5"/>
        <v>sobirin</v>
      </c>
    </row>
    <row r="39" spans="1:13" x14ac:dyDescent="0.25">
      <c r="A39" s="11"/>
      <c r="B39" s="11"/>
      <c r="C39" s="16" t="str">
        <f t="shared" si="8"/>
        <v>-5.8853/110.4296</v>
      </c>
      <c r="D39" s="13">
        <f t="shared" si="8"/>
        <v>1</v>
      </c>
      <c r="E39" s="13" t="str">
        <f t="shared" si="8"/>
        <v>MBT</v>
      </c>
      <c r="F39" s="13" t="str">
        <f t="shared" si="8"/>
        <v>Pemanfaatan</v>
      </c>
      <c r="G39" s="17">
        <v>1</v>
      </c>
      <c r="H39" s="17">
        <v>4</v>
      </c>
      <c r="I39" s="18" t="str">
        <f t="shared" si="9"/>
        <v>P,PK</v>
      </c>
      <c r="J39" s="18" t="s">
        <v>21</v>
      </c>
      <c r="K39" s="9">
        <v>0</v>
      </c>
      <c r="L39" s="9">
        <v>0</v>
      </c>
      <c r="M39" s="11" t="str">
        <f t="shared" si="5"/>
        <v>sobirin</v>
      </c>
    </row>
    <row r="40" spans="1:13" x14ac:dyDescent="0.25">
      <c r="A40" s="11"/>
      <c r="B40" s="11"/>
      <c r="C40" s="16" t="str">
        <f t="shared" si="8"/>
        <v>-5.8853/110.4296</v>
      </c>
      <c r="D40" s="13">
        <f t="shared" si="8"/>
        <v>1</v>
      </c>
      <c r="E40" s="13" t="str">
        <f t="shared" si="8"/>
        <v>MBT</v>
      </c>
      <c r="F40" s="13" t="str">
        <f t="shared" si="8"/>
        <v>Pemanfaatan</v>
      </c>
      <c r="G40" s="17">
        <v>1</v>
      </c>
      <c r="H40" s="17">
        <v>4</v>
      </c>
      <c r="I40" s="18" t="str">
        <f t="shared" si="9"/>
        <v>P,PK</v>
      </c>
      <c r="J40" s="18" t="s">
        <v>22</v>
      </c>
      <c r="K40" s="9">
        <v>100</v>
      </c>
      <c r="L40" s="9">
        <v>0</v>
      </c>
      <c r="M40" s="11" t="str">
        <f t="shared" si="5"/>
        <v>sobirin</v>
      </c>
    </row>
    <row r="41" spans="1:13" x14ac:dyDescent="0.25">
      <c r="A41" s="11"/>
      <c r="B41" s="11"/>
      <c r="C41" s="16" t="str">
        <f t="shared" si="8"/>
        <v>-5.8853/110.4296</v>
      </c>
      <c r="D41" s="13">
        <f t="shared" si="8"/>
        <v>1</v>
      </c>
      <c r="E41" s="13" t="str">
        <f t="shared" si="8"/>
        <v>MBT</v>
      </c>
      <c r="F41" s="13" t="str">
        <f t="shared" si="8"/>
        <v>Pemanfaatan</v>
      </c>
      <c r="G41" s="17">
        <v>1</v>
      </c>
      <c r="H41" s="17">
        <v>4</v>
      </c>
      <c r="I41" s="18" t="str">
        <f t="shared" si="9"/>
        <v>P,PK</v>
      </c>
      <c r="J41" s="18" t="s">
        <v>23</v>
      </c>
      <c r="K41" s="9">
        <v>0</v>
      </c>
      <c r="L41" s="9">
        <v>0</v>
      </c>
      <c r="M41" s="11" t="str">
        <f t="shared" si="5"/>
        <v>sobirin</v>
      </c>
    </row>
    <row r="42" spans="1:13" x14ac:dyDescent="0.25">
      <c r="A42" s="11"/>
      <c r="B42" s="11"/>
      <c r="C42" s="16" t="str">
        <f t="shared" si="8"/>
        <v>-5.8853/110.4296</v>
      </c>
      <c r="D42" s="13">
        <f t="shared" si="8"/>
        <v>1</v>
      </c>
      <c r="E42" s="13" t="str">
        <f t="shared" si="8"/>
        <v>MBT</v>
      </c>
      <c r="F42" s="13" t="str">
        <f t="shared" si="8"/>
        <v>Pemanfaatan</v>
      </c>
      <c r="G42" s="17">
        <v>1</v>
      </c>
      <c r="H42" s="17">
        <v>4</v>
      </c>
      <c r="I42" s="18" t="str">
        <f t="shared" si="9"/>
        <v>P,PK</v>
      </c>
      <c r="J42" s="18" t="s">
        <v>24</v>
      </c>
      <c r="K42" s="9">
        <v>0</v>
      </c>
      <c r="L42" s="9">
        <v>0</v>
      </c>
      <c r="M42" s="11" t="str">
        <f t="shared" si="5"/>
        <v>sobirin</v>
      </c>
    </row>
    <row r="43" spans="1:13" x14ac:dyDescent="0.25">
      <c r="A43" s="11"/>
      <c r="B43" s="11"/>
      <c r="C43" s="16"/>
      <c r="D43" s="13"/>
      <c r="E43" s="13"/>
      <c r="F43" s="13"/>
      <c r="G43" s="17"/>
      <c r="H43" s="17"/>
      <c r="I43" s="18"/>
      <c r="J43" s="18" t="s">
        <v>16</v>
      </c>
      <c r="K43" s="9">
        <v>50</v>
      </c>
      <c r="L43" s="9">
        <v>60</v>
      </c>
      <c r="M43" s="11" t="str">
        <f t="shared" si="5"/>
        <v>sobirin</v>
      </c>
    </row>
    <row r="44" spans="1:13" x14ac:dyDescent="0.25">
      <c r="A44" s="11"/>
      <c r="B44" s="11"/>
      <c r="C44" s="16" t="str">
        <f>C42</f>
        <v>-5.8853/110.4296</v>
      </c>
      <c r="D44" s="13">
        <f>D42</f>
        <v>1</v>
      </c>
      <c r="E44" s="13" t="str">
        <f>E42</f>
        <v>MBT</v>
      </c>
      <c r="F44" s="13" t="str">
        <f>F42</f>
        <v>Pemanfaatan</v>
      </c>
      <c r="G44" s="17">
        <v>1</v>
      </c>
      <c r="H44" s="17">
        <v>4</v>
      </c>
      <c r="I44" s="18" t="str">
        <f>I42</f>
        <v>P,PK</v>
      </c>
      <c r="J44" s="18" t="s">
        <v>18</v>
      </c>
      <c r="K44" s="9">
        <v>0</v>
      </c>
      <c r="L44" s="9">
        <v>0</v>
      </c>
      <c r="M44" s="11" t="str">
        <f t="shared" si="5"/>
        <v>sobirin</v>
      </c>
    </row>
    <row r="45" spans="1:13" x14ac:dyDescent="0.25">
      <c r="A45" s="19"/>
      <c r="B45" s="19"/>
      <c r="C45" s="20" t="str">
        <f t="shared" ref="C45:F52" si="10">C44</f>
        <v>-5.8853/110.4296</v>
      </c>
      <c r="D45" s="21">
        <f t="shared" si="10"/>
        <v>1</v>
      </c>
      <c r="E45" s="21" t="str">
        <f t="shared" si="10"/>
        <v>MBT</v>
      </c>
      <c r="F45" s="21" t="str">
        <f t="shared" si="10"/>
        <v>Pemanfaatan</v>
      </c>
      <c r="G45" s="22">
        <v>1</v>
      </c>
      <c r="H45" s="22">
        <v>5</v>
      </c>
      <c r="I45" s="21" t="s">
        <v>29</v>
      </c>
      <c r="J45" s="23" t="s">
        <v>25</v>
      </c>
      <c r="K45" s="24">
        <v>0</v>
      </c>
      <c r="L45" s="24">
        <v>0</v>
      </c>
      <c r="M45" s="11" t="str">
        <f t="shared" si="5"/>
        <v>sobirin</v>
      </c>
    </row>
    <row r="46" spans="1:13" x14ac:dyDescent="0.25">
      <c r="A46" s="11"/>
      <c r="B46" s="11"/>
      <c r="C46" s="16" t="str">
        <f t="shared" si="10"/>
        <v>-5.8853/110.4296</v>
      </c>
      <c r="D46" s="13">
        <f t="shared" si="10"/>
        <v>1</v>
      </c>
      <c r="E46" s="13" t="str">
        <f t="shared" si="10"/>
        <v>MBT</v>
      </c>
      <c r="F46" s="13" t="str">
        <f t="shared" si="10"/>
        <v>Pemanfaatan</v>
      </c>
      <c r="G46" s="17">
        <v>1</v>
      </c>
      <c r="H46" s="17">
        <v>5</v>
      </c>
      <c r="I46" s="13" t="str">
        <f t="shared" ref="I46:I54" si="11">I45</f>
        <v>P,PK</v>
      </c>
      <c r="J46" s="18" t="s">
        <v>26</v>
      </c>
      <c r="K46" s="9">
        <v>0</v>
      </c>
      <c r="L46" s="9">
        <v>0</v>
      </c>
      <c r="M46" s="11" t="str">
        <f t="shared" si="5"/>
        <v>sobirin</v>
      </c>
    </row>
    <row r="47" spans="1:13" x14ac:dyDescent="0.25">
      <c r="A47" s="11"/>
      <c r="B47" s="11"/>
      <c r="C47" s="16" t="str">
        <f t="shared" si="10"/>
        <v>-5.8853/110.4296</v>
      </c>
      <c r="D47" s="13">
        <f t="shared" si="10"/>
        <v>1</v>
      </c>
      <c r="E47" s="13" t="str">
        <f t="shared" si="10"/>
        <v>MBT</v>
      </c>
      <c r="F47" s="13" t="str">
        <f t="shared" si="10"/>
        <v>Pemanfaatan</v>
      </c>
      <c r="G47" s="17">
        <v>1</v>
      </c>
      <c r="H47" s="17">
        <v>5</v>
      </c>
      <c r="I47" s="13" t="str">
        <f t="shared" si="11"/>
        <v>P,PK</v>
      </c>
      <c r="J47" s="18" t="s">
        <v>19</v>
      </c>
      <c r="K47" s="9">
        <v>0</v>
      </c>
      <c r="L47" s="9">
        <v>0</v>
      </c>
      <c r="M47" s="11" t="str">
        <f t="shared" si="5"/>
        <v>sobirin</v>
      </c>
    </row>
    <row r="48" spans="1:13" x14ac:dyDescent="0.25">
      <c r="A48" s="11"/>
      <c r="B48" s="11"/>
      <c r="C48" s="16" t="str">
        <f t="shared" si="10"/>
        <v>-5.8853/110.4296</v>
      </c>
      <c r="D48" s="13">
        <f t="shared" si="10"/>
        <v>1</v>
      </c>
      <c r="E48" s="13" t="str">
        <f t="shared" si="10"/>
        <v>MBT</v>
      </c>
      <c r="F48" s="13" t="str">
        <f t="shared" si="10"/>
        <v>Pemanfaatan</v>
      </c>
      <c r="G48" s="17">
        <v>1</v>
      </c>
      <c r="H48" s="17">
        <v>5</v>
      </c>
      <c r="I48" s="13" t="str">
        <f t="shared" si="11"/>
        <v>P,PK</v>
      </c>
      <c r="J48" s="18" t="s">
        <v>20</v>
      </c>
      <c r="K48" s="9">
        <v>0</v>
      </c>
      <c r="L48" s="9">
        <v>0</v>
      </c>
      <c r="M48" s="11" t="str">
        <f t="shared" si="5"/>
        <v>sobirin</v>
      </c>
    </row>
    <row r="49" spans="1:13" x14ac:dyDescent="0.25">
      <c r="A49" s="11"/>
      <c r="B49" s="11"/>
      <c r="C49" s="16" t="str">
        <f t="shared" si="10"/>
        <v>-5.8853/110.4296</v>
      </c>
      <c r="D49" s="13">
        <f t="shared" si="10"/>
        <v>1</v>
      </c>
      <c r="E49" s="13" t="str">
        <f t="shared" si="10"/>
        <v>MBT</v>
      </c>
      <c r="F49" s="13" t="str">
        <f t="shared" si="10"/>
        <v>Pemanfaatan</v>
      </c>
      <c r="G49" s="17">
        <v>1</v>
      </c>
      <c r="H49" s="17">
        <v>5</v>
      </c>
      <c r="I49" s="13" t="str">
        <f t="shared" si="11"/>
        <v>P,PK</v>
      </c>
      <c r="J49" s="18" t="s">
        <v>21</v>
      </c>
      <c r="K49" s="9">
        <v>0</v>
      </c>
      <c r="L49" s="9">
        <v>0</v>
      </c>
      <c r="M49" s="11" t="str">
        <f t="shared" si="5"/>
        <v>sobirin</v>
      </c>
    </row>
    <row r="50" spans="1:13" x14ac:dyDescent="0.25">
      <c r="A50" s="11"/>
      <c r="B50" s="11"/>
      <c r="C50" s="16" t="str">
        <f t="shared" si="10"/>
        <v>-5.8853/110.4296</v>
      </c>
      <c r="D50" s="13">
        <f t="shared" si="10"/>
        <v>1</v>
      </c>
      <c r="E50" s="13" t="str">
        <f t="shared" si="10"/>
        <v>MBT</v>
      </c>
      <c r="F50" s="13" t="str">
        <f t="shared" si="10"/>
        <v>Pemanfaatan</v>
      </c>
      <c r="G50" s="17">
        <v>1</v>
      </c>
      <c r="H50" s="17">
        <v>5</v>
      </c>
      <c r="I50" s="13" t="str">
        <f t="shared" si="11"/>
        <v>P,PK</v>
      </c>
      <c r="J50" s="18" t="s">
        <v>22</v>
      </c>
      <c r="K50" s="9">
        <v>100</v>
      </c>
      <c r="L50" s="9">
        <v>0</v>
      </c>
      <c r="M50" s="11" t="str">
        <f t="shared" si="5"/>
        <v>sobirin</v>
      </c>
    </row>
    <row r="51" spans="1:13" x14ac:dyDescent="0.25">
      <c r="A51" s="11"/>
      <c r="B51" s="11"/>
      <c r="C51" s="16" t="str">
        <f t="shared" si="10"/>
        <v>-5.8853/110.4296</v>
      </c>
      <c r="D51" s="13">
        <f t="shared" si="10"/>
        <v>1</v>
      </c>
      <c r="E51" s="13" t="str">
        <f t="shared" si="10"/>
        <v>MBT</v>
      </c>
      <c r="F51" s="13" t="str">
        <f t="shared" si="10"/>
        <v>Pemanfaatan</v>
      </c>
      <c r="G51" s="17">
        <v>1</v>
      </c>
      <c r="H51" s="17">
        <v>5</v>
      </c>
      <c r="I51" s="13" t="str">
        <f t="shared" si="11"/>
        <v>P,PK</v>
      </c>
      <c r="J51" s="18" t="s">
        <v>23</v>
      </c>
      <c r="K51" s="9">
        <v>0</v>
      </c>
      <c r="L51" s="9">
        <v>0</v>
      </c>
      <c r="M51" s="11" t="str">
        <f t="shared" si="5"/>
        <v>sobirin</v>
      </c>
    </row>
    <row r="52" spans="1:13" x14ac:dyDescent="0.25">
      <c r="A52" s="11"/>
      <c r="B52" s="11"/>
      <c r="C52" s="16" t="str">
        <f t="shared" si="10"/>
        <v>-5.8853/110.4296</v>
      </c>
      <c r="D52" s="13">
        <f t="shared" si="10"/>
        <v>1</v>
      </c>
      <c r="E52" s="13" t="str">
        <f t="shared" si="10"/>
        <v>MBT</v>
      </c>
      <c r="F52" s="13" t="str">
        <f t="shared" si="10"/>
        <v>Pemanfaatan</v>
      </c>
      <c r="G52" s="17">
        <v>1</v>
      </c>
      <c r="H52" s="17">
        <v>5</v>
      </c>
      <c r="I52" s="13" t="str">
        <f t="shared" si="11"/>
        <v>P,PK</v>
      </c>
      <c r="J52" s="18" t="s">
        <v>24</v>
      </c>
      <c r="K52" s="9">
        <v>0</v>
      </c>
      <c r="L52" s="9">
        <v>0</v>
      </c>
      <c r="M52" s="11" t="str">
        <f t="shared" si="5"/>
        <v>sobirin</v>
      </c>
    </row>
    <row r="53" spans="1:13" x14ac:dyDescent="0.25">
      <c r="A53" s="11"/>
      <c r="B53" s="11"/>
      <c r="C53" s="16"/>
      <c r="D53" s="13"/>
      <c r="E53" s="13"/>
      <c r="F53" s="13"/>
      <c r="G53" s="17"/>
      <c r="H53" s="17"/>
      <c r="I53" s="13" t="str">
        <f t="shared" si="11"/>
        <v>P,PK</v>
      </c>
      <c r="J53" s="18" t="s">
        <v>16</v>
      </c>
      <c r="K53" s="9">
        <v>50</v>
      </c>
      <c r="L53" s="9">
        <v>70</v>
      </c>
      <c r="M53" s="11" t="str">
        <f t="shared" si="5"/>
        <v>sobirin</v>
      </c>
    </row>
    <row r="54" spans="1:13" x14ac:dyDescent="0.25">
      <c r="A54" s="11"/>
      <c r="B54" s="11"/>
      <c r="C54" s="16" t="str">
        <f>C52</f>
        <v>-5.8853/110.4296</v>
      </c>
      <c r="D54" s="13">
        <f>D52</f>
        <v>1</v>
      </c>
      <c r="E54" s="13" t="str">
        <f>E52</f>
        <v>MBT</v>
      </c>
      <c r="F54" s="13" t="str">
        <f>F52</f>
        <v>Pemanfaatan</v>
      </c>
      <c r="G54" s="17">
        <v>1</v>
      </c>
      <c r="H54" s="17">
        <v>5</v>
      </c>
      <c r="I54" s="13" t="str">
        <f t="shared" si="11"/>
        <v>P,PK</v>
      </c>
      <c r="J54" s="18" t="s">
        <v>18</v>
      </c>
      <c r="K54" s="9">
        <v>0</v>
      </c>
      <c r="L54" s="9">
        <v>0</v>
      </c>
      <c r="M54" s="11" t="str">
        <f t="shared" si="5"/>
        <v>sobirin</v>
      </c>
    </row>
    <row r="55" spans="1:13" x14ac:dyDescent="0.25">
      <c r="A55" s="19"/>
      <c r="B55" s="19"/>
      <c r="C55" s="20" t="str">
        <f t="shared" ref="C55:F62" si="12">C54</f>
        <v>-5.8853/110.4296</v>
      </c>
      <c r="D55" s="21">
        <f t="shared" si="12"/>
        <v>1</v>
      </c>
      <c r="E55" s="21" t="str">
        <f t="shared" si="12"/>
        <v>MBT</v>
      </c>
      <c r="F55" s="21" t="str">
        <f t="shared" si="12"/>
        <v>Pemanfaatan</v>
      </c>
      <c r="G55" s="22">
        <v>1</v>
      </c>
      <c r="H55" s="22">
        <v>6</v>
      </c>
      <c r="I55" s="21" t="s">
        <v>28</v>
      </c>
      <c r="J55" s="23" t="s">
        <v>25</v>
      </c>
      <c r="K55" s="24">
        <v>0</v>
      </c>
      <c r="L55" s="24">
        <v>0</v>
      </c>
      <c r="M55" s="11" t="str">
        <f t="shared" si="5"/>
        <v>sobirin</v>
      </c>
    </row>
    <row r="56" spans="1:13" x14ac:dyDescent="0.25">
      <c r="A56" s="11"/>
      <c r="B56" s="11"/>
      <c r="C56" s="16" t="str">
        <f t="shared" si="12"/>
        <v>-5.8853/110.4296</v>
      </c>
      <c r="D56" s="13">
        <f t="shared" si="12"/>
        <v>1</v>
      </c>
      <c r="E56" s="13" t="str">
        <f t="shared" si="12"/>
        <v>MBT</v>
      </c>
      <c r="F56" s="13" t="str">
        <f t="shared" si="12"/>
        <v>Pemanfaatan</v>
      </c>
      <c r="G56" s="17">
        <v>1</v>
      </c>
      <c r="H56" s="17">
        <v>6</v>
      </c>
      <c r="I56" s="13" t="str">
        <f t="shared" ref="I56:I62" si="13">I55</f>
        <v>P</v>
      </c>
      <c r="J56" s="18" t="s">
        <v>26</v>
      </c>
      <c r="K56" s="9">
        <v>0</v>
      </c>
      <c r="L56" s="9">
        <v>0</v>
      </c>
      <c r="M56" s="11" t="str">
        <f t="shared" si="5"/>
        <v>sobirin</v>
      </c>
    </row>
    <row r="57" spans="1:13" x14ac:dyDescent="0.25">
      <c r="A57" s="11"/>
      <c r="B57" s="11"/>
      <c r="C57" s="16" t="str">
        <f t="shared" si="12"/>
        <v>-5.8853/110.4296</v>
      </c>
      <c r="D57" s="13">
        <f t="shared" si="12"/>
        <v>1</v>
      </c>
      <c r="E57" s="13" t="str">
        <f t="shared" si="12"/>
        <v>MBT</v>
      </c>
      <c r="F57" s="13" t="str">
        <f t="shared" si="12"/>
        <v>Pemanfaatan</v>
      </c>
      <c r="G57" s="17">
        <v>1</v>
      </c>
      <c r="H57" s="17">
        <v>6</v>
      </c>
      <c r="I57" s="13" t="str">
        <f t="shared" si="13"/>
        <v>P</v>
      </c>
      <c r="J57" s="18" t="s">
        <v>19</v>
      </c>
      <c r="K57" s="9">
        <v>0</v>
      </c>
      <c r="L57" s="9">
        <v>0</v>
      </c>
      <c r="M57" s="11" t="str">
        <f t="shared" si="5"/>
        <v>sobirin</v>
      </c>
    </row>
    <row r="58" spans="1:13" x14ac:dyDescent="0.25">
      <c r="A58" s="11"/>
      <c r="B58" s="11"/>
      <c r="C58" s="16" t="str">
        <f t="shared" si="12"/>
        <v>-5.8853/110.4296</v>
      </c>
      <c r="D58" s="13">
        <f t="shared" si="12"/>
        <v>1</v>
      </c>
      <c r="E58" s="13" t="str">
        <f t="shared" si="12"/>
        <v>MBT</v>
      </c>
      <c r="F58" s="13" t="str">
        <f t="shared" si="12"/>
        <v>Pemanfaatan</v>
      </c>
      <c r="G58" s="17">
        <v>1</v>
      </c>
      <c r="H58" s="17">
        <v>6</v>
      </c>
      <c r="I58" s="13" t="str">
        <f t="shared" si="13"/>
        <v>P</v>
      </c>
      <c r="J58" s="18" t="s">
        <v>20</v>
      </c>
      <c r="K58" s="9">
        <v>0</v>
      </c>
      <c r="L58" s="9">
        <v>0</v>
      </c>
      <c r="M58" s="11" t="str">
        <f t="shared" si="5"/>
        <v>sobirin</v>
      </c>
    </row>
    <row r="59" spans="1:13" x14ac:dyDescent="0.25">
      <c r="A59" s="11"/>
      <c r="B59" s="11"/>
      <c r="C59" s="16" t="str">
        <f t="shared" si="12"/>
        <v>-5.8853/110.4296</v>
      </c>
      <c r="D59" s="13">
        <f t="shared" si="12"/>
        <v>1</v>
      </c>
      <c r="E59" s="13" t="str">
        <f t="shared" si="12"/>
        <v>MBT</v>
      </c>
      <c r="F59" s="13" t="str">
        <f t="shared" si="12"/>
        <v>Pemanfaatan</v>
      </c>
      <c r="G59" s="17">
        <v>1</v>
      </c>
      <c r="H59" s="17">
        <v>6</v>
      </c>
      <c r="I59" s="13" t="str">
        <f t="shared" si="13"/>
        <v>P</v>
      </c>
      <c r="J59" s="18" t="s">
        <v>21</v>
      </c>
      <c r="K59" s="9">
        <v>0</v>
      </c>
      <c r="L59" s="9">
        <v>0</v>
      </c>
      <c r="M59" s="11" t="str">
        <f t="shared" si="5"/>
        <v>sobirin</v>
      </c>
    </row>
    <row r="60" spans="1:13" x14ac:dyDescent="0.25">
      <c r="A60" s="11"/>
      <c r="B60" s="11"/>
      <c r="C60" s="16" t="str">
        <f t="shared" si="12"/>
        <v>-5.8853/110.4296</v>
      </c>
      <c r="D60" s="13">
        <f t="shared" si="12"/>
        <v>1</v>
      </c>
      <c r="E60" s="13" t="str">
        <f t="shared" si="12"/>
        <v>MBT</v>
      </c>
      <c r="F60" s="13" t="str">
        <f t="shared" si="12"/>
        <v>Pemanfaatan</v>
      </c>
      <c r="G60" s="17">
        <v>1</v>
      </c>
      <c r="H60" s="17">
        <v>6</v>
      </c>
      <c r="I60" s="13" t="str">
        <f t="shared" si="13"/>
        <v>P</v>
      </c>
      <c r="J60" s="18" t="s">
        <v>22</v>
      </c>
      <c r="K60" s="9">
        <v>100</v>
      </c>
      <c r="L60" s="9">
        <v>0</v>
      </c>
      <c r="M60" s="11" t="str">
        <f t="shared" si="5"/>
        <v>sobirin</v>
      </c>
    </row>
    <row r="61" spans="1:13" x14ac:dyDescent="0.25">
      <c r="A61" s="11"/>
      <c r="B61" s="11"/>
      <c r="C61" s="16" t="str">
        <f t="shared" si="12"/>
        <v>-5.8853/110.4296</v>
      </c>
      <c r="D61" s="13">
        <f t="shared" si="12"/>
        <v>1</v>
      </c>
      <c r="E61" s="13" t="str">
        <f t="shared" si="12"/>
        <v>MBT</v>
      </c>
      <c r="F61" s="13" t="str">
        <f t="shared" si="12"/>
        <v>Pemanfaatan</v>
      </c>
      <c r="G61" s="17">
        <v>1</v>
      </c>
      <c r="H61" s="17">
        <v>6</v>
      </c>
      <c r="I61" s="13" t="str">
        <f t="shared" si="13"/>
        <v>P</v>
      </c>
      <c r="J61" s="18" t="s">
        <v>23</v>
      </c>
      <c r="K61" s="9">
        <v>0</v>
      </c>
      <c r="L61" s="9">
        <v>0</v>
      </c>
      <c r="M61" s="11" t="str">
        <f t="shared" si="5"/>
        <v>sobirin</v>
      </c>
    </row>
    <row r="62" spans="1:13" x14ac:dyDescent="0.25">
      <c r="A62" s="11"/>
      <c r="B62" s="11"/>
      <c r="C62" s="16" t="str">
        <f t="shared" si="12"/>
        <v>-5.8853/110.4296</v>
      </c>
      <c r="D62" s="13">
        <f t="shared" si="12"/>
        <v>1</v>
      </c>
      <c r="E62" s="13" t="str">
        <f t="shared" si="12"/>
        <v>MBT</v>
      </c>
      <c r="F62" s="13" t="str">
        <f t="shared" si="12"/>
        <v>Pemanfaatan</v>
      </c>
      <c r="G62" s="17">
        <v>1</v>
      </c>
      <c r="H62" s="17">
        <v>6</v>
      </c>
      <c r="I62" s="13" t="str">
        <f t="shared" si="13"/>
        <v>P</v>
      </c>
      <c r="J62" s="18" t="s">
        <v>24</v>
      </c>
      <c r="K62" s="9">
        <v>0</v>
      </c>
      <c r="L62" s="9">
        <v>0</v>
      </c>
      <c r="M62" s="11" t="str">
        <f t="shared" si="5"/>
        <v>sobirin</v>
      </c>
    </row>
    <row r="63" spans="1:13" x14ac:dyDescent="0.25">
      <c r="A63" s="11"/>
      <c r="B63" s="11"/>
      <c r="C63" s="16"/>
      <c r="D63" s="13"/>
      <c r="E63" s="13"/>
      <c r="F63" s="13"/>
      <c r="G63" s="17"/>
      <c r="H63" s="17"/>
      <c r="I63" s="13"/>
      <c r="J63" s="18" t="s">
        <v>16</v>
      </c>
      <c r="K63" s="9">
        <v>45</v>
      </c>
      <c r="L63" s="9">
        <v>60</v>
      </c>
      <c r="M63" s="11" t="str">
        <f t="shared" si="5"/>
        <v>sobirin</v>
      </c>
    </row>
    <row r="64" spans="1:13" x14ac:dyDescent="0.25">
      <c r="A64" s="11"/>
      <c r="B64" s="11"/>
      <c r="C64" s="16" t="str">
        <f>C62</f>
        <v>-5.8853/110.4296</v>
      </c>
      <c r="D64" s="13">
        <f>D62</f>
        <v>1</v>
      </c>
      <c r="E64" s="13" t="str">
        <f>E62</f>
        <v>MBT</v>
      </c>
      <c r="F64" s="13" t="str">
        <f>F62</f>
        <v>Pemanfaatan</v>
      </c>
      <c r="G64" s="17">
        <v>1</v>
      </c>
      <c r="H64" s="17">
        <v>6</v>
      </c>
      <c r="I64" s="13" t="str">
        <f>I62</f>
        <v>P</v>
      </c>
      <c r="J64" s="18" t="s">
        <v>18</v>
      </c>
      <c r="K64" s="9">
        <v>0</v>
      </c>
      <c r="L64" s="9">
        <v>0</v>
      </c>
      <c r="M64" s="11" t="str">
        <f t="shared" si="5"/>
        <v>sobirin</v>
      </c>
    </row>
    <row r="65" spans="1:13" x14ac:dyDescent="0.25">
      <c r="A65" s="19"/>
      <c r="B65" s="19"/>
      <c r="C65" s="20" t="str">
        <f t="shared" ref="C65:F72" si="14">C64</f>
        <v>-5.8853/110.4296</v>
      </c>
      <c r="D65" s="21">
        <f t="shared" si="14"/>
        <v>1</v>
      </c>
      <c r="E65" s="21" t="str">
        <f t="shared" si="14"/>
        <v>MBT</v>
      </c>
      <c r="F65" s="21" t="str">
        <f t="shared" si="14"/>
        <v>Pemanfaatan</v>
      </c>
      <c r="G65" s="22">
        <v>1</v>
      </c>
      <c r="H65" s="22">
        <v>7</v>
      </c>
      <c r="I65" s="21" t="s">
        <v>29</v>
      </c>
      <c r="J65" s="23" t="s">
        <v>25</v>
      </c>
      <c r="K65" s="24">
        <v>10</v>
      </c>
      <c r="L65" s="24">
        <v>0</v>
      </c>
      <c r="M65" s="11" t="str">
        <f t="shared" si="5"/>
        <v>sobirin</v>
      </c>
    </row>
    <row r="66" spans="1:13" x14ac:dyDescent="0.25">
      <c r="A66" s="11"/>
      <c r="B66" s="11"/>
      <c r="C66" s="16" t="str">
        <f t="shared" si="14"/>
        <v>-5.8853/110.4296</v>
      </c>
      <c r="D66" s="13">
        <f t="shared" si="14"/>
        <v>1</v>
      </c>
      <c r="E66" s="13" t="str">
        <f t="shared" si="14"/>
        <v>MBT</v>
      </c>
      <c r="F66" s="13" t="str">
        <f t="shared" si="14"/>
        <v>Pemanfaatan</v>
      </c>
      <c r="G66" s="17">
        <v>1</v>
      </c>
      <c r="H66" s="17">
        <v>7</v>
      </c>
      <c r="I66" s="13" t="str">
        <f t="shared" ref="I66:I72" si="15">I65</f>
        <v>P,PK</v>
      </c>
      <c r="J66" s="18" t="s">
        <v>26</v>
      </c>
      <c r="K66" s="9">
        <v>0</v>
      </c>
      <c r="L66" s="9">
        <v>0</v>
      </c>
      <c r="M66" s="11" t="str">
        <f t="shared" si="5"/>
        <v>sobirin</v>
      </c>
    </row>
    <row r="67" spans="1:13" x14ac:dyDescent="0.25">
      <c r="A67" s="11"/>
      <c r="B67" s="11"/>
      <c r="C67" s="16" t="str">
        <f t="shared" si="14"/>
        <v>-5.8853/110.4296</v>
      </c>
      <c r="D67" s="13">
        <f t="shared" si="14"/>
        <v>1</v>
      </c>
      <c r="E67" s="13" t="str">
        <f t="shared" si="14"/>
        <v>MBT</v>
      </c>
      <c r="F67" s="13" t="str">
        <f t="shared" si="14"/>
        <v>Pemanfaatan</v>
      </c>
      <c r="G67" s="17">
        <v>1</v>
      </c>
      <c r="H67" s="17">
        <v>7</v>
      </c>
      <c r="I67" s="13" t="str">
        <f t="shared" si="15"/>
        <v>P,PK</v>
      </c>
      <c r="J67" s="18" t="s">
        <v>19</v>
      </c>
      <c r="K67" s="9">
        <v>0</v>
      </c>
      <c r="L67" s="9">
        <v>0</v>
      </c>
      <c r="M67" s="11" t="str">
        <f t="shared" si="5"/>
        <v>sobirin</v>
      </c>
    </row>
    <row r="68" spans="1:13" x14ac:dyDescent="0.25">
      <c r="A68" s="11"/>
      <c r="B68" s="11"/>
      <c r="C68" s="16" t="str">
        <f t="shared" si="14"/>
        <v>-5.8853/110.4296</v>
      </c>
      <c r="D68" s="13">
        <f t="shared" si="14"/>
        <v>1</v>
      </c>
      <c r="E68" s="13" t="str">
        <f t="shared" si="14"/>
        <v>MBT</v>
      </c>
      <c r="F68" s="13" t="str">
        <f t="shared" si="14"/>
        <v>Pemanfaatan</v>
      </c>
      <c r="G68" s="17">
        <v>1</v>
      </c>
      <c r="H68" s="17">
        <v>7</v>
      </c>
      <c r="I68" s="13" t="str">
        <f t="shared" si="15"/>
        <v>P,PK</v>
      </c>
      <c r="J68" s="18" t="s">
        <v>20</v>
      </c>
      <c r="K68" s="9">
        <v>0</v>
      </c>
      <c r="L68" s="9">
        <v>0</v>
      </c>
      <c r="M68" s="11" t="str">
        <f t="shared" si="5"/>
        <v>sobirin</v>
      </c>
    </row>
    <row r="69" spans="1:13" x14ac:dyDescent="0.25">
      <c r="A69" s="11"/>
      <c r="B69" s="11"/>
      <c r="C69" s="16" t="str">
        <f t="shared" si="14"/>
        <v>-5.8853/110.4296</v>
      </c>
      <c r="D69" s="13">
        <f t="shared" si="14"/>
        <v>1</v>
      </c>
      <c r="E69" s="13" t="str">
        <f t="shared" si="14"/>
        <v>MBT</v>
      </c>
      <c r="F69" s="13" t="str">
        <f t="shared" si="14"/>
        <v>Pemanfaatan</v>
      </c>
      <c r="G69" s="17">
        <v>1</v>
      </c>
      <c r="H69" s="17">
        <v>7</v>
      </c>
      <c r="I69" s="13" t="str">
        <f t="shared" si="15"/>
        <v>P,PK</v>
      </c>
      <c r="J69" s="18" t="s">
        <v>21</v>
      </c>
      <c r="K69" s="9">
        <v>0</v>
      </c>
      <c r="L69" s="9">
        <v>0</v>
      </c>
      <c r="M69" s="11" t="str">
        <f t="shared" si="5"/>
        <v>sobirin</v>
      </c>
    </row>
    <row r="70" spans="1:13" x14ac:dyDescent="0.25">
      <c r="A70" s="11"/>
      <c r="B70" s="11"/>
      <c r="C70" s="16" t="str">
        <f t="shared" si="14"/>
        <v>-5.8853/110.4296</v>
      </c>
      <c r="D70" s="13">
        <f t="shared" si="14"/>
        <v>1</v>
      </c>
      <c r="E70" s="13" t="str">
        <f t="shared" si="14"/>
        <v>MBT</v>
      </c>
      <c r="F70" s="13" t="str">
        <f t="shared" si="14"/>
        <v>Pemanfaatan</v>
      </c>
      <c r="G70" s="17">
        <v>1</v>
      </c>
      <c r="H70" s="17">
        <v>7</v>
      </c>
      <c r="I70" s="13" t="str">
        <f t="shared" si="15"/>
        <v>P,PK</v>
      </c>
      <c r="J70" s="18" t="s">
        <v>22</v>
      </c>
      <c r="K70" s="9">
        <v>90</v>
      </c>
      <c r="L70" s="9">
        <v>0</v>
      </c>
      <c r="M70" s="11" t="str">
        <f t="shared" si="5"/>
        <v>sobirin</v>
      </c>
    </row>
    <row r="71" spans="1:13" x14ac:dyDescent="0.25">
      <c r="A71" s="11"/>
      <c r="B71" s="11"/>
      <c r="C71" s="16" t="str">
        <f t="shared" si="14"/>
        <v>-5.8853/110.4296</v>
      </c>
      <c r="D71" s="13">
        <f t="shared" si="14"/>
        <v>1</v>
      </c>
      <c r="E71" s="13" t="str">
        <f t="shared" si="14"/>
        <v>MBT</v>
      </c>
      <c r="F71" s="13" t="str">
        <f t="shared" si="14"/>
        <v>Pemanfaatan</v>
      </c>
      <c r="G71" s="17">
        <v>1</v>
      </c>
      <c r="H71" s="17">
        <v>7</v>
      </c>
      <c r="I71" s="13" t="str">
        <f t="shared" si="15"/>
        <v>P,PK</v>
      </c>
      <c r="J71" s="18" t="s">
        <v>23</v>
      </c>
      <c r="K71" s="9">
        <v>0</v>
      </c>
      <c r="L71" s="9">
        <v>0</v>
      </c>
      <c r="M71" s="11" t="str">
        <f t="shared" si="5"/>
        <v>sobirin</v>
      </c>
    </row>
    <row r="72" spans="1:13" x14ac:dyDescent="0.25">
      <c r="A72" s="11"/>
      <c r="B72" s="11"/>
      <c r="C72" s="16" t="str">
        <f t="shared" si="14"/>
        <v>-5.8853/110.4296</v>
      </c>
      <c r="D72" s="13">
        <f t="shared" si="14"/>
        <v>1</v>
      </c>
      <c r="E72" s="13" t="str">
        <f t="shared" si="14"/>
        <v>MBT</v>
      </c>
      <c r="F72" s="13" t="str">
        <f t="shared" si="14"/>
        <v>Pemanfaatan</v>
      </c>
      <c r="G72" s="17">
        <v>1</v>
      </c>
      <c r="H72" s="17">
        <v>7</v>
      </c>
      <c r="I72" s="13" t="str">
        <f t="shared" si="15"/>
        <v>P,PK</v>
      </c>
      <c r="J72" s="18" t="s">
        <v>24</v>
      </c>
      <c r="K72" s="9">
        <v>0</v>
      </c>
      <c r="L72" s="9">
        <v>0</v>
      </c>
      <c r="M72" s="11" t="str">
        <f t="shared" si="5"/>
        <v>sobirin</v>
      </c>
    </row>
    <row r="73" spans="1:13" x14ac:dyDescent="0.25">
      <c r="A73" s="11"/>
      <c r="B73" s="11"/>
      <c r="C73" s="16"/>
      <c r="D73" s="13"/>
      <c r="E73" s="13"/>
      <c r="F73" s="13"/>
      <c r="G73" s="17"/>
      <c r="H73" s="17"/>
      <c r="I73" s="13"/>
      <c r="J73" s="18" t="s">
        <v>16</v>
      </c>
      <c r="K73" s="9">
        <v>30</v>
      </c>
      <c r="L73" s="9">
        <v>60</v>
      </c>
      <c r="M73" s="11" t="str">
        <f t="shared" si="5"/>
        <v>sobirin</v>
      </c>
    </row>
    <row r="74" spans="1:13" x14ac:dyDescent="0.25">
      <c r="A74" s="11"/>
      <c r="B74" s="11"/>
      <c r="C74" s="16" t="str">
        <f>C72</f>
        <v>-5.8853/110.4296</v>
      </c>
      <c r="D74" s="13">
        <f>D72</f>
        <v>1</v>
      </c>
      <c r="E74" s="13" t="str">
        <f>E72</f>
        <v>MBT</v>
      </c>
      <c r="F74" s="13" t="str">
        <f>F72</f>
        <v>Pemanfaatan</v>
      </c>
      <c r="G74" s="17">
        <v>1</v>
      </c>
      <c r="H74" s="17">
        <v>7</v>
      </c>
      <c r="I74" s="13" t="str">
        <f>I72</f>
        <v>P,PK</v>
      </c>
      <c r="J74" s="18" t="s">
        <v>18</v>
      </c>
      <c r="K74" s="9">
        <v>0</v>
      </c>
      <c r="L74" s="9">
        <v>0</v>
      </c>
      <c r="M74" s="11" t="str">
        <f t="shared" si="5"/>
        <v>sobirin</v>
      </c>
    </row>
    <row r="75" spans="1:13" x14ac:dyDescent="0.25">
      <c r="A75" s="19"/>
      <c r="B75" s="19"/>
      <c r="C75" s="20" t="str">
        <f t="shared" ref="C75:F82" si="16">C74</f>
        <v>-5.8853/110.4296</v>
      </c>
      <c r="D75" s="21">
        <f t="shared" si="16"/>
        <v>1</v>
      </c>
      <c r="E75" s="21" t="str">
        <f t="shared" si="16"/>
        <v>MBT</v>
      </c>
      <c r="F75" s="21" t="str">
        <f t="shared" si="16"/>
        <v>Pemanfaatan</v>
      </c>
      <c r="G75" s="22">
        <v>1</v>
      </c>
      <c r="H75" s="22">
        <v>8</v>
      </c>
      <c r="I75" s="21" t="s">
        <v>29</v>
      </c>
      <c r="J75" s="23" t="s">
        <v>25</v>
      </c>
      <c r="K75" s="24">
        <v>20</v>
      </c>
      <c r="L75" s="24">
        <v>0</v>
      </c>
      <c r="M75" s="11" t="str">
        <f t="shared" si="5"/>
        <v>sobirin</v>
      </c>
    </row>
    <row r="76" spans="1:13" x14ac:dyDescent="0.25">
      <c r="A76" s="11"/>
      <c r="B76" s="11"/>
      <c r="C76" s="16" t="str">
        <f t="shared" si="16"/>
        <v>-5.8853/110.4296</v>
      </c>
      <c r="D76" s="13">
        <f t="shared" si="16"/>
        <v>1</v>
      </c>
      <c r="E76" s="13" t="str">
        <f t="shared" si="16"/>
        <v>MBT</v>
      </c>
      <c r="F76" s="13" t="str">
        <f t="shared" si="16"/>
        <v>Pemanfaatan</v>
      </c>
      <c r="G76" s="17">
        <v>1</v>
      </c>
      <c r="H76" s="17">
        <v>8</v>
      </c>
      <c r="I76" s="13" t="str">
        <f t="shared" ref="I76:I82" si="17">I75</f>
        <v>P,PK</v>
      </c>
      <c r="J76" s="18" t="s">
        <v>26</v>
      </c>
      <c r="K76" s="9">
        <v>0</v>
      </c>
      <c r="L76" s="9">
        <v>0</v>
      </c>
      <c r="M76" s="11" t="str">
        <f t="shared" si="5"/>
        <v>sobirin</v>
      </c>
    </row>
    <row r="77" spans="1:13" x14ac:dyDescent="0.25">
      <c r="A77" s="11"/>
      <c r="B77" s="11"/>
      <c r="C77" s="16" t="str">
        <f t="shared" si="16"/>
        <v>-5.8853/110.4296</v>
      </c>
      <c r="D77" s="13">
        <f t="shared" si="16"/>
        <v>1</v>
      </c>
      <c r="E77" s="13" t="str">
        <f t="shared" si="16"/>
        <v>MBT</v>
      </c>
      <c r="F77" s="13" t="str">
        <f t="shared" si="16"/>
        <v>Pemanfaatan</v>
      </c>
      <c r="G77" s="17">
        <v>1</v>
      </c>
      <c r="H77" s="17">
        <v>8</v>
      </c>
      <c r="I77" s="13" t="str">
        <f t="shared" si="17"/>
        <v>P,PK</v>
      </c>
      <c r="J77" s="18" t="s">
        <v>19</v>
      </c>
      <c r="K77" s="9">
        <v>0</v>
      </c>
      <c r="L77" s="9">
        <v>0</v>
      </c>
      <c r="M77" s="11" t="str">
        <f t="shared" si="5"/>
        <v>sobirin</v>
      </c>
    </row>
    <row r="78" spans="1:13" x14ac:dyDescent="0.25">
      <c r="A78" s="11"/>
      <c r="B78" s="11"/>
      <c r="C78" s="16" t="str">
        <f t="shared" si="16"/>
        <v>-5.8853/110.4296</v>
      </c>
      <c r="D78" s="13">
        <f t="shared" si="16"/>
        <v>1</v>
      </c>
      <c r="E78" s="13" t="str">
        <f t="shared" si="16"/>
        <v>MBT</v>
      </c>
      <c r="F78" s="13" t="str">
        <f t="shared" si="16"/>
        <v>Pemanfaatan</v>
      </c>
      <c r="G78" s="17">
        <v>1</v>
      </c>
      <c r="H78" s="17">
        <v>8</v>
      </c>
      <c r="I78" s="13" t="str">
        <f t="shared" si="17"/>
        <v>P,PK</v>
      </c>
      <c r="J78" s="18" t="s">
        <v>20</v>
      </c>
      <c r="K78" s="9">
        <v>0</v>
      </c>
      <c r="L78" s="9">
        <v>0</v>
      </c>
      <c r="M78" s="11" t="str">
        <f t="shared" si="5"/>
        <v>sobirin</v>
      </c>
    </row>
    <row r="79" spans="1:13" x14ac:dyDescent="0.25">
      <c r="A79" s="11"/>
      <c r="B79" s="11"/>
      <c r="C79" s="16" t="str">
        <f t="shared" si="16"/>
        <v>-5.8853/110.4296</v>
      </c>
      <c r="D79" s="13">
        <f t="shared" si="16"/>
        <v>1</v>
      </c>
      <c r="E79" s="13" t="str">
        <f t="shared" si="16"/>
        <v>MBT</v>
      </c>
      <c r="F79" s="13" t="str">
        <f t="shared" si="16"/>
        <v>Pemanfaatan</v>
      </c>
      <c r="G79" s="17">
        <v>1</v>
      </c>
      <c r="H79" s="17">
        <v>8</v>
      </c>
      <c r="I79" s="13" t="str">
        <f t="shared" si="17"/>
        <v>P,PK</v>
      </c>
      <c r="J79" s="18" t="s">
        <v>21</v>
      </c>
      <c r="K79" s="9">
        <v>0</v>
      </c>
      <c r="L79" s="9">
        <v>0</v>
      </c>
      <c r="M79" s="11" t="str">
        <f t="shared" si="5"/>
        <v>sobirin</v>
      </c>
    </row>
    <row r="80" spans="1:13" x14ac:dyDescent="0.25">
      <c r="A80" s="11"/>
      <c r="B80" s="11"/>
      <c r="C80" s="16" t="str">
        <f t="shared" si="16"/>
        <v>-5.8853/110.4296</v>
      </c>
      <c r="D80" s="13">
        <f t="shared" si="16"/>
        <v>1</v>
      </c>
      <c r="E80" s="13" t="str">
        <f t="shared" si="16"/>
        <v>MBT</v>
      </c>
      <c r="F80" s="13" t="str">
        <f t="shared" si="16"/>
        <v>Pemanfaatan</v>
      </c>
      <c r="G80" s="17">
        <v>1</v>
      </c>
      <c r="H80" s="17">
        <v>8</v>
      </c>
      <c r="I80" s="13" t="str">
        <f t="shared" si="17"/>
        <v>P,PK</v>
      </c>
      <c r="J80" s="18" t="s">
        <v>22</v>
      </c>
      <c r="K80" s="9">
        <v>80</v>
      </c>
      <c r="L80" s="9">
        <v>0</v>
      </c>
      <c r="M80" s="11" t="str">
        <f t="shared" si="5"/>
        <v>sobirin</v>
      </c>
    </row>
    <row r="81" spans="1:13" x14ac:dyDescent="0.25">
      <c r="A81" s="11"/>
      <c r="B81" s="11"/>
      <c r="C81" s="16" t="str">
        <f t="shared" si="16"/>
        <v>-5.8853/110.4296</v>
      </c>
      <c r="D81" s="13">
        <f t="shared" si="16"/>
        <v>1</v>
      </c>
      <c r="E81" s="13" t="str">
        <f t="shared" si="16"/>
        <v>MBT</v>
      </c>
      <c r="F81" s="13" t="str">
        <f t="shared" si="16"/>
        <v>Pemanfaatan</v>
      </c>
      <c r="G81" s="17">
        <v>1</v>
      </c>
      <c r="H81" s="17">
        <v>8</v>
      </c>
      <c r="I81" s="13" t="str">
        <f t="shared" si="17"/>
        <v>P,PK</v>
      </c>
      <c r="J81" s="18" t="s">
        <v>23</v>
      </c>
      <c r="K81" s="9">
        <v>0</v>
      </c>
      <c r="L81" s="9">
        <v>0</v>
      </c>
      <c r="M81" s="11" t="str">
        <f t="shared" si="5"/>
        <v>sobirin</v>
      </c>
    </row>
    <row r="82" spans="1:13" x14ac:dyDescent="0.25">
      <c r="A82" s="11"/>
      <c r="B82" s="11"/>
      <c r="C82" s="16" t="str">
        <f t="shared" si="16"/>
        <v>-5.8853/110.4296</v>
      </c>
      <c r="D82" s="13">
        <f t="shared" si="16"/>
        <v>1</v>
      </c>
      <c r="E82" s="13" t="str">
        <f t="shared" si="16"/>
        <v>MBT</v>
      </c>
      <c r="F82" s="13" t="str">
        <f t="shared" si="16"/>
        <v>Pemanfaatan</v>
      </c>
      <c r="G82" s="17">
        <v>1</v>
      </c>
      <c r="H82" s="17">
        <v>8</v>
      </c>
      <c r="I82" s="13" t="str">
        <f t="shared" si="17"/>
        <v>P,PK</v>
      </c>
      <c r="J82" s="18" t="s">
        <v>24</v>
      </c>
      <c r="K82" s="9">
        <v>0</v>
      </c>
      <c r="L82" s="9">
        <v>0</v>
      </c>
      <c r="M82" s="11" t="str">
        <f t="shared" si="5"/>
        <v>sobirin</v>
      </c>
    </row>
    <row r="83" spans="1:13" x14ac:dyDescent="0.25">
      <c r="A83" s="11"/>
      <c r="B83" s="11"/>
      <c r="C83" s="16"/>
      <c r="D83" s="13"/>
      <c r="E83" s="13"/>
      <c r="F83" s="13"/>
      <c r="G83" s="17"/>
      <c r="H83" s="17"/>
      <c r="I83" s="13"/>
      <c r="J83" s="18" t="s">
        <v>16</v>
      </c>
      <c r="K83" s="9">
        <v>20</v>
      </c>
      <c r="L83" s="9">
        <v>70</v>
      </c>
      <c r="M83" s="11" t="str">
        <f t="shared" si="5"/>
        <v>sobirin</v>
      </c>
    </row>
    <row r="84" spans="1:13" x14ac:dyDescent="0.25">
      <c r="A84" s="11"/>
      <c r="B84" s="11"/>
      <c r="C84" s="16" t="str">
        <f>C82</f>
        <v>-5.8853/110.4296</v>
      </c>
      <c r="D84" s="13">
        <f>D82</f>
        <v>1</v>
      </c>
      <c r="E84" s="13" t="str">
        <f>E82</f>
        <v>MBT</v>
      </c>
      <c r="F84" s="13" t="str">
        <f>F82</f>
        <v>Pemanfaatan</v>
      </c>
      <c r="G84" s="17">
        <v>1</v>
      </c>
      <c r="H84" s="17">
        <v>8</v>
      </c>
      <c r="I84" s="13" t="str">
        <f>I82</f>
        <v>P,PK</v>
      </c>
      <c r="J84" s="18" t="s">
        <v>18</v>
      </c>
      <c r="K84" s="9">
        <v>0</v>
      </c>
      <c r="L84" s="9">
        <v>0</v>
      </c>
      <c r="M84" s="11" t="str">
        <f t="shared" ref="M84:M114" si="18">M83</f>
        <v>sobirin</v>
      </c>
    </row>
    <row r="85" spans="1:13" x14ac:dyDescent="0.25">
      <c r="A85" s="19"/>
      <c r="B85" s="19"/>
      <c r="C85" s="20" t="str">
        <f t="shared" ref="C85:F92" si="19">C84</f>
        <v>-5.8853/110.4296</v>
      </c>
      <c r="D85" s="21">
        <f t="shared" si="19"/>
        <v>1</v>
      </c>
      <c r="E85" s="21" t="str">
        <f t="shared" si="19"/>
        <v>MBT</v>
      </c>
      <c r="F85" s="21" t="str">
        <f t="shared" si="19"/>
        <v>Pemanfaatan</v>
      </c>
      <c r="G85" s="22">
        <v>1</v>
      </c>
      <c r="H85" s="22">
        <v>9</v>
      </c>
      <c r="I85" s="21" t="s">
        <v>29</v>
      </c>
      <c r="J85" s="23" t="s">
        <v>25</v>
      </c>
      <c r="K85" s="24">
        <v>0</v>
      </c>
      <c r="L85" s="24">
        <v>0</v>
      </c>
      <c r="M85" s="11" t="str">
        <f t="shared" si="18"/>
        <v>sobirin</v>
      </c>
    </row>
    <row r="86" spans="1:13" x14ac:dyDescent="0.25">
      <c r="A86" s="11"/>
      <c r="B86" s="11"/>
      <c r="C86" s="16" t="str">
        <f t="shared" si="19"/>
        <v>-5.8853/110.4296</v>
      </c>
      <c r="D86" s="13">
        <f t="shared" si="19"/>
        <v>1</v>
      </c>
      <c r="E86" s="13" t="str">
        <f t="shared" si="19"/>
        <v>MBT</v>
      </c>
      <c r="F86" s="13" t="str">
        <f t="shared" si="19"/>
        <v>Pemanfaatan</v>
      </c>
      <c r="G86" s="17">
        <v>1</v>
      </c>
      <c r="H86" s="17">
        <v>9</v>
      </c>
      <c r="I86" s="13" t="str">
        <f t="shared" ref="I86:I92" si="20">I85</f>
        <v>P,PK</v>
      </c>
      <c r="J86" s="18" t="s">
        <v>26</v>
      </c>
      <c r="K86" s="9">
        <v>0</v>
      </c>
      <c r="L86" s="9">
        <v>0</v>
      </c>
      <c r="M86" s="11" t="str">
        <f t="shared" si="18"/>
        <v>sobirin</v>
      </c>
    </row>
    <row r="87" spans="1:13" x14ac:dyDescent="0.25">
      <c r="A87" s="11"/>
      <c r="B87" s="11"/>
      <c r="C87" s="16" t="str">
        <f t="shared" si="19"/>
        <v>-5.8853/110.4296</v>
      </c>
      <c r="D87" s="13">
        <f t="shared" si="19"/>
        <v>1</v>
      </c>
      <c r="E87" s="13" t="str">
        <f t="shared" si="19"/>
        <v>MBT</v>
      </c>
      <c r="F87" s="13" t="str">
        <f t="shared" si="19"/>
        <v>Pemanfaatan</v>
      </c>
      <c r="G87" s="17">
        <v>1</v>
      </c>
      <c r="H87" s="17">
        <v>9</v>
      </c>
      <c r="I87" s="13" t="str">
        <f t="shared" si="20"/>
        <v>P,PK</v>
      </c>
      <c r="J87" s="18" t="s">
        <v>19</v>
      </c>
      <c r="K87" s="9">
        <v>0</v>
      </c>
      <c r="L87" s="9">
        <v>0</v>
      </c>
      <c r="M87" s="11" t="str">
        <f t="shared" si="18"/>
        <v>sobirin</v>
      </c>
    </row>
    <row r="88" spans="1:13" x14ac:dyDescent="0.25">
      <c r="A88" s="11"/>
      <c r="B88" s="11"/>
      <c r="C88" s="16" t="str">
        <f t="shared" si="19"/>
        <v>-5.8853/110.4296</v>
      </c>
      <c r="D88" s="13">
        <f t="shared" si="19"/>
        <v>1</v>
      </c>
      <c r="E88" s="13" t="str">
        <f t="shared" si="19"/>
        <v>MBT</v>
      </c>
      <c r="F88" s="13" t="str">
        <f t="shared" si="19"/>
        <v>Pemanfaatan</v>
      </c>
      <c r="G88" s="17">
        <v>1</v>
      </c>
      <c r="H88" s="17">
        <v>9</v>
      </c>
      <c r="I88" s="13" t="str">
        <f t="shared" si="20"/>
        <v>P,PK</v>
      </c>
      <c r="J88" s="18" t="s">
        <v>20</v>
      </c>
      <c r="K88" s="9">
        <v>0</v>
      </c>
      <c r="L88" s="9">
        <v>0</v>
      </c>
      <c r="M88" s="11" t="str">
        <f t="shared" si="18"/>
        <v>sobirin</v>
      </c>
    </row>
    <row r="89" spans="1:13" x14ac:dyDescent="0.25">
      <c r="A89" s="11"/>
      <c r="B89" s="11"/>
      <c r="C89" s="16" t="str">
        <f t="shared" si="19"/>
        <v>-5.8853/110.4296</v>
      </c>
      <c r="D89" s="13">
        <f t="shared" si="19"/>
        <v>1</v>
      </c>
      <c r="E89" s="13" t="str">
        <f t="shared" si="19"/>
        <v>MBT</v>
      </c>
      <c r="F89" s="13" t="str">
        <f t="shared" si="19"/>
        <v>Pemanfaatan</v>
      </c>
      <c r="G89" s="17">
        <v>1</v>
      </c>
      <c r="H89" s="17">
        <v>9</v>
      </c>
      <c r="I89" s="13" t="str">
        <f t="shared" si="20"/>
        <v>P,PK</v>
      </c>
      <c r="J89" s="18" t="s">
        <v>21</v>
      </c>
      <c r="K89" s="9">
        <v>0</v>
      </c>
      <c r="L89" s="9">
        <v>0</v>
      </c>
      <c r="M89" s="11" t="str">
        <f t="shared" si="18"/>
        <v>sobirin</v>
      </c>
    </row>
    <row r="90" spans="1:13" x14ac:dyDescent="0.25">
      <c r="A90" s="11"/>
      <c r="B90" s="11"/>
      <c r="C90" s="16" t="str">
        <f t="shared" si="19"/>
        <v>-5.8853/110.4296</v>
      </c>
      <c r="D90" s="13">
        <f t="shared" si="19"/>
        <v>1</v>
      </c>
      <c r="E90" s="13" t="str">
        <f t="shared" si="19"/>
        <v>MBT</v>
      </c>
      <c r="F90" s="13" t="str">
        <f t="shared" si="19"/>
        <v>Pemanfaatan</v>
      </c>
      <c r="G90" s="17">
        <v>1</v>
      </c>
      <c r="H90" s="17">
        <v>9</v>
      </c>
      <c r="I90" s="13" t="str">
        <f t="shared" si="20"/>
        <v>P,PK</v>
      </c>
      <c r="J90" s="18" t="s">
        <v>22</v>
      </c>
      <c r="K90" s="9">
        <v>0</v>
      </c>
      <c r="L90" s="9">
        <v>0</v>
      </c>
      <c r="M90" s="11" t="str">
        <f t="shared" si="18"/>
        <v>sobirin</v>
      </c>
    </row>
    <row r="91" spans="1:13" x14ac:dyDescent="0.25">
      <c r="A91" s="11"/>
      <c r="B91" s="11"/>
      <c r="C91" s="16" t="str">
        <f t="shared" si="19"/>
        <v>-5.8853/110.4296</v>
      </c>
      <c r="D91" s="13">
        <f t="shared" si="19"/>
        <v>1</v>
      </c>
      <c r="E91" s="13" t="str">
        <f t="shared" si="19"/>
        <v>MBT</v>
      </c>
      <c r="F91" s="13" t="str">
        <f t="shared" si="19"/>
        <v>Pemanfaatan</v>
      </c>
      <c r="G91" s="17">
        <v>1</v>
      </c>
      <c r="H91" s="17">
        <v>9</v>
      </c>
      <c r="I91" s="13" t="str">
        <f t="shared" si="20"/>
        <v>P,PK</v>
      </c>
      <c r="J91" s="18" t="s">
        <v>23</v>
      </c>
      <c r="K91" s="9">
        <v>0</v>
      </c>
      <c r="L91" s="9">
        <v>0</v>
      </c>
      <c r="M91" s="11" t="str">
        <f t="shared" si="18"/>
        <v>sobirin</v>
      </c>
    </row>
    <row r="92" spans="1:13" x14ac:dyDescent="0.25">
      <c r="A92" s="11"/>
      <c r="B92" s="11"/>
      <c r="C92" s="16" t="str">
        <f t="shared" si="19"/>
        <v>-5.8853/110.4296</v>
      </c>
      <c r="D92" s="13">
        <f t="shared" si="19"/>
        <v>1</v>
      </c>
      <c r="E92" s="13" t="str">
        <f t="shared" si="19"/>
        <v>MBT</v>
      </c>
      <c r="F92" s="13" t="str">
        <f t="shared" si="19"/>
        <v>Pemanfaatan</v>
      </c>
      <c r="G92" s="17">
        <v>1</v>
      </c>
      <c r="H92" s="17">
        <v>9</v>
      </c>
      <c r="I92" s="13" t="str">
        <f t="shared" si="20"/>
        <v>P,PK</v>
      </c>
      <c r="J92" s="18" t="s">
        <v>24</v>
      </c>
      <c r="K92" s="9">
        <v>0</v>
      </c>
      <c r="L92" s="9">
        <v>0</v>
      </c>
      <c r="M92" s="11" t="str">
        <f t="shared" si="18"/>
        <v>sobirin</v>
      </c>
    </row>
    <row r="93" spans="1:13" x14ac:dyDescent="0.25">
      <c r="A93" s="11"/>
      <c r="B93" s="11"/>
      <c r="C93" s="16"/>
      <c r="D93" s="13"/>
      <c r="E93" s="13"/>
      <c r="F93" s="13"/>
      <c r="G93" s="17"/>
      <c r="H93" s="17"/>
      <c r="I93" s="13"/>
      <c r="J93" s="18" t="s">
        <v>16</v>
      </c>
      <c r="K93" s="9">
        <v>0</v>
      </c>
      <c r="L93" s="9">
        <v>0</v>
      </c>
      <c r="M93" s="11" t="str">
        <f t="shared" si="18"/>
        <v>sobirin</v>
      </c>
    </row>
    <row r="94" spans="1:13" x14ac:dyDescent="0.25">
      <c r="A94" s="11"/>
      <c r="B94" s="11"/>
      <c r="C94" s="16" t="str">
        <f>C92</f>
        <v>-5.8853/110.4296</v>
      </c>
      <c r="D94" s="13">
        <f>D92</f>
        <v>1</v>
      </c>
      <c r="E94" s="13" t="str">
        <f>E92</f>
        <v>MBT</v>
      </c>
      <c r="F94" s="13" t="str">
        <f>F92</f>
        <v>Pemanfaatan</v>
      </c>
      <c r="G94" s="17">
        <v>1</v>
      </c>
      <c r="H94" s="17">
        <v>9</v>
      </c>
      <c r="I94" s="13" t="str">
        <f>I92</f>
        <v>P,PK</v>
      </c>
      <c r="J94" s="18" t="s">
        <v>18</v>
      </c>
      <c r="K94" s="9">
        <v>20</v>
      </c>
      <c r="L94" s="9">
        <v>0</v>
      </c>
      <c r="M94" s="11" t="str">
        <f t="shared" si="18"/>
        <v>sobirin</v>
      </c>
    </row>
    <row r="95" spans="1:13" x14ac:dyDescent="0.25">
      <c r="A95" s="19"/>
      <c r="B95" s="19"/>
      <c r="C95" s="20" t="str">
        <f t="shared" ref="C95:F102" si="21">C94</f>
        <v>-5.8853/110.4296</v>
      </c>
      <c r="D95" s="21">
        <f t="shared" si="21"/>
        <v>1</v>
      </c>
      <c r="E95" s="21" t="str">
        <f t="shared" si="21"/>
        <v>MBT</v>
      </c>
      <c r="F95" s="21" t="str">
        <f t="shared" si="21"/>
        <v>Pemanfaatan</v>
      </c>
      <c r="G95" s="22">
        <v>1</v>
      </c>
      <c r="H95" s="22">
        <v>10</v>
      </c>
      <c r="I95" s="21" t="s">
        <v>60</v>
      </c>
      <c r="J95" s="23" t="s">
        <v>25</v>
      </c>
      <c r="K95" s="24">
        <v>50</v>
      </c>
      <c r="L95" s="24">
        <v>0</v>
      </c>
      <c r="M95" s="11" t="str">
        <f t="shared" si="18"/>
        <v>sobirin</v>
      </c>
    </row>
    <row r="96" spans="1:13" x14ac:dyDescent="0.25">
      <c r="A96" s="11"/>
      <c r="B96" s="11"/>
      <c r="C96" s="16" t="str">
        <f t="shared" si="21"/>
        <v>-5.8853/110.4296</v>
      </c>
      <c r="D96" s="13">
        <f t="shared" si="21"/>
        <v>1</v>
      </c>
      <c r="E96" s="13" t="str">
        <f t="shared" si="21"/>
        <v>MBT</v>
      </c>
      <c r="F96" s="13" t="str">
        <f t="shared" si="21"/>
        <v>Pemanfaatan</v>
      </c>
      <c r="G96" s="17">
        <v>1</v>
      </c>
      <c r="H96" s="17">
        <v>10</v>
      </c>
      <c r="I96" s="13" t="str">
        <f t="shared" ref="I96:I102" si="22">I95</f>
        <v>P,TK</v>
      </c>
      <c r="J96" s="18" t="s">
        <v>26</v>
      </c>
      <c r="K96" s="9">
        <v>0</v>
      </c>
      <c r="L96" s="9">
        <v>0</v>
      </c>
      <c r="M96" s="11" t="str">
        <f t="shared" si="18"/>
        <v>sobirin</v>
      </c>
    </row>
    <row r="97" spans="1:13" x14ac:dyDescent="0.25">
      <c r="A97" s="11"/>
      <c r="B97" s="11"/>
      <c r="C97" s="16" t="str">
        <f t="shared" si="21"/>
        <v>-5.8853/110.4296</v>
      </c>
      <c r="D97" s="13">
        <f t="shared" si="21"/>
        <v>1</v>
      </c>
      <c r="E97" s="13" t="str">
        <f t="shared" si="21"/>
        <v>MBT</v>
      </c>
      <c r="F97" s="13" t="str">
        <f t="shared" si="21"/>
        <v>Pemanfaatan</v>
      </c>
      <c r="G97" s="17">
        <v>1</v>
      </c>
      <c r="H97" s="17">
        <v>10</v>
      </c>
      <c r="I97" s="13" t="str">
        <f t="shared" si="22"/>
        <v>P,TK</v>
      </c>
      <c r="J97" s="18" t="s">
        <v>19</v>
      </c>
      <c r="K97" s="9">
        <v>0</v>
      </c>
      <c r="L97" s="9">
        <v>0</v>
      </c>
      <c r="M97" s="11" t="str">
        <f t="shared" si="18"/>
        <v>sobirin</v>
      </c>
    </row>
    <row r="98" spans="1:13" x14ac:dyDescent="0.25">
      <c r="A98" s="11"/>
      <c r="B98" s="11"/>
      <c r="C98" s="16" t="str">
        <f t="shared" si="21"/>
        <v>-5.8853/110.4296</v>
      </c>
      <c r="D98" s="13">
        <f t="shared" si="21"/>
        <v>1</v>
      </c>
      <c r="E98" s="13" t="str">
        <f t="shared" si="21"/>
        <v>MBT</v>
      </c>
      <c r="F98" s="13" t="str">
        <f t="shared" si="21"/>
        <v>Pemanfaatan</v>
      </c>
      <c r="G98" s="17">
        <v>1</v>
      </c>
      <c r="H98" s="17">
        <v>10</v>
      </c>
      <c r="I98" s="13" t="str">
        <f t="shared" si="22"/>
        <v>P,TK</v>
      </c>
      <c r="J98" s="18" t="s">
        <v>20</v>
      </c>
      <c r="K98" s="9">
        <v>0</v>
      </c>
      <c r="L98" s="9">
        <v>0</v>
      </c>
      <c r="M98" s="11" t="str">
        <f t="shared" si="18"/>
        <v>sobirin</v>
      </c>
    </row>
    <row r="99" spans="1:13" x14ac:dyDescent="0.25">
      <c r="A99" s="11"/>
      <c r="B99" s="11"/>
      <c r="C99" s="16" t="str">
        <f t="shared" si="21"/>
        <v>-5.8853/110.4296</v>
      </c>
      <c r="D99" s="13">
        <f t="shared" si="21"/>
        <v>1</v>
      </c>
      <c r="E99" s="13" t="str">
        <f t="shared" si="21"/>
        <v>MBT</v>
      </c>
      <c r="F99" s="13" t="str">
        <f t="shared" si="21"/>
        <v>Pemanfaatan</v>
      </c>
      <c r="G99" s="17">
        <v>1</v>
      </c>
      <c r="H99" s="17">
        <v>10</v>
      </c>
      <c r="I99" s="13" t="str">
        <f t="shared" si="22"/>
        <v>P,TK</v>
      </c>
      <c r="J99" s="18" t="s">
        <v>21</v>
      </c>
      <c r="K99" s="9">
        <v>0</v>
      </c>
      <c r="L99" s="9">
        <v>0</v>
      </c>
      <c r="M99" s="11" t="str">
        <f t="shared" si="18"/>
        <v>sobirin</v>
      </c>
    </row>
    <row r="100" spans="1:13" x14ac:dyDescent="0.25">
      <c r="A100" s="11"/>
      <c r="B100" s="11"/>
      <c r="C100" s="16" t="str">
        <f t="shared" si="21"/>
        <v>-5.8853/110.4296</v>
      </c>
      <c r="D100" s="13">
        <f t="shared" si="21"/>
        <v>1</v>
      </c>
      <c r="E100" s="13" t="str">
        <f t="shared" si="21"/>
        <v>MBT</v>
      </c>
      <c r="F100" s="13" t="str">
        <f t="shared" si="21"/>
        <v>Pemanfaatan</v>
      </c>
      <c r="G100" s="17">
        <v>1</v>
      </c>
      <c r="H100" s="17">
        <v>10</v>
      </c>
      <c r="I100" s="13" t="str">
        <f t="shared" si="22"/>
        <v>P,TK</v>
      </c>
      <c r="J100" s="18" t="s">
        <v>22</v>
      </c>
      <c r="K100" s="9">
        <v>10</v>
      </c>
      <c r="L100" s="9">
        <v>0</v>
      </c>
      <c r="M100" s="11" t="str">
        <f t="shared" si="18"/>
        <v>sobirin</v>
      </c>
    </row>
    <row r="101" spans="1:13" x14ac:dyDescent="0.25">
      <c r="A101" s="11"/>
      <c r="B101" s="11"/>
      <c r="C101" s="16" t="str">
        <f t="shared" si="21"/>
        <v>-5.8853/110.4296</v>
      </c>
      <c r="D101" s="13">
        <f t="shared" si="21"/>
        <v>1</v>
      </c>
      <c r="E101" s="13" t="str">
        <f t="shared" si="21"/>
        <v>MBT</v>
      </c>
      <c r="F101" s="13" t="str">
        <f t="shared" si="21"/>
        <v>Pemanfaatan</v>
      </c>
      <c r="G101" s="17">
        <v>1</v>
      </c>
      <c r="H101" s="17">
        <v>10</v>
      </c>
      <c r="I101" s="13" t="str">
        <f t="shared" si="22"/>
        <v>P,TK</v>
      </c>
      <c r="J101" s="18" t="s">
        <v>23</v>
      </c>
      <c r="K101" s="9">
        <v>0</v>
      </c>
      <c r="L101" s="9">
        <v>0</v>
      </c>
      <c r="M101" s="11" t="str">
        <f t="shared" si="18"/>
        <v>sobirin</v>
      </c>
    </row>
    <row r="102" spans="1:13" x14ac:dyDescent="0.25">
      <c r="A102" s="11"/>
      <c r="B102" s="11"/>
      <c r="C102" s="16" t="str">
        <f t="shared" si="21"/>
        <v>-5.8853/110.4296</v>
      </c>
      <c r="D102" s="13">
        <f t="shared" si="21"/>
        <v>1</v>
      </c>
      <c r="E102" s="13" t="str">
        <f t="shared" si="21"/>
        <v>MBT</v>
      </c>
      <c r="F102" s="13" t="str">
        <f t="shared" si="21"/>
        <v>Pemanfaatan</v>
      </c>
      <c r="G102" s="17">
        <v>1</v>
      </c>
      <c r="H102" s="17">
        <v>10</v>
      </c>
      <c r="I102" s="13" t="str">
        <f t="shared" si="22"/>
        <v>P,TK</v>
      </c>
      <c r="J102" s="18" t="s">
        <v>24</v>
      </c>
      <c r="K102" s="9">
        <v>0</v>
      </c>
      <c r="L102" s="9">
        <v>0</v>
      </c>
      <c r="M102" s="11" t="str">
        <f t="shared" si="18"/>
        <v>sobirin</v>
      </c>
    </row>
    <row r="103" spans="1:13" x14ac:dyDescent="0.25">
      <c r="A103" s="11"/>
      <c r="B103" s="11"/>
      <c r="C103" s="16"/>
      <c r="D103" s="13"/>
      <c r="E103" s="13"/>
      <c r="F103" s="13"/>
      <c r="G103" s="17"/>
      <c r="H103" s="17"/>
      <c r="I103" s="13"/>
      <c r="J103" s="18" t="s">
        <v>16</v>
      </c>
      <c r="K103" s="9">
        <v>10</v>
      </c>
      <c r="L103" s="9">
        <v>40</v>
      </c>
      <c r="M103" s="11" t="str">
        <f t="shared" si="18"/>
        <v>sobirin</v>
      </c>
    </row>
    <row r="104" spans="1:13" x14ac:dyDescent="0.25">
      <c r="A104" s="11"/>
      <c r="B104" s="11"/>
      <c r="C104" s="16" t="str">
        <f>C102</f>
        <v>-5.8853/110.4296</v>
      </c>
      <c r="D104" s="13">
        <f>D102</f>
        <v>1</v>
      </c>
      <c r="E104" s="13" t="str">
        <f>E102</f>
        <v>MBT</v>
      </c>
      <c r="F104" s="13" t="str">
        <f>F102</f>
        <v>Pemanfaatan</v>
      </c>
      <c r="G104" s="17">
        <v>1</v>
      </c>
      <c r="H104" s="17">
        <v>10</v>
      </c>
      <c r="I104" s="13" t="str">
        <f>I102</f>
        <v>P,TK</v>
      </c>
      <c r="J104" s="18" t="s">
        <v>18</v>
      </c>
      <c r="K104" s="9">
        <v>0</v>
      </c>
      <c r="L104" s="9">
        <v>0</v>
      </c>
      <c r="M104" s="11" t="str">
        <f t="shared" si="18"/>
        <v>sobirin</v>
      </c>
    </row>
    <row r="105" spans="1:13" x14ac:dyDescent="0.25">
      <c r="A105" s="19"/>
      <c r="B105" s="19"/>
      <c r="C105" s="20" t="str">
        <f t="shared" ref="C105:F112" si="23">C104</f>
        <v>-5.8853/110.4296</v>
      </c>
      <c r="D105" s="21">
        <f t="shared" si="23"/>
        <v>1</v>
      </c>
      <c r="E105" s="21" t="str">
        <f t="shared" si="23"/>
        <v>MBT</v>
      </c>
      <c r="F105" s="21" t="str">
        <f t="shared" si="23"/>
        <v>Pemanfaatan</v>
      </c>
      <c r="G105" s="22">
        <v>1</v>
      </c>
      <c r="H105" s="22">
        <v>11</v>
      </c>
      <c r="I105" s="21" t="s">
        <v>55</v>
      </c>
      <c r="J105" s="23" t="s">
        <v>25</v>
      </c>
      <c r="K105" s="24">
        <v>0</v>
      </c>
      <c r="L105" s="24">
        <v>0</v>
      </c>
      <c r="M105" s="11" t="str">
        <f t="shared" si="18"/>
        <v>sobirin</v>
      </c>
    </row>
    <row r="106" spans="1:13" x14ac:dyDescent="0.25">
      <c r="A106" s="11"/>
      <c r="B106" s="11"/>
      <c r="C106" s="16" t="str">
        <f t="shared" si="23"/>
        <v>-5.8853/110.4296</v>
      </c>
      <c r="D106" s="13">
        <f t="shared" si="23"/>
        <v>1</v>
      </c>
      <c r="E106" s="13" t="str">
        <f t="shared" si="23"/>
        <v>MBT</v>
      </c>
      <c r="F106" s="13" t="str">
        <f t="shared" si="23"/>
        <v>Pemanfaatan</v>
      </c>
      <c r="G106" s="17">
        <v>1</v>
      </c>
      <c r="H106" s="17">
        <v>11</v>
      </c>
      <c r="I106" s="13" t="str">
        <f t="shared" ref="I106:I112" si="24">I105</f>
        <v>PK,P</v>
      </c>
      <c r="J106" s="18" t="s">
        <v>26</v>
      </c>
      <c r="K106" s="9">
        <v>0</v>
      </c>
      <c r="L106" s="9">
        <v>0</v>
      </c>
      <c r="M106" s="11" t="str">
        <f t="shared" si="18"/>
        <v>sobirin</v>
      </c>
    </row>
    <row r="107" spans="1:13" x14ac:dyDescent="0.25">
      <c r="A107" s="11"/>
      <c r="B107" s="11"/>
      <c r="C107" s="16" t="str">
        <f t="shared" si="23"/>
        <v>-5.8853/110.4296</v>
      </c>
      <c r="D107" s="13">
        <f t="shared" si="23"/>
        <v>1</v>
      </c>
      <c r="E107" s="13" t="str">
        <f t="shared" si="23"/>
        <v>MBT</v>
      </c>
      <c r="F107" s="13" t="str">
        <f t="shared" si="23"/>
        <v>Pemanfaatan</v>
      </c>
      <c r="G107" s="17">
        <v>1</v>
      </c>
      <c r="H107" s="17">
        <v>11</v>
      </c>
      <c r="I107" s="13" t="str">
        <f t="shared" si="24"/>
        <v>PK,P</v>
      </c>
      <c r="J107" s="18" t="s">
        <v>19</v>
      </c>
      <c r="K107" s="9">
        <v>0</v>
      </c>
      <c r="L107" s="9">
        <v>0</v>
      </c>
      <c r="M107" s="11" t="str">
        <f t="shared" si="18"/>
        <v>sobirin</v>
      </c>
    </row>
    <row r="108" spans="1:13" x14ac:dyDescent="0.25">
      <c r="A108" s="11"/>
      <c r="B108" s="11"/>
      <c r="C108" s="16" t="str">
        <f t="shared" si="23"/>
        <v>-5.8853/110.4296</v>
      </c>
      <c r="D108" s="13">
        <f t="shared" si="23"/>
        <v>1</v>
      </c>
      <c r="E108" s="13" t="str">
        <f t="shared" si="23"/>
        <v>MBT</v>
      </c>
      <c r="F108" s="13" t="str">
        <f t="shared" si="23"/>
        <v>Pemanfaatan</v>
      </c>
      <c r="G108" s="17">
        <v>1</v>
      </c>
      <c r="H108" s="17">
        <v>11</v>
      </c>
      <c r="I108" s="13" t="str">
        <f t="shared" si="24"/>
        <v>PK,P</v>
      </c>
      <c r="J108" s="18" t="s">
        <v>20</v>
      </c>
      <c r="K108" s="9">
        <v>0</v>
      </c>
      <c r="L108" s="9">
        <v>0</v>
      </c>
      <c r="M108" s="11" t="str">
        <f t="shared" si="18"/>
        <v>sobirin</v>
      </c>
    </row>
    <row r="109" spans="1:13" x14ac:dyDescent="0.25">
      <c r="A109" s="11"/>
      <c r="B109" s="11"/>
      <c r="C109" s="16" t="str">
        <f t="shared" si="23"/>
        <v>-5.8853/110.4296</v>
      </c>
      <c r="D109" s="13">
        <f t="shared" si="23"/>
        <v>1</v>
      </c>
      <c r="E109" s="13" t="str">
        <f t="shared" si="23"/>
        <v>MBT</v>
      </c>
      <c r="F109" s="13" t="str">
        <f t="shared" si="23"/>
        <v>Pemanfaatan</v>
      </c>
      <c r="G109" s="17">
        <v>1</v>
      </c>
      <c r="H109" s="17">
        <v>11</v>
      </c>
      <c r="I109" s="13" t="str">
        <f t="shared" si="24"/>
        <v>PK,P</v>
      </c>
      <c r="J109" s="18" t="s">
        <v>21</v>
      </c>
      <c r="K109" s="9">
        <v>0</v>
      </c>
      <c r="L109" s="9">
        <v>0</v>
      </c>
      <c r="M109" s="11" t="str">
        <f t="shared" si="18"/>
        <v>sobirin</v>
      </c>
    </row>
    <row r="110" spans="1:13" x14ac:dyDescent="0.25">
      <c r="A110" s="11"/>
      <c r="B110" s="11"/>
      <c r="C110" s="16" t="str">
        <f t="shared" si="23"/>
        <v>-5.8853/110.4296</v>
      </c>
      <c r="D110" s="13">
        <f t="shared" si="23"/>
        <v>1</v>
      </c>
      <c r="E110" s="13" t="str">
        <f t="shared" si="23"/>
        <v>MBT</v>
      </c>
      <c r="F110" s="13" t="str">
        <f t="shared" si="23"/>
        <v>Pemanfaatan</v>
      </c>
      <c r="G110" s="17">
        <v>1</v>
      </c>
      <c r="H110" s="17">
        <v>11</v>
      </c>
      <c r="I110" s="13" t="str">
        <f t="shared" si="24"/>
        <v>PK,P</v>
      </c>
      <c r="J110" s="18" t="s">
        <v>22</v>
      </c>
      <c r="K110" s="9">
        <v>0</v>
      </c>
      <c r="L110" s="9">
        <v>0</v>
      </c>
      <c r="M110" s="11" t="str">
        <f t="shared" si="18"/>
        <v>sobirin</v>
      </c>
    </row>
    <row r="111" spans="1:13" x14ac:dyDescent="0.25">
      <c r="A111" s="11"/>
      <c r="B111" s="11"/>
      <c r="C111" s="16" t="str">
        <f t="shared" si="23"/>
        <v>-5.8853/110.4296</v>
      </c>
      <c r="D111" s="13">
        <f t="shared" si="23"/>
        <v>1</v>
      </c>
      <c r="E111" s="13" t="str">
        <f t="shared" si="23"/>
        <v>MBT</v>
      </c>
      <c r="F111" s="13" t="str">
        <f t="shared" si="23"/>
        <v>Pemanfaatan</v>
      </c>
      <c r="G111" s="17">
        <v>1</v>
      </c>
      <c r="H111" s="17">
        <v>11</v>
      </c>
      <c r="I111" s="13" t="str">
        <f t="shared" si="24"/>
        <v>PK,P</v>
      </c>
      <c r="J111" s="18" t="s">
        <v>23</v>
      </c>
      <c r="K111" s="9">
        <v>0</v>
      </c>
      <c r="L111" s="9">
        <v>0</v>
      </c>
      <c r="M111" s="11" t="str">
        <f t="shared" si="18"/>
        <v>sobirin</v>
      </c>
    </row>
    <row r="112" spans="1:13" x14ac:dyDescent="0.25">
      <c r="A112" s="11"/>
      <c r="B112" s="11"/>
      <c r="C112" s="16" t="str">
        <f t="shared" si="23"/>
        <v>-5.8853/110.4296</v>
      </c>
      <c r="D112" s="13">
        <f t="shared" si="23"/>
        <v>1</v>
      </c>
      <c r="E112" s="13" t="str">
        <f t="shared" si="23"/>
        <v>MBT</v>
      </c>
      <c r="F112" s="13" t="str">
        <f t="shared" si="23"/>
        <v>Pemanfaatan</v>
      </c>
      <c r="G112" s="17">
        <v>1</v>
      </c>
      <c r="H112" s="17">
        <v>11</v>
      </c>
      <c r="I112" s="13" t="str">
        <f t="shared" si="24"/>
        <v>PK,P</v>
      </c>
      <c r="J112" s="18" t="s">
        <v>24</v>
      </c>
      <c r="K112" s="9">
        <v>0</v>
      </c>
      <c r="L112" s="9">
        <v>0</v>
      </c>
      <c r="M112" s="11" t="str">
        <f t="shared" si="18"/>
        <v>sobirin</v>
      </c>
    </row>
    <row r="113" spans="1:13" x14ac:dyDescent="0.25">
      <c r="A113" s="11"/>
      <c r="B113" s="11"/>
      <c r="C113" s="16"/>
      <c r="D113" s="13"/>
      <c r="E113" s="13"/>
      <c r="F113" s="13"/>
      <c r="G113" s="17"/>
      <c r="H113" s="17"/>
      <c r="I113" s="13"/>
      <c r="J113" s="18" t="s">
        <v>16</v>
      </c>
      <c r="K113" s="9">
        <v>0</v>
      </c>
      <c r="L113" s="9">
        <v>0</v>
      </c>
      <c r="M113" s="11" t="str">
        <f t="shared" si="18"/>
        <v>sobirin</v>
      </c>
    </row>
    <row r="114" spans="1:13" x14ac:dyDescent="0.25">
      <c r="A114" s="11"/>
      <c r="B114" s="11"/>
      <c r="C114" s="16" t="str">
        <f>C112</f>
        <v>-5.8853/110.4296</v>
      </c>
      <c r="D114" s="13">
        <f>D112</f>
        <v>1</v>
      </c>
      <c r="E114" s="13" t="str">
        <f>E112</f>
        <v>MBT</v>
      </c>
      <c r="F114" s="13" t="str">
        <f>F112</f>
        <v>Pemanfaatan</v>
      </c>
      <c r="G114" s="17">
        <v>1</v>
      </c>
      <c r="H114" s="17">
        <v>11</v>
      </c>
      <c r="I114" s="13" t="str">
        <f>I112</f>
        <v>PK,P</v>
      </c>
      <c r="J114" s="18" t="s">
        <v>18</v>
      </c>
      <c r="K114" s="9">
        <v>0</v>
      </c>
      <c r="L114" s="9">
        <v>0</v>
      </c>
      <c r="M114" s="11" t="str">
        <f t="shared" si="18"/>
        <v>sobirin</v>
      </c>
    </row>
    <row r="115" spans="1:13" x14ac:dyDescent="0.25">
      <c r="A115" s="25"/>
      <c r="B115" s="25"/>
      <c r="C115" s="26" t="str">
        <f t="shared" ref="C115:F122" si="25">C114</f>
        <v>-5.8853/110.4296</v>
      </c>
      <c r="D115" s="27">
        <f t="shared" si="25"/>
        <v>1</v>
      </c>
      <c r="E115" s="27" t="str">
        <f t="shared" si="25"/>
        <v>MBT</v>
      </c>
      <c r="F115" s="27" t="str">
        <f t="shared" si="25"/>
        <v>Pemanfaatan</v>
      </c>
      <c r="G115" s="28">
        <v>2</v>
      </c>
      <c r="H115" s="28">
        <v>1</v>
      </c>
      <c r="I115" s="27" t="s">
        <v>35</v>
      </c>
      <c r="J115" s="29" t="s">
        <v>25</v>
      </c>
      <c r="K115" s="30">
        <v>0</v>
      </c>
      <c r="L115" s="30">
        <v>0</v>
      </c>
      <c r="M115" s="27" t="s">
        <v>17</v>
      </c>
    </row>
    <row r="116" spans="1:13" x14ac:dyDescent="0.25">
      <c r="A116" s="11"/>
      <c r="B116" s="11"/>
      <c r="C116" s="16" t="str">
        <f t="shared" si="25"/>
        <v>-5.8853/110.4296</v>
      </c>
      <c r="D116" s="13">
        <f t="shared" si="25"/>
        <v>1</v>
      </c>
      <c r="E116" s="13" t="str">
        <f t="shared" si="25"/>
        <v>MBT</v>
      </c>
      <c r="F116" s="13" t="str">
        <f t="shared" si="25"/>
        <v>Pemanfaatan</v>
      </c>
      <c r="G116" s="17">
        <v>2</v>
      </c>
      <c r="H116" s="17">
        <v>1</v>
      </c>
      <c r="I116" s="13" t="str">
        <f t="shared" ref="I116:I122" si="26">I115</f>
        <v>P,L,PK</v>
      </c>
      <c r="J116" s="18" t="s">
        <v>26</v>
      </c>
      <c r="K116" s="9">
        <v>0</v>
      </c>
      <c r="L116" s="9">
        <v>0</v>
      </c>
      <c r="M116" s="13" t="str">
        <f t="shared" ref="M116:M179" si="27">M115</f>
        <v>zaenul</v>
      </c>
    </row>
    <row r="117" spans="1:13" x14ac:dyDescent="0.25">
      <c r="A117" s="11"/>
      <c r="B117" s="11"/>
      <c r="C117" s="16" t="str">
        <f t="shared" si="25"/>
        <v>-5.8853/110.4296</v>
      </c>
      <c r="D117" s="13">
        <f t="shared" si="25"/>
        <v>1</v>
      </c>
      <c r="E117" s="13" t="str">
        <f t="shared" si="25"/>
        <v>MBT</v>
      </c>
      <c r="F117" s="13" t="str">
        <f t="shared" si="25"/>
        <v>Pemanfaatan</v>
      </c>
      <c r="G117" s="17">
        <v>2</v>
      </c>
      <c r="H117" s="17">
        <v>1</v>
      </c>
      <c r="I117" s="13" t="str">
        <f t="shared" si="26"/>
        <v>P,L,PK</v>
      </c>
      <c r="J117" s="18" t="s">
        <v>19</v>
      </c>
      <c r="K117" s="9">
        <v>0</v>
      </c>
      <c r="L117" s="9">
        <v>0</v>
      </c>
      <c r="M117" s="13" t="str">
        <f t="shared" si="27"/>
        <v>zaenul</v>
      </c>
    </row>
    <row r="118" spans="1:13" x14ac:dyDescent="0.25">
      <c r="A118" s="11"/>
      <c r="B118" s="11"/>
      <c r="C118" s="16" t="str">
        <f t="shared" si="25"/>
        <v>-5.8853/110.4296</v>
      </c>
      <c r="D118" s="13">
        <f t="shared" si="25"/>
        <v>1</v>
      </c>
      <c r="E118" s="13" t="str">
        <f t="shared" si="25"/>
        <v>MBT</v>
      </c>
      <c r="F118" s="13" t="str">
        <f t="shared" si="25"/>
        <v>Pemanfaatan</v>
      </c>
      <c r="G118" s="17">
        <v>2</v>
      </c>
      <c r="H118" s="17">
        <v>1</v>
      </c>
      <c r="I118" s="13" t="str">
        <f t="shared" si="26"/>
        <v>P,L,PK</v>
      </c>
      <c r="J118" s="18" t="s">
        <v>20</v>
      </c>
      <c r="K118" s="9">
        <v>0</v>
      </c>
      <c r="L118" s="9">
        <v>0</v>
      </c>
      <c r="M118" s="13" t="str">
        <f t="shared" si="27"/>
        <v>zaenul</v>
      </c>
    </row>
    <row r="119" spans="1:13" x14ac:dyDescent="0.25">
      <c r="A119" s="11"/>
      <c r="B119" s="11"/>
      <c r="C119" s="16" t="str">
        <f t="shared" si="25"/>
        <v>-5.8853/110.4296</v>
      </c>
      <c r="D119" s="13">
        <f t="shared" si="25"/>
        <v>1</v>
      </c>
      <c r="E119" s="13" t="str">
        <f t="shared" si="25"/>
        <v>MBT</v>
      </c>
      <c r="F119" s="13" t="str">
        <f t="shared" si="25"/>
        <v>Pemanfaatan</v>
      </c>
      <c r="G119" s="17">
        <v>2</v>
      </c>
      <c r="H119" s="17">
        <v>1</v>
      </c>
      <c r="I119" s="13" t="str">
        <f t="shared" si="26"/>
        <v>P,L,PK</v>
      </c>
      <c r="J119" s="18" t="s">
        <v>21</v>
      </c>
      <c r="K119" s="9">
        <v>0</v>
      </c>
      <c r="L119" s="9">
        <v>0</v>
      </c>
      <c r="M119" s="13" t="str">
        <f t="shared" si="27"/>
        <v>zaenul</v>
      </c>
    </row>
    <row r="120" spans="1:13" x14ac:dyDescent="0.25">
      <c r="A120" s="11"/>
      <c r="B120" s="11"/>
      <c r="C120" s="16" t="str">
        <f t="shared" si="25"/>
        <v>-5.8853/110.4296</v>
      </c>
      <c r="D120" s="13">
        <f t="shared" si="25"/>
        <v>1</v>
      </c>
      <c r="E120" s="13" t="str">
        <f t="shared" si="25"/>
        <v>MBT</v>
      </c>
      <c r="F120" s="13" t="str">
        <f t="shared" si="25"/>
        <v>Pemanfaatan</v>
      </c>
      <c r="G120" s="17">
        <v>2</v>
      </c>
      <c r="H120" s="17">
        <v>1</v>
      </c>
      <c r="I120" s="13" t="str">
        <f t="shared" si="26"/>
        <v>P,L,PK</v>
      </c>
      <c r="J120" s="18" t="s">
        <v>22</v>
      </c>
      <c r="K120" s="9">
        <v>100</v>
      </c>
      <c r="L120" s="9">
        <v>0</v>
      </c>
      <c r="M120" s="13" t="str">
        <f t="shared" si="27"/>
        <v>zaenul</v>
      </c>
    </row>
    <row r="121" spans="1:13" x14ac:dyDescent="0.25">
      <c r="A121" s="11"/>
      <c r="B121" s="11"/>
      <c r="C121" s="16" t="str">
        <f t="shared" si="25"/>
        <v>-5.8853/110.4296</v>
      </c>
      <c r="D121" s="13">
        <f t="shared" si="25"/>
        <v>1</v>
      </c>
      <c r="E121" s="13" t="str">
        <f t="shared" si="25"/>
        <v>MBT</v>
      </c>
      <c r="F121" s="13" t="str">
        <f t="shared" si="25"/>
        <v>Pemanfaatan</v>
      </c>
      <c r="G121" s="17">
        <v>2</v>
      </c>
      <c r="H121" s="17">
        <v>1</v>
      </c>
      <c r="I121" s="13" t="str">
        <f t="shared" si="26"/>
        <v>P,L,PK</v>
      </c>
      <c r="J121" s="18" t="s">
        <v>23</v>
      </c>
      <c r="K121" s="9">
        <v>0</v>
      </c>
      <c r="L121" s="9">
        <v>0</v>
      </c>
      <c r="M121" s="13" t="str">
        <f t="shared" si="27"/>
        <v>zaenul</v>
      </c>
    </row>
    <row r="122" spans="1:13" x14ac:dyDescent="0.25">
      <c r="A122" s="11"/>
      <c r="B122" s="11"/>
      <c r="C122" s="16" t="str">
        <f t="shared" si="25"/>
        <v>-5.8853/110.4296</v>
      </c>
      <c r="D122" s="13">
        <f t="shared" si="25"/>
        <v>1</v>
      </c>
      <c r="E122" s="13" t="str">
        <f t="shared" si="25"/>
        <v>MBT</v>
      </c>
      <c r="F122" s="13" t="str">
        <f t="shared" si="25"/>
        <v>Pemanfaatan</v>
      </c>
      <c r="G122" s="17">
        <v>2</v>
      </c>
      <c r="H122" s="17">
        <v>1</v>
      </c>
      <c r="I122" s="13" t="str">
        <f t="shared" si="26"/>
        <v>P,L,PK</v>
      </c>
      <c r="J122" s="18" t="s">
        <v>24</v>
      </c>
      <c r="K122" s="9">
        <v>0</v>
      </c>
      <c r="L122" s="9">
        <v>0</v>
      </c>
      <c r="M122" s="13" t="str">
        <f t="shared" si="27"/>
        <v>zaenul</v>
      </c>
    </row>
    <row r="123" spans="1:13" x14ac:dyDescent="0.25">
      <c r="A123" s="11"/>
      <c r="B123" s="11"/>
      <c r="C123" s="16"/>
      <c r="D123" s="13"/>
      <c r="E123" s="13"/>
      <c r="F123" s="13"/>
      <c r="G123" s="17"/>
      <c r="H123" s="17"/>
      <c r="I123" s="13"/>
      <c r="J123" s="18" t="s">
        <v>16</v>
      </c>
      <c r="K123" s="9">
        <v>40</v>
      </c>
      <c r="L123" s="9">
        <v>40</v>
      </c>
      <c r="M123" s="13" t="str">
        <f t="shared" si="27"/>
        <v>zaenul</v>
      </c>
    </row>
    <row r="124" spans="1:13" x14ac:dyDescent="0.25">
      <c r="A124" s="11"/>
      <c r="B124" s="11"/>
      <c r="C124" s="16" t="str">
        <f>C122</f>
        <v>-5.8853/110.4296</v>
      </c>
      <c r="D124" s="13">
        <f>D122</f>
        <v>1</v>
      </c>
      <c r="E124" s="13" t="str">
        <f>E122</f>
        <v>MBT</v>
      </c>
      <c r="F124" s="13" t="str">
        <f>F122</f>
        <v>Pemanfaatan</v>
      </c>
      <c r="G124" s="17">
        <v>2</v>
      </c>
      <c r="H124" s="17">
        <v>1</v>
      </c>
      <c r="I124" s="13" t="str">
        <f>I122</f>
        <v>P,L,PK</v>
      </c>
      <c r="J124" s="18" t="s">
        <v>18</v>
      </c>
      <c r="K124" s="9">
        <v>0</v>
      </c>
      <c r="L124" s="9">
        <v>0</v>
      </c>
      <c r="M124" s="13" t="str">
        <f t="shared" si="27"/>
        <v>zaenul</v>
      </c>
    </row>
    <row r="125" spans="1:13" x14ac:dyDescent="0.25">
      <c r="A125" s="25"/>
      <c r="B125" s="25"/>
      <c r="C125" s="26" t="str">
        <f t="shared" ref="C125:F132" si="28">C124</f>
        <v>-5.8853/110.4296</v>
      </c>
      <c r="D125" s="27">
        <f t="shared" si="28"/>
        <v>1</v>
      </c>
      <c r="E125" s="27" t="str">
        <f t="shared" si="28"/>
        <v>MBT</v>
      </c>
      <c r="F125" s="27" t="str">
        <f t="shared" si="28"/>
        <v>Pemanfaatan</v>
      </c>
      <c r="G125" s="28">
        <v>2</v>
      </c>
      <c r="H125" s="28">
        <v>2</v>
      </c>
      <c r="I125" s="27" t="s">
        <v>48</v>
      </c>
      <c r="J125" s="29" t="s">
        <v>25</v>
      </c>
      <c r="K125" s="30">
        <v>0</v>
      </c>
      <c r="L125" s="30">
        <v>0</v>
      </c>
      <c r="M125" s="13" t="str">
        <f t="shared" si="27"/>
        <v>zaenul</v>
      </c>
    </row>
    <row r="126" spans="1:13" x14ac:dyDescent="0.25">
      <c r="A126" s="11"/>
      <c r="B126" s="11"/>
      <c r="C126" s="16" t="str">
        <f t="shared" si="28"/>
        <v>-5.8853/110.4296</v>
      </c>
      <c r="D126" s="13">
        <f t="shared" si="28"/>
        <v>1</v>
      </c>
      <c r="E126" s="13" t="str">
        <f t="shared" si="28"/>
        <v>MBT</v>
      </c>
      <c r="F126" s="13" t="str">
        <f t="shared" si="28"/>
        <v>Pemanfaatan</v>
      </c>
      <c r="G126" s="17">
        <v>2</v>
      </c>
      <c r="H126" s="17">
        <v>2</v>
      </c>
      <c r="I126" s="13" t="str">
        <f t="shared" ref="I126:I132" si="29">I125</f>
        <v>P,PK,L</v>
      </c>
      <c r="J126" s="18" t="s">
        <v>26</v>
      </c>
      <c r="K126" s="9">
        <v>0</v>
      </c>
      <c r="L126" s="9">
        <v>0</v>
      </c>
      <c r="M126" s="13" t="str">
        <f t="shared" si="27"/>
        <v>zaenul</v>
      </c>
    </row>
    <row r="127" spans="1:13" x14ac:dyDescent="0.25">
      <c r="A127" s="11"/>
      <c r="B127" s="11"/>
      <c r="C127" s="16" t="str">
        <f t="shared" si="28"/>
        <v>-5.8853/110.4296</v>
      </c>
      <c r="D127" s="13">
        <f t="shared" si="28"/>
        <v>1</v>
      </c>
      <c r="E127" s="13" t="str">
        <f t="shared" si="28"/>
        <v>MBT</v>
      </c>
      <c r="F127" s="13" t="str">
        <f t="shared" si="28"/>
        <v>Pemanfaatan</v>
      </c>
      <c r="G127" s="17">
        <v>2</v>
      </c>
      <c r="H127" s="17">
        <v>2</v>
      </c>
      <c r="I127" s="13" t="str">
        <f t="shared" si="29"/>
        <v>P,PK,L</v>
      </c>
      <c r="J127" s="18" t="s">
        <v>19</v>
      </c>
      <c r="K127" s="9">
        <v>0</v>
      </c>
      <c r="L127" s="9">
        <v>0</v>
      </c>
      <c r="M127" s="13" t="str">
        <f t="shared" si="27"/>
        <v>zaenul</v>
      </c>
    </row>
    <row r="128" spans="1:13" x14ac:dyDescent="0.25">
      <c r="A128" s="11"/>
      <c r="B128" s="11"/>
      <c r="C128" s="16" t="str">
        <f t="shared" si="28"/>
        <v>-5.8853/110.4296</v>
      </c>
      <c r="D128" s="13">
        <f t="shared" si="28"/>
        <v>1</v>
      </c>
      <c r="E128" s="13" t="str">
        <f t="shared" si="28"/>
        <v>MBT</v>
      </c>
      <c r="F128" s="13" t="str">
        <f t="shared" si="28"/>
        <v>Pemanfaatan</v>
      </c>
      <c r="G128" s="17">
        <v>2</v>
      </c>
      <c r="H128" s="17">
        <v>2</v>
      </c>
      <c r="I128" s="13" t="str">
        <f t="shared" si="29"/>
        <v>P,PK,L</v>
      </c>
      <c r="J128" s="18" t="s">
        <v>20</v>
      </c>
      <c r="K128" s="9">
        <v>0</v>
      </c>
      <c r="L128" s="9">
        <v>0</v>
      </c>
      <c r="M128" s="13" t="str">
        <f t="shared" si="27"/>
        <v>zaenul</v>
      </c>
    </row>
    <row r="129" spans="1:13" x14ac:dyDescent="0.25">
      <c r="A129" s="11"/>
      <c r="B129" s="11"/>
      <c r="C129" s="16" t="str">
        <f t="shared" si="28"/>
        <v>-5.8853/110.4296</v>
      </c>
      <c r="D129" s="13">
        <f t="shared" si="28"/>
        <v>1</v>
      </c>
      <c r="E129" s="13" t="str">
        <f t="shared" si="28"/>
        <v>MBT</v>
      </c>
      <c r="F129" s="13" t="str">
        <f t="shared" si="28"/>
        <v>Pemanfaatan</v>
      </c>
      <c r="G129" s="17">
        <v>2</v>
      </c>
      <c r="H129" s="17">
        <v>2</v>
      </c>
      <c r="I129" s="13" t="str">
        <f t="shared" si="29"/>
        <v>P,PK,L</v>
      </c>
      <c r="J129" s="18" t="s">
        <v>21</v>
      </c>
      <c r="K129" s="9">
        <v>0</v>
      </c>
      <c r="L129" s="9">
        <v>0</v>
      </c>
      <c r="M129" s="13" t="str">
        <f t="shared" si="27"/>
        <v>zaenul</v>
      </c>
    </row>
    <row r="130" spans="1:13" x14ac:dyDescent="0.25">
      <c r="A130" s="11"/>
      <c r="B130" s="11"/>
      <c r="C130" s="16" t="str">
        <f t="shared" si="28"/>
        <v>-5.8853/110.4296</v>
      </c>
      <c r="D130" s="13">
        <f t="shared" si="28"/>
        <v>1</v>
      </c>
      <c r="E130" s="13" t="str">
        <f t="shared" si="28"/>
        <v>MBT</v>
      </c>
      <c r="F130" s="13" t="str">
        <f t="shared" si="28"/>
        <v>Pemanfaatan</v>
      </c>
      <c r="G130" s="17">
        <v>2</v>
      </c>
      <c r="H130" s="17">
        <v>2</v>
      </c>
      <c r="I130" s="13" t="str">
        <f t="shared" si="29"/>
        <v>P,PK,L</v>
      </c>
      <c r="J130" s="18" t="s">
        <v>22</v>
      </c>
      <c r="K130" s="9">
        <v>100</v>
      </c>
      <c r="L130" s="9">
        <v>0</v>
      </c>
      <c r="M130" s="13" t="str">
        <f t="shared" si="27"/>
        <v>zaenul</v>
      </c>
    </row>
    <row r="131" spans="1:13" x14ac:dyDescent="0.25">
      <c r="A131" s="11"/>
      <c r="B131" s="11"/>
      <c r="C131" s="16" t="str">
        <f t="shared" si="28"/>
        <v>-5.8853/110.4296</v>
      </c>
      <c r="D131" s="13">
        <f t="shared" si="28"/>
        <v>1</v>
      </c>
      <c r="E131" s="13" t="str">
        <f t="shared" si="28"/>
        <v>MBT</v>
      </c>
      <c r="F131" s="13" t="str">
        <f t="shared" si="28"/>
        <v>Pemanfaatan</v>
      </c>
      <c r="G131" s="17">
        <v>2</v>
      </c>
      <c r="H131" s="17">
        <v>2</v>
      </c>
      <c r="I131" s="13" t="str">
        <f t="shared" si="29"/>
        <v>P,PK,L</v>
      </c>
      <c r="J131" s="18" t="s">
        <v>23</v>
      </c>
      <c r="K131" s="9">
        <v>0</v>
      </c>
      <c r="L131" s="9">
        <v>0</v>
      </c>
      <c r="M131" s="13" t="str">
        <f t="shared" si="27"/>
        <v>zaenul</v>
      </c>
    </row>
    <row r="132" spans="1:13" x14ac:dyDescent="0.25">
      <c r="A132" s="11"/>
      <c r="B132" s="11"/>
      <c r="C132" s="16" t="str">
        <f t="shared" si="28"/>
        <v>-5.8853/110.4296</v>
      </c>
      <c r="D132" s="13">
        <f t="shared" si="28"/>
        <v>1</v>
      </c>
      <c r="E132" s="13" t="str">
        <f t="shared" si="28"/>
        <v>MBT</v>
      </c>
      <c r="F132" s="13" t="str">
        <f t="shared" si="28"/>
        <v>Pemanfaatan</v>
      </c>
      <c r="G132" s="17">
        <v>2</v>
      </c>
      <c r="H132" s="17">
        <v>2</v>
      </c>
      <c r="I132" s="13" t="str">
        <f t="shared" si="29"/>
        <v>P,PK,L</v>
      </c>
      <c r="J132" s="18" t="s">
        <v>24</v>
      </c>
      <c r="K132" s="9">
        <v>0</v>
      </c>
      <c r="L132" s="9">
        <v>0</v>
      </c>
      <c r="M132" s="13" t="str">
        <f t="shared" si="27"/>
        <v>zaenul</v>
      </c>
    </row>
    <row r="133" spans="1:13" x14ac:dyDescent="0.25">
      <c r="A133" s="11"/>
      <c r="B133" s="11"/>
      <c r="C133" s="16"/>
      <c r="D133" s="13"/>
      <c r="E133" s="13"/>
      <c r="F133" s="13"/>
      <c r="G133" s="17"/>
      <c r="H133" s="17"/>
      <c r="I133" s="13"/>
      <c r="J133" s="18" t="s">
        <v>16</v>
      </c>
      <c r="K133" s="9">
        <v>70</v>
      </c>
      <c r="L133" s="9">
        <v>60</v>
      </c>
      <c r="M133" s="13" t="str">
        <f t="shared" si="27"/>
        <v>zaenul</v>
      </c>
    </row>
    <row r="134" spans="1:13" x14ac:dyDescent="0.25">
      <c r="A134" s="11"/>
      <c r="B134" s="11"/>
      <c r="C134" s="16" t="str">
        <f>C132</f>
        <v>-5.8853/110.4296</v>
      </c>
      <c r="D134" s="13">
        <f>D132</f>
        <v>1</v>
      </c>
      <c r="E134" s="13" t="str">
        <f>E132</f>
        <v>MBT</v>
      </c>
      <c r="F134" s="13" t="str">
        <f>F132</f>
        <v>Pemanfaatan</v>
      </c>
      <c r="G134" s="17">
        <v>2</v>
      </c>
      <c r="H134" s="17">
        <v>2</v>
      </c>
      <c r="I134" s="13" t="str">
        <f>I132</f>
        <v>P,PK,L</v>
      </c>
      <c r="J134" s="18" t="s">
        <v>18</v>
      </c>
      <c r="K134" s="9">
        <v>0</v>
      </c>
      <c r="L134" s="9">
        <v>0</v>
      </c>
      <c r="M134" s="13" t="str">
        <f t="shared" si="27"/>
        <v>zaenul</v>
      </c>
    </row>
    <row r="135" spans="1:13" x14ac:dyDescent="0.25">
      <c r="A135" s="25"/>
      <c r="B135" s="25"/>
      <c r="C135" s="26" t="str">
        <f t="shared" ref="C135:F142" si="30">C134</f>
        <v>-5.8853/110.4296</v>
      </c>
      <c r="D135" s="27">
        <f t="shared" si="30"/>
        <v>1</v>
      </c>
      <c r="E135" s="27" t="str">
        <f t="shared" si="30"/>
        <v>MBT</v>
      </c>
      <c r="F135" s="27" t="str">
        <f t="shared" si="30"/>
        <v>Pemanfaatan</v>
      </c>
      <c r="G135" s="28">
        <v>2</v>
      </c>
      <c r="H135" s="28">
        <v>3</v>
      </c>
      <c r="I135" s="27" t="s">
        <v>35</v>
      </c>
      <c r="J135" s="29" t="s">
        <v>25</v>
      </c>
      <c r="K135" s="30">
        <v>0</v>
      </c>
      <c r="L135" s="30">
        <v>0</v>
      </c>
      <c r="M135" s="13" t="str">
        <f t="shared" si="27"/>
        <v>zaenul</v>
      </c>
    </row>
    <row r="136" spans="1:13" x14ac:dyDescent="0.25">
      <c r="A136" s="11"/>
      <c r="B136" s="11"/>
      <c r="C136" s="16" t="str">
        <f t="shared" si="30"/>
        <v>-5.8853/110.4296</v>
      </c>
      <c r="D136" s="13">
        <f t="shared" si="30"/>
        <v>1</v>
      </c>
      <c r="E136" s="13" t="str">
        <f t="shared" si="30"/>
        <v>MBT</v>
      </c>
      <c r="F136" s="13" t="str">
        <f t="shared" si="30"/>
        <v>Pemanfaatan</v>
      </c>
      <c r="G136" s="17">
        <v>2</v>
      </c>
      <c r="H136" s="17">
        <v>3</v>
      </c>
      <c r="I136" s="13" t="str">
        <f t="shared" ref="I136:I142" si="31">I135</f>
        <v>P,L,PK</v>
      </c>
      <c r="J136" s="18" t="s">
        <v>26</v>
      </c>
      <c r="K136" s="9">
        <v>0</v>
      </c>
      <c r="L136" s="9">
        <v>0</v>
      </c>
      <c r="M136" s="13" t="str">
        <f t="shared" si="27"/>
        <v>zaenul</v>
      </c>
    </row>
    <row r="137" spans="1:13" x14ac:dyDescent="0.25">
      <c r="A137" s="11"/>
      <c r="B137" s="11"/>
      <c r="C137" s="16" t="str">
        <f t="shared" si="30"/>
        <v>-5.8853/110.4296</v>
      </c>
      <c r="D137" s="13">
        <f t="shared" si="30"/>
        <v>1</v>
      </c>
      <c r="E137" s="13" t="str">
        <f t="shared" si="30"/>
        <v>MBT</v>
      </c>
      <c r="F137" s="13" t="str">
        <f t="shared" si="30"/>
        <v>Pemanfaatan</v>
      </c>
      <c r="G137" s="17">
        <v>2</v>
      </c>
      <c r="H137" s="17">
        <v>3</v>
      </c>
      <c r="I137" s="13" t="str">
        <f t="shared" si="31"/>
        <v>P,L,PK</v>
      </c>
      <c r="J137" s="18" t="s">
        <v>19</v>
      </c>
      <c r="K137" s="9">
        <v>0</v>
      </c>
      <c r="L137" s="9">
        <v>0</v>
      </c>
      <c r="M137" s="13" t="str">
        <f t="shared" si="27"/>
        <v>zaenul</v>
      </c>
    </row>
    <row r="138" spans="1:13" x14ac:dyDescent="0.25">
      <c r="A138" s="11"/>
      <c r="B138" s="11"/>
      <c r="C138" s="16" t="str">
        <f t="shared" si="30"/>
        <v>-5.8853/110.4296</v>
      </c>
      <c r="D138" s="13">
        <f t="shared" si="30"/>
        <v>1</v>
      </c>
      <c r="E138" s="13" t="str">
        <f t="shared" si="30"/>
        <v>MBT</v>
      </c>
      <c r="F138" s="13" t="str">
        <f t="shared" si="30"/>
        <v>Pemanfaatan</v>
      </c>
      <c r="G138" s="17">
        <v>2</v>
      </c>
      <c r="H138" s="17">
        <v>3</v>
      </c>
      <c r="I138" s="13" t="str">
        <f t="shared" si="31"/>
        <v>P,L,PK</v>
      </c>
      <c r="J138" s="18" t="s">
        <v>20</v>
      </c>
      <c r="K138" s="9">
        <v>0</v>
      </c>
      <c r="L138" s="9">
        <v>0</v>
      </c>
      <c r="M138" s="13" t="str">
        <f t="shared" si="27"/>
        <v>zaenul</v>
      </c>
    </row>
    <row r="139" spans="1:13" x14ac:dyDescent="0.25">
      <c r="A139" s="11"/>
      <c r="B139" s="11"/>
      <c r="C139" s="16" t="str">
        <f t="shared" si="30"/>
        <v>-5.8853/110.4296</v>
      </c>
      <c r="D139" s="13">
        <f t="shared" si="30"/>
        <v>1</v>
      </c>
      <c r="E139" s="13" t="str">
        <f t="shared" si="30"/>
        <v>MBT</v>
      </c>
      <c r="F139" s="13" t="str">
        <f t="shared" si="30"/>
        <v>Pemanfaatan</v>
      </c>
      <c r="G139" s="17">
        <v>2</v>
      </c>
      <c r="H139" s="17">
        <v>3</v>
      </c>
      <c r="I139" s="13" t="str">
        <f t="shared" si="31"/>
        <v>P,L,PK</v>
      </c>
      <c r="J139" s="18" t="s">
        <v>21</v>
      </c>
      <c r="K139" s="9">
        <v>0</v>
      </c>
      <c r="L139" s="9">
        <v>0</v>
      </c>
      <c r="M139" s="13" t="str">
        <f t="shared" si="27"/>
        <v>zaenul</v>
      </c>
    </row>
    <row r="140" spans="1:13" x14ac:dyDescent="0.25">
      <c r="A140" s="11"/>
      <c r="B140" s="11"/>
      <c r="C140" s="16" t="str">
        <f t="shared" si="30"/>
        <v>-5.8853/110.4296</v>
      </c>
      <c r="D140" s="13">
        <f t="shared" si="30"/>
        <v>1</v>
      </c>
      <c r="E140" s="13" t="str">
        <f t="shared" si="30"/>
        <v>MBT</v>
      </c>
      <c r="F140" s="13" t="str">
        <f t="shared" si="30"/>
        <v>Pemanfaatan</v>
      </c>
      <c r="G140" s="17">
        <v>2</v>
      </c>
      <c r="H140" s="17">
        <v>3</v>
      </c>
      <c r="I140" s="13" t="str">
        <f t="shared" si="31"/>
        <v>P,L,PK</v>
      </c>
      <c r="J140" s="18" t="s">
        <v>22</v>
      </c>
      <c r="K140" s="9">
        <v>100</v>
      </c>
      <c r="L140" s="9">
        <v>0</v>
      </c>
      <c r="M140" s="13" t="str">
        <f t="shared" si="27"/>
        <v>zaenul</v>
      </c>
    </row>
    <row r="141" spans="1:13" x14ac:dyDescent="0.25">
      <c r="A141" s="11"/>
      <c r="B141" s="11"/>
      <c r="C141" s="16" t="str">
        <f t="shared" si="30"/>
        <v>-5.8853/110.4296</v>
      </c>
      <c r="D141" s="13">
        <f t="shared" si="30"/>
        <v>1</v>
      </c>
      <c r="E141" s="13" t="str">
        <f t="shared" si="30"/>
        <v>MBT</v>
      </c>
      <c r="F141" s="13" t="str">
        <f t="shared" si="30"/>
        <v>Pemanfaatan</v>
      </c>
      <c r="G141" s="17">
        <v>2</v>
      </c>
      <c r="H141" s="17">
        <v>3</v>
      </c>
      <c r="I141" s="13" t="str">
        <f t="shared" si="31"/>
        <v>P,L,PK</v>
      </c>
      <c r="J141" s="18" t="s">
        <v>23</v>
      </c>
      <c r="K141" s="9">
        <v>0</v>
      </c>
      <c r="L141" s="9">
        <v>0</v>
      </c>
      <c r="M141" s="13" t="str">
        <f t="shared" si="27"/>
        <v>zaenul</v>
      </c>
    </row>
    <row r="142" spans="1:13" x14ac:dyDescent="0.25">
      <c r="A142" s="11"/>
      <c r="B142" s="11"/>
      <c r="C142" s="16" t="str">
        <f t="shared" si="30"/>
        <v>-5.8853/110.4296</v>
      </c>
      <c r="D142" s="13">
        <f t="shared" si="30"/>
        <v>1</v>
      </c>
      <c r="E142" s="13" t="str">
        <f t="shared" si="30"/>
        <v>MBT</v>
      </c>
      <c r="F142" s="13" t="str">
        <f t="shared" si="30"/>
        <v>Pemanfaatan</v>
      </c>
      <c r="G142" s="17">
        <v>2</v>
      </c>
      <c r="H142" s="17">
        <v>3</v>
      </c>
      <c r="I142" s="13" t="str">
        <f t="shared" si="31"/>
        <v>P,L,PK</v>
      </c>
      <c r="J142" s="18" t="s">
        <v>24</v>
      </c>
      <c r="K142" s="9">
        <v>0</v>
      </c>
      <c r="L142" s="9">
        <v>0</v>
      </c>
      <c r="M142" s="13" t="str">
        <f t="shared" si="27"/>
        <v>zaenul</v>
      </c>
    </row>
    <row r="143" spans="1:13" x14ac:dyDescent="0.25">
      <c r="A143" s="11"/>
      <c r="B143" s="11"/>
      <c r="C143" s="16"/>
      <c r="D143" s="13"/>
      <c r="E143" s="13"/>
      <c r="F143" s="13"/>
      <c r="G143" s="17"/>
      <c r="H143" s="17"/>
      <c r="I143" s="13"/>
      <c r="J143" s="18" t="s">
        <v>16</v>
      </c>
      <c r="K143" s="9">
        <v>80</v>
      </c>
      <c r="L143" s="9">
        <v>80</v>
      </c>
      <c r="M143" s="13" t="str">
        <f t="shared" si="27"/>
        <v>zaenul</v>
      </c>
    </row>
    <row r="144" spans="1:13" x14ac:dyDescent="0.25">
      <c r="A144" s="11"/>
      <c r="B144" s="11"/>
      <c r="C144" s="16" t="str">
        <f>C142</f>
        <v>-5.8853/110.4296</v>
      </c>
      <c r="D144" s="13">
        <f>D142</f>
        <v>1</v>
      </c>
      <c r="E144" s="13" t="str">
        <f>E142</f>
        <v>MBT</v>
      </c>
      <c r="F144" s="13" t="str">
        <f>F142</f>
        <v>Pemanfaatan</v>
      </c>
      <c r="G144" s="17">
        <v>2</v>
      </c>
      <c r="H144" s="17">
        <v>3</v>
      </c>
      <c r="I144" s="13" t="str">
        <f>I142</f>
        <v>P,L,PK</v>
      </c>
      <c r="J144" s="18" t="s">
        <v>18</v>
      </c>
      <c r="K144" s="9">
        <v>0</v>
      </c>
      <c r="L144" s="9">
        <v>0</v>
      </c>
      <c r="M144" s="13" t="str">
        <f t="shared" si="27"/>
        <v>zaenul</v>
      </c>
    </row>
    <row r="145" spans="1:13" x14ac:dyDescent="0.25">
      <c r="A145" s="25"/>
      <c r="B145" s="25"/>
      <c r="C145" s="26" t="str">
        <f t="shared" ref="C145:F152" si="32">C144</f>
        <v>-5.8853/110.4296</v>
      </c>
      <c r="D145" s="27">
        <f t="shared" si="32"/>
        <v>1</v>
      </c>
      <c r="E145" s="27" t="str">
        <f t="shared" si="32"/>
        <v>MBT</v>
      </c>
      <c r="F145" s="27" t="str">
        <f t="shared" si="32"/>
        <v>Pemanfaatan</v>
      </c>
      <c r="G145" s="28">
        <v>2</v>
      </c>
      <c r="H145" s="28">
        <v>4</v>
      </c>
      <c r="I145" s="27" t="s">
        <v>35</v>
      </c>
      <c r="J145" s="29" t="s">
        <v>25</v>
      </c>
      <c r="K145" s="30">
        <v>0</v>
      </c>
      <c r="L145" s="30">
        <v>0</v>
      </c>
      <c r="M145" s="13" t="str">
        <f t="shared" si="27"/>
        <v>zaenul</v>
      </c>
    </row>
    <row r="146" spans="1:13" x14ac:dyDescent="0.25">
      <c r="A146" s="11"/>
      <c r="B146" s="11"/>
      <c r="C146" s="16" t="str">
        <f t="shared" si="32"/>
        <v>-5.8853/110.4296</v>
      </c>
      <c r="D146" s="13">
        <f t="shared" si="32"/>
        <v>1</v>
      </c>
      <c r="E146" s="13" t="str">
        <f t="shared" si="32"/>
        <v>MBT</v>
      </c>
      <c r="F146" s="13" t="str">
        <f t="shared" si="32"/>
        <v>Pemanfaatan</v>
      </c>
      <c r="G146" s="17">
        <v>2</v>
      </c>
      <c r="H146" s="17">
        <v>4</v>
      </c>
      <c r="I146" s="13" t="str">
        <f t="shared" ref="I146:I152" si="33">I145</f>
        <v>P,L,PK</v>
      </c>
      <c r="J146" s="18" t="s">
        <v>26</v>
      </c>
      <c r="K146" s="9">
        <v>0</v>
      </c>
      <c r="L146" s="9">
        <v>0</v>
      </c>
      <c r="M146" s="13" t="str">
        <f t="shared" si="27"/>
        <v>zaenul</v>
      </c>
    </row>
    <row r="147" spans="1:13" x14ac:dyDescent="0.25">
      <c r="A147" s="11"/>
      <c r="B147" s="11"/>
      <c r="C147" s="16" t="str">
        <f t="shared" si="32"/>
        <v>-5.8853/110.4296</v>
      </c>
      <c r="D147" s="13">
        <f t="shared" si="32"/>
        <v>1</v>
      </c>
      <c r="E147" s="13" t="str">
        <f t="shared" si="32"/>
        <v>MBT</v>
      </c>
      <c r="F147" s="13" t="str">
        <f t="shared" si="32"/>
        <v>Pemanfaatan</v>
      </c>
      <c r="G147" s="17">
        <v>2</v>
      </c>
      <c r="H147" s="17">
        <v>4</v>
      </c>
      <c r="I147" s="13" t="str">
        <f t="shared" si="33"/>
        <v>P,L,PK</v>
      </c>
      <c r="J147" s="18" t="s">
        <v>19</v>
      </c>
      <c r="K147" s="9">
        <v>0</v>
      </c>
      <c r="L147" s="9">
        <v>0</v>
      </c>
      <c r="M147" s="13" t="str">
        <f t="shared" si="27"/>
        <v>zaenul</v>
      </c>
    </row>
    <row r="148" spans="1:13" x14ac:dyDescent="0.25">
      <c r="A148" s="11"/>
      <c r="B148" s="11"/>
      <c r="C148" s="16" t="str">
        <f t="shared" si="32"/>
        <v>-5.8853/110.4296</v>
      </c>
      <c r="D148" s="13">
        <f t="shared" si="32"/>
        <v>1</v>
      </c>
      <c r="E148" s="13" t="str">
        <f t="shared" si="32"/>
        <v>MBT</v>
      </c>
      <c r="F148" s="13" t="str">
        <f t="shared" si="32"/>
        <v>Pemanfaatan</v>
      </c>
      <c r="G148" s="17">
        <v>2</v>
      </c>
      <c r="H148" s="17">
        <v>4</v>
      </c>
      <c r="I148" s="13" t="str">
        <f t="shared" si="33"/>
        <v>P,L,PK</v>
      </c>
      <c r="J148" s="18" t="s">
        <v>20</v>
      </c>
      <c r="K148" s="9">
        <v>0</v>
      </c>
      <c r="L148" s="9">
        <v>0</v>
      </c>
      <c r="M148" s="13" t="str">
        <f t="shared" si="27"/>
        <v>zaenul</v>
      </c>
    </row>
    <row r="149" spans="1:13" x14ac:dyDescent="0.25">
      <c r="A149" s="11"/>
      <c r="B149" s="11"/>
      <c r="C149" s="16" t="str">
        <f t="shared" si="32"/>
        <v>-5.8853/110.4296</v>
      </c>
      <c r="D149" s="13">
        <f t="shared" si="32"/>
        <v>1</v>
      </c>
      <c r="E149" s="13" t="str">
        <f t="shared" si="32"/>
        <v>MBT</v>
      </c>
      <c r="F149" s="13" t="str">
        <f t="shared" si="32"/>
        <v>Pemanfaatan</v>
      </c>
      <c r="G149" s="17">
        <v>2</v>
      </c>
      <c r="H149" s="17">
        <v>4</v>
      </c>
      <c r="I149" s="13" t="str">
        <f t="shared" si="33"/>
        <v>P,L,PK</v>
      </c>
      <c r="J149" s="18" t="s">
        <v>21</v>
      </c>
      <c r="K149" s="9">
        <v>0</v>
      </c>
      <c r="L149" s="9">
        <v>0</v>
      </c>
      <c r="M149" s="13" t="str">
        <f t="shared" si="27"/>
        <v>zaenul</v>
      </c>
    </row>
    <row r="150" spans="1:13" x14ac:dyDescent="0.25">
      <c r="A150" s="11"/>
      <c r="B150" s="11"/>
      <c r="C150" s="16" t="str">
        <f t="shared" si="32"/>
        <v>-5.8853/110.4296</v>
      </c>
      <c r="D150" s="13">
        <f t="shared" si="32"/>
        <v>1</v>
      </c>
      <c r="E150" s="13" t="str">
        <f t="shared" si="32"/>
        <v>MBT</v>
      </c>
      <c r="F150" s="13" t="str">
        <f t="shared" si="32"/>
        <v>Pemanfaatan</v>
      </c>
      <c r="G150" s="17">
        <v>2</v>
      </c>
      <c r="H150" s="17">
        <v>4</v>
      </c>
      <c r="I150" s="13" t="str">
        <f t="shared" si="33"/>
        <v>P,L,PK</v>
      </c>
      <c r="J150" s="18" t="s">
        <v>22</v>
      </c>
      <c r="K150" s="9">
        <v>100</v>
      </c>
      <c r="L150" s="9">
        <v>0</v>
      </c>
      <c r="M150" s="13" t="str">
        <f t="shared" si="27"/>
        <v>zaenul</v>
      </c>
    </row>
    <row r="151" spans="1:13" x14ac:dyDescent="0.25">
      <c r="A151" s="11"/>
      <c r="B151" s="11"/>
      <c r="C151" s="16" t="str">
        <f t="shared" si="32"/>
        <v>-5.8853/110.4296</v>
      </c>
      <c r="D151" s="13">
        <f t="shared" si="32"/>
        <v>1</v>
      </c>
      <c r="E151" s="13" t="str">
        <f t="shared" si="32"/>
        <v>MBT</v>
      </c>
      <c r="F151" s="13" t="str">
        <f t="shared" si="32"/>
        <v>Pemanfaatan</v>
      </c>
      <c r="G151" s="17">
        <v>2</v>
      </c>
      <c r="H151" s="17">
        <v>4</v>
      </c>
      <c r="I151" s="13" t="str">
        <f t="shared" si="33"/>
        <v>P,L,PK</v>
      </c>
      <c r="J151" s="18" t="s">
        <v>23</v>
      </c>
      <c r="K151" s="9">
        <v>0</v>
      </c>
      <c r="L151" s="9">
        <v>0</v>
      </c>
      <c r="M151" s="13" t="str">
        <f t="shared" si="27"/>
        <v>zaenul</v>
      </c>
    </row>
    <row r="152" spans="1:13" x14ac:dyDescent="0.25">
      <c r="A152" s="11"/>
      <c r="B152" s="11"/>
      <c r="C152" s="16" t="str">
        <f t="shared" si="32"/>
        <v>-5.8853/110.4296</v>
      </c>
      <c r="D152" s="13">
        <f t="shared" si="32"/>
        <v>1</v>
      </c>
      <c r="E152" s="13" t="str">
        <f t="shared" si="32"/>
        <v>MBT</v>
      </c>
      <c r="F152" s="13" t="str">
        <f t="shared" si="32"/>
        <v>Pemanfaatan</v>
      </c>
      <c r="G152" s="17">
        <v>2</v>
      </c>
      <c r="H152" s="17">
        <v>4</v>
      </c>
      <c r="I152" s="13" t="str">
        <f t="shared" si="33"/>
        <v>P,L,PK</v>
      </c>
      <c r="J152" s="18" t="s">
        <v>24</v>
      </c>
      <c r="K152" s="9">
        <v>0</v>
      </c>
      <c r="L152" s="9">
        <v>0</v>
      </c>
      <c r="M152" s="13" t="str">
        <f t="shared" si="27"/>
        <v>zaenul</v>
      </c>
    </row>
    <row r="153" spans="1:13" x14ac:dyDescent="0.25">
      <c r="A153" s="11"/>
      <c r="B153" s="11"/>
      <c r="C153" s="16"/>
      <c r="D153" s="13"/>
      <c r="E153" s="13"/>
      <c r="F153" s="13"/>
      <c r="G153" s="17"/>
      <c r="H153" s="17"/>
      <c r="I153" s="13"/>
      <c r="J153" s="18" t="s">
        <v>16</v>
      </c>
      <c r="K153" s="9">
        <v>80</v>
      </c>
      <c r="L153" s="9">
        <v>80</v>
      </c>
      <c r="M153" s="13" t="str">
        <f t="shared" si="27"/>
        <v>zaenul</v>
      </c>
    </row>
    <row r="154" spans="1:13" x14ac:dyDescent="0.25">
      <c r="A154" s="11"/>
      <c r="B154" s="11"/>
      <c r="C154" s="16" t="str">
        <f>C152</f>
        <v>-5.8853/110.4296</v>
      </c>
      <c r="D154" s="13">
        <f>D152</f>
        <v>1</v>
      </c>
      <c r="E154" s="13" t="str">
        <f>E152</f>
        <v>MBT</v>
      </c>
      <c r="F154" s="13" t="str">
        <f>F152</f>
        <v>Pemanfaatan</v>
      </c>
      <c r="G154" s="17">
        <v>2</v>
      </c>
      <c r="H154" s="17">
        <v>4</v>
      </c>
      <c r="I154" s="13" t="str">
        <f>I152</f>
        <v>P,L,PK</v>
      </c>
      <c r="J154" s="18" t="s">
        <v>18</v>
      </c>
      <c r="K154" s="9">
        <v>0</v>
      </c>
      <c r="L154" s="9">
        <v>0</v>
      </c>
      <c r="M154" s="13" t="str">
        <f t="shared" si="27"/>
        <v>zaenul</v>
      </c>
    </row>
    <row r="155" spans="1:13" x14ac:dyDescent="0.25">
      <c r="A155" s="25"/>
      <c r="B155" s="25"/>
      <c r="C155" s="26" t="str">
        <f t="shared" ref="C155:F162" si="34">C154</f>
        <v>-5.8853/110.4296</v>
      </c>
      <c r="D155" s="27">
        <f t="shared" si="34"/>
        <v>1</v>
      </c>
      <c r="E155" s="27" t="str">
        <f t="shared" si="34"/>
        <v>MBT</v>
      </c>
      <c r="F155" s="27" t="str">
        <f t="shared" si="34"/>
        <v>Pemanfaatan</v>
      </c>
      <c r="G155" s="28">
        <v>2</v>
      </c>
      <c r="H155" s="28">
        <v>5</v>
      </c>
      <c r="I155" s="27" t="s">
        <v>35</v>
      </c>
      <c r="J155" s="29" t="s">
        <v>25</v>
      </c>
      <c r="K155" s="9">
        <v>0</v>
      </c>
      <c r="L155" s="9">
        <v>0</v>
      </c>
      <c r="M155" s="13" t="str">
        <f t="shared" si="27"/>
        <v>zaenul</v>
      </c>
    </row>
    <row r="156" spans="1:13" x14ac:dyDescent="0.25">
      <c r="A156" s="11"/>
      <c r="B156" s="11"/>
      <c r="C156" s="16" t="str">
        <f t="shared" si="34"/>
        <v>-5.8853/110.4296</v>
      </c>
      <c r="D156" s="13">
        <f t="shared" si="34"/>
        <v>1</v>
      </c>
      <c r="E156" s="13" t="str">
        <f t="shared" si="34"/>
        <v>MBT</v>
      </c>
      <c r="F156" s="13" t="str">
        <f t="shared" si="34"/>
        <v>Pemanfaatan</v>
      </c>
      <c r="G156" s="17">
        <v>2</v>
      </c>
      <c r="H156" s="17">
        <v>5</v>
      </c>
      <c r="I156" s="13" t="str">
        <f t="shared" ref="I156:I162" si="35">I155</f>
        <v>P,L,PK</v>
      </c>
      <c r="J156" s="18" t="s">
        <v>26</v>
      </c>
      <c r="K156" s="9">
        <v>0</v>
      </c>
      <c r="L156" s="9">
        <v>0</v>
      </c>
      <c r="M156" s="13" t="str">
        <f t="shared" si="27"/>
        <v>zaenul</v>
      </c>
    </row>
    <row r="157" spans="1:13" x14ac:dyDescent="0.25">
      <c r="A157" s="11"/>
      <c r="B157" s="11"/>
      <c r="C157" s="16" t="str">
        <f t="shared" si="34"/>
        <v>-5.8853/110.4296</v>
      </c>
      <c r="D157" s="13">
        <f t="shared" si="34"/>
        <v>1</v>
      </c>
      <c r="E157" s="13" t="str">
        <f t="shared" si="34"/>
        <v>MBT</v>
      </c>
      <c r="F157" s="13" t="str">
        <f t="shared" si="34"/>
        <v>Pemanfaatan</v>
      </c>
      <c r="G157" s="17">
        <v>2</v>
      </c>
      <c r="H157" s="17">
        <v>5</v>
      </c>
      <c r="I157" s="13" t="str">
        <f t="shared" si="35"/>
        <v>P,L,PK</v>
      </c>
      <c r="J157" s="18" t="s">
        <v>19</v>
      </c>
      <c r="K157" s="9">
        <v>0</v>
      </c>
      <c r="L157" s="9">
        <v>0</v>
      </c>
      <c r="M157" s="13" t="str">
        <f t="shared" si="27"/>
        <v>zaenul</v>
      </c>
    </row>
    <row r="158" spans="1:13" x14ac:dyDescent="0.25">
      <c r="A158" s="11"/>
      <c r="B158" s="11"/>
      <c r="C158" s="16" t="str">
        <f t="shared" si="34"/>
        <v>-5.8853/110.4296</v>
      </c>
      <c r="D158" s="13">
        <f t="shared" si="34"/>
        <v>1</v>
      </c>
      <c r="E158" s="13" t="str">
        <f t="shared" si="34"/>
        <v>MBT</v>
      </c>
      <c r="F158" s="13" t="str">
        <f t="shared" si="34"/>
        <v>Pemanfaatan</v>
      </c>
      <c r="G158" s="17">
        <v>2</v>
      </c>
      <c r="H158" s="17">
        <v>5</v>
      </c>
      <c r="I158" s="13" t="str">
        <f t="shared" si="35"/>
        <v>P,L,PK</v>
      </c>
      <c r="J158" s="18" t="s">
        <v>20</v>
      </c>
      <c r="K158" s="9">
        <v>0</v>
      </c>
      <c r="L158" s="9">
        <v>0</v>
      </c>
      <c r="M158" s="13" t="str">
        <f t="shared" si="27"/>
        <v>zaenul</v>
      </c>
    </row>
    <row r="159" spans="1:13" x14ac:dyDescent="0.25">
      <c r="A159" s="11"/>
      <c r="B159" s="11"/>
      <c r="C159" s="16" t="str">
        <f t="shared" si="34"/>
        <v>-5.8853/110.4296</v>
      </c>
      <c r="D159" s="13">
        <f t="shared" si="34"/>
        <v>1</v>
      </c>
      <c r="E159" s="13" t="str">
        <f t="shared" si="34"/>
        <v>MBT</v>
      </c>
      <c r="F159" s="13" t="str">
        <f t="shared" si="34"/>
        <v>Pemanfaatan</v>
      </c>
      <c r="G159" s="17">
        <v>2</v>
      </c>
      <c r="H159" s="17">
        <v>5</v>
      </c>
      <c r="I159" s="13" t="str">
        <f t="shared" si="35"/>
        <v>P,L,PK</v>
      </c>
      <c r="J159" s="18" t="s">
        <v>21</v>
      </c>
      <c r="K159" s="9">
        <v>0</v>
      </c>
      <c r="L159" s="9">
        <v>0</v>
      </c>
      <c r="M159" s="13" t="str">
        <f t="shared" si="27"/>
        <v>zaenul</v>
      </c>
    </row>
    <row r="160" spans="1:13" x14ac:dyDescent="0.25">
      <c r="A160" s="11"/>
      <c r="B160" s="11"/>
      <c r="C160" s="16" t="str">
        <f t="shared" si="34"/>
        <v>-5.8853/110.4296</v>
      </c>
      <c r="D160" s="13">
        <f t="shared" si="34"/>
        <v>1</v>
      </c>
      <c r="E160" s="13" t="str">
        <f t="shared" si="34"/>
        <v>MBT</v>
      </c>
      <c r="F160" s="13" t="str">
        <f t="shared" si="34"/>
        <v>Pemanfaatan</v>
      </c>
      <c r="G160" s="17">
        <v>2</v>
      </c>
      <c r="H160" s="17">
        <v>5</v>
      </c>
      <c r="I160" s="13" t="str">
        <f t="shared" si="35"/>
        <v>P,L,PK</v>
      </c>
      <c r="J160" s="18" t="s">
        <v>22</v>
      </c>
      <c r="K160" s="9">
        <v>100</v>
      </c>
      <c r="L160" s="9">
        <v>0</v>
      </c>
      <c r="M160" s="13" t="str">
        <f t="shared" si="27"/>
        <v>zaenul</v>
      </c>
    </row>
    <row r="161" spans="1:13" x14ac:dyDescent="0.25">
      <c r="A161" s="11"/>
      <c r="B161" s="11"/>
      <c r="C161" s="16" t="str">
        <f t="shared" si="34"/>
        <v>-5.8853/110.4296</v>
      </c>
      <c r="D161" s="13">
        <f t="shared" si="34"/>
        <v>1</v>
      </c>
      <c r="E161" s="13" t="str">
        <f t="shared" si="34"/>
        <v>MBT</v>
      </c>
      <c r="F161" s="13" t="str">
        <f t="shared" si="34"/>
        <v>Pemanfaatan</v>
      </c>
      <c r="G161" s="17">
        <v>2</v>
      </c>
      <c r="H161" s="17">
        <v>5</v>
      </c>
      <c r="I161" s="13" t="str">
        <f t="shared" si="35"/>
        <v>P,L,PK</v>
      </c>
      <c r="J161" s="18" t="s">
        <v>23</v>
      </c>
      <c r="K161" s="9">
        <v>0</v>
      </c>
      <c r="L161" s="9">
        <v>0</v>
      </c>
      <c r="M161" s="13" t="str">
        <f t="shared" si="27"/>
        <v>zaenul</v>
      </c>
    </row>
    <row r="162" spans="1:13" x14ac:dyDescent="0.25">
      <c r="A162" s="11"/>
      <c r="B162" s="11"/>
      <c r="C162" s="16" t="str">
        <f t="shared" si="34"/>
        <v>-5.8853/110.4296</v>
      </c>
      <c r="D162" s="13">
        <f t="shared" si="34"/>
        <v>1</v>
      </c>
      <c r="E162" s="13" t="str">
        <f t="shared" si="34"/>
        <v>MBT</v>
      </c>
      <c r="F162" s="13" t="str">
        <f t="shared" si="34"/>
        <v>Pemanfaatan</v>
      </c>
      <c r="G162" s="17">
        <v>2</v>
      </c>
      <c r="H162" s="17">
        <v>5</v>
      </c>
      <c r="I162" s="13" t="str">
        <f t="shared" si="35"/>
        <v>P,L,PK</v>
      </c>
      <c r="J162" s="18" t="s">
        <v>24</v>
      </c>
      <c r="K162" s="9">
        <v>0</v>
      </c>
      <c r="L162" s="9">
        <v>0</v>
      </c>
      <c r="M162" s="13" t="str">
        <f t="shared" si="27"/>
        <v>zaenul</v>
      </c>
    </row>
    <row r="163" spans="1:13" x14ac:dyDescent="0.25">
      <c r="A163" s="11"/>
      <c r="B163" s="11"/>
      <c r="C163" s="16"/>
      <c r="D163" s="13"/>
      <c r="E163" s="13"/>
      <c r="F163" s="13"/>
      <c r="G163" s="17"/>
      <c r="H163" s="17"/>
      <c r="I163" s="13"/>
      <c r="J163" s="18" t="s">
        <v>16</v>
      </c>
      <c r="K163" s="9">
        <v>90</v>
      </c>
      <c r="L163" s="9">
        <v>60</v>
      </c>
      <c r="M163" s="13" t="str">
        <f t="shared" si="27"/>
        <v>zaenul</v>
      </c>
    </row>
    <row r="164" spans="1:13" x14ac:dyDescent="0.25">
      <c r="A164" s="11"/>
      <c r="B164" s="11"/>
      <c r="C164" s="16" t="str">
        <f>C162</f>
        <v>-5.8853/110.4296</v>
      </c>
      <c r="D164" s="13">
        <f>D162</f>
        <v>1</v>
      </c>
      <c r="E164" s="13" t="str">
        <f>E162</f>
        <v>MBT</v>
      </c>
      <c r="F164" s="13" t="str">
        <f>F162</f>
        <v>Pemanfaatan</v>
      </c>
      <c r="G164" s="17">
        <v>2</v>
      </c>
      <c r="H164" s="17">
        <v>5</v>
      </c>
      <c r="I164" s="13" t="str">
        <f>I162</f>
        <v>P,L,PK</v>
      </c>
      <c r="J164" s="18" t="s">
        <v>18</v>
      </c>
      <c r="K164" s="9">
        <v>0</v>
      </c>
      <c r="L164" s="9">
        <v>0</v>
      </c>
      <c r="M164" s="13" t="str">
        <f t="shared" si="27"/>
        <v>zaenul</v>
      </c>
    </row>
    <row r="165" spans="1:13" x14ac:dyDescent="0.25">
      <c r="A165" s="25"/>
      <c r="B165" s="25"/>
      <c r="C165" s="26" t="str">
        <f t="shared" ref="C165:F172" si="36">C164</f>
        <v>-5.8853/110.4296</v>
      </c>
      <c r="D165" s="27">
        <f t="shared" si="36"/>
        <v>1</v>
      </c>
      <c r="E165" s="27" t="str">
        <f t="shared" si="36"/>
        <v>MBT</v>
      </c>
      <c r="F165" s="27" t="str">
        <f t="shared" si="36"/>
        <v>Pemanfaatan</v>
      </c>
      <c r="G165" s="28">
        <v>2</v>
      </c>
      <c r="H165" s="28">
        <v>6</v>
      </c>
      <c r="I165" s="27" t="s">
        <v>35</v>
      </c>
      <c r="J165" s="29" t="s">
        <v>25</v>
      </c>
      <c r="K165" s="9">
        <v>0</v>
      </c>
      <c r="L165" s="9">
        <v>0</v>
      </c>
      <c r="M165" s="13" t="str">
        <f t="shared" si="27"/>
        <v>zaenul</v>
      </c>
    </row>
    <row r="166" spans="1:13" x14ac:dyDescent="0.25">
      <c r="A166" s="11"/>
      <c r="B166" s="11"/>
      <c r="C166" s="16" t="str">
        <f t="shared" si="36"/>
        <v>-5.8853/110.4296</v>
      </c>
      <c r="D166" s="13">
        <f t="shared" si="36"/>
        <v>1</v>
      </c>
      <c r="E166" s="13" t="str">
        <f t="shared" si="36"/>
        <v>MBT</v>
      </c>
      <c r="F166" s="13" t="str">
        <f t="shared" si="36"/>
        <v>Pemanfaatan</v>
      </c>
      <c r="G166" s="17">
        <v>2</v>
      </c>
      <c r="H166" s="17">
        <v>6</v>
      </c>
      <c r="I166" s="13" t="str">
        <f t="shared" ref="I166:I172" si="37">I165</f>
        <v>P,L,PK</v>
      </c>
      <c r="J166" s="18" t="s">
        <v>26</v>
      </c>
      <c r="K166" s="9">
        <v>0</v>
      </c>
      <c r="L166" s="9">
        <v>0</v>
      </c>
      <c r="M166" s="13" t="str">
        <f t="shared" si="27"/>
        <v>zaenul</v>
      </c>
    </row>
    <row r="167" spans="1:13" x14ac:dyDescent="0.25">
      <c r="A167" s="11"/>
      <c r="B167" s="11"/>
      <c r="C167" s="16" t="str">
        <f t="shared" si="36"/>
        <v>-5.8853/110.4296</v>
      </c>
      <c r="D167" s="13">
        <f t="shared" si="36"/>
        <v>1</v>
      </c>
      <c r="E167" s="13" t="str">
        <f t="shared" si="36"/>
        <v>MBT</v>
      </c>
      <c r="F167" s="13" t="str">
        <f t="shared" si="36"/>
        <v>Pemanfaatan</v>
      </c>
      <c r="G167" s="17">
        <v>2</v>
      </c>
      <c r="H167" s="17">
        <v>6</v>
      </c>
      <c r="I167" s="13" t="str">
        <f t="shared" si="37"/>
        <v>P,L,PK</v>
      </c>
      <c r="J167" s="18" t="s">
        <v>19</v>
      </c>
      <c r="K167" s="9">
        <v>0</v>
      </c>
      <c r="L167" s="9">
        <v>0</v>
      </c>
      <c r="M167" s="13" t="str">
        <f t="shared" si="27"/>
        <v>zaenul</v>
      </c>
    </row>
    <row r="168" spans="1:13" x14ac:dyDescent="0.25">
      <c r="A168" s="11"/>
      <c r="B168" s="11"/>
      <c r="C168" s="16" t="str">
        <f t="shared" si="36"/>
        <v>-5.8853/110.4296</v>
      </c>
      <c r="D168" s="13">
        <f t="shared" si="36"/>
        <v>1</v>
      </c>
      <c r="E168" s="13" t="str">
        <f t="shared" si="36"/>
        <v>MBT</v>
      </c>
      <c r="F168" s="13" t="str">
        <f t="shared" si="36"/>
        <v>Pemanfaatan</v>
      </c>
      <c r="G168" s="17">
        <v>2</v>
      </c>
      <c r="H168" s="17">
        <v>6</v>
      </c>
      <c r="I168" s="13" t="str">
        <f t="shared" si="37"/>
        <v>P,L,PK</v>
      </c>
      <c r="J168" s="18" t="s">
        <v>20</v>
      </c>
      <c r="K168" s="9">
        <v>0</v>
      </c>
      <c r="L168" s="9">
        <v>0</v>
      </c>
      <c r="M168" s="13" t="str">
        <f t="shared" si="27"/>
        <v>zaenul</v>
      </c>
    </row>
    <row r="169" spans="1:13" x14ac:dyDescent="0.25">
      <c r="A169" s="11"/>
      <c r="B169" s="11"/>
      <c r="C169" s="16" t="str">
        <f t="shared" si="36"/>
        <v>-5.8853/110.4296</v>
      </c>
      <c r="D169" s="13">
        <f t="shared" si="36"/>
        <v>1</v>
      </c>
      <c r="E169" s="13" t="str">
        <f t="shared" si="36"/>
        <v>MBT</v>
      </c>
      <c r="F169" s="13" t="str">
        <f t="shared" si="36"/>
        <v>Pemanfaatan</v>
      </c>
      <c r="G169" s="17">
        <v>2</v>
      </c>
      <c r="H169" s="17">
        <v>6</v>
      </c>
      <c r="I169" s="13" t="str">
        <f t="shared" si="37"/>
        <v>P,L,PK</v>
      </c>
      <c r="J169" s="18" t="s">
        <v>21</v>
      </c>
      <c r="K169" s="9">
        <v>0</v>
      </c>
      <c r="L169" s="9">
        <v>0</v>
      </c>
      <c r="M169" s="13" t="str">
        <f t="shared" si="27"/>
        <v>zaenul</v>
      </c>
    </row>
    <row r="170" spans="1:13" x14ac:dyDescent="0.25">
      <c r="A170" s="11"/>
      <c r="B170" s="11"/>
      <c r="C170" s="16" t="str">
        <f t="shared" si="36"/>
        <v>-5.8853/110.4296</v>
      </c>
      <c r="D170" s="13">
        <f t="shared" si="36"/>
        <v>1</v>
      </c>
      <c r="E170" s="13" t="str">
        <f t="shared" si="36"/>
        <v>MBT</v>
      </c>
      <c r="F170" s="13" t="str">
        <f t="shared" si="36"/>
        <v>Pemanfaatan</v>
      </c>
      <c r="G170" s="17">
        <v>2</v>
      </c>
      <c r="H170" s="17">
        <v>6</v>
      </c>
      <c r="I170" s="13" t="str">
        <f t="shared" si="37"/>
        <v>P,L,PK</v>
      </c>
      <c r="J170" s="18" t="s">
        <v>22</v>
      </c>
      <c r="K170" s="9">
        <v>100</v>
      </c>
      <c r="L170" s="9">
        <v>0</v>
      </c>
      <c r="M170" s="13" t="str">
        <f t="shared" si="27"/>
        <v>zaenul</v>
      </c>
    </row>
    <row r="171" spans="1:13" x14ac:dyDescent="0.25">
      <c r="A171" s="11"/>
      <c r="B171" s="11"/>
      <c r="C171" s="16" t="str">
        <f t="shared" si="36"/>
        <v>-5.8853/110.4296</v>
      </c>
      <c r="D171" s="13">
        <f t="shared" si="36"/>
        <v>1</v>
      </c>
      <c r="E171" s="13" t="str">
        <f t="shared" si="36"/>
        <v>MBT</v>
      </c>
      <c r="F171" s="13" t="str">
        <f t="shared" si="36"/>
        <v>Pemanfaatan</v>
      </c>
      <c r="G171" s="17">
        <v>2</v>
      </c>
      <c r="H171" s="17">
        <v>6</v>
      </c>
      <c r="I171" s="13" t="str">
        <f t="shared" si="37"/>
        <v>P,L,PK</v>
      </c>
      <c r="J171" s="18" t="s">
        <v>23</v>
      </c>
      <c r="K171" s="9">
        <v>0</v>
      </c>
      <c r="L171" s="9">
        <v>0</v>
      </c>
      <c r="M171" s="13" t="str">
        <f t="shared" si="27"/>
        <v>zaenul</v>
      </c>
    </row>
    <row r="172" spans="1:13" x14ac:dyDescent="0.25">
      <c r="A172" s="11"/>
      <c r="B172" s="11"/>
      <c r="C172" s="16" t="str">
        <f t="shared" si="36"/>
        <v>-5.8853/110.4296</v>
      </c>
      <c r="D172" s="13">
        <f t="shared" si="36"/>
        <v>1</v>
      </c>
      <c r="E172" s="13" t="str">
        <f t="shared" si="36"/>
        <v>MBT</v>
      </c>
      <c r="F172" s="13" t="str">
        <f t="shared" si="36"/>
        <v>Pemanfaatan</v>
      </c>
      <c r="G172" s="17">
        <v>2</v>
      </c>
      <c r="H172" s="17">
        <v>6</v>
      </c>
      <c r="I172" s="13" t="str">
        <f t="shared" si="37"/>
        <v>P,L,PK</v>
      </c>
      <c r="J172" s="18" t="s">
        <v>24</v>
      </c>
      <c r="K172" s="9">
        <v>0</v>
      </c>
      <c r="L172" s="9">
        <v>0</v>
      </c>
      <c r="M172" s="13" t="str">
        <f t="shared" si="27"/>
        <v>zaenul</v>
      </c>
    </row>
    <row r="173" spans="1:13" x14ac:dyDescent="0.25">
      <c r="A173" s="11"/>
      <c r="B173" s="11"/>
      <c r="C173" s="16"/>
      <c r="D173" s="13"/>
      <c r="E173" s="13"/>
      <c r="F173" s="13"/>
      <c r="G173" s="17"/>
      <c r="H173" s="17"/>
      <c r="I173" s="13"/>
      <c r="J173" s="18" t="s">
        <v>16</v>
      </c>
      <c r="K173" s="9">
        <v>60</v>
      </c>
      <c r="L173" s="9">
        <v>65</v>
      </c>
      <c r="M173" s="13" t="str">
        <f t="shared" si="27"/>
        <v>zaenul</v>
      </c>
    </row>
    <row r="174" spans="1:13" x14ac:dyDescent="0.25">
      <c r="A174" s="11"/>
      <c r="B174" s="11"/>
      <c r="C174" s="16" t="str">
        <f>C172</f>
        <v>-5.8853/110.4296</v>
      </c>
      <c r="D174" s="13">
        <f>D172</f>
        <v>1</v>
      </c>
      <c r="E174" s="13" t="str">
        <f>E172</f>
        <v>MBT</v>
      </c>
      <c r="F174" s="13" t="str">
        <f>F172</f>
        <v>Pemanfaatan</v>
      </c>
      <c r="G174" s="17">
        <v>2</v>
      </c>
      <c r="H174" s="17">
        <v>6</v>
      </c>
      <c r="I174" s="13" t="str">
        <f>I172</f>
        <v>P,L,PK</v>
      </c>
      <c r="J174" s="18" t="s">
        <v>18</v>
      </c>
      <c r="K174" s="9">
        <v>0</v>
      </c>
      <c r="L174" s="9">
        <v>0</v>
      </c>
      <c r="M174" s="13" t="str">
        <f t="shared" si="27"/>
        <v>zaenul</v>
      </c>
    </row>
    <row r="175" spans="1:13" x14ac:dyDescent="0.25">
      <c r="A175" s="25"/>
      <c r="B175" s="25"/>
      <c r="C175" s="26" t="str">
        <f t="shared" ref="C175:F182" si="38">C174</f>
        <v>-5.8853/110.4296</v>
      </c>
      <c r="D175" s="27">
        <f t="shared" si="38"/>
        <v>1</v>
      </c>
      <c r="E175" s="27" t="str">
        <f t="shared" si="38"/>
        <v>MBT</v>
      </c>
      <c r="F175" s="27" t="str">
        <f t="shared" si="38"/>
        <v>Pemanfaatan</v>
      </c>
      <c r="G175" s="28">
        <v>2</v>
      </c>
      <c r="H175" s="28">
        <v>7</v>
      </c>
      <c r="I175" s="27" t="s">
        <v>28</v>
      </c>
      <c r="J175" s="29" t="s">
        <v>25</v>
      </c>
      <c r="K175" s="9">
        <v>0</v>
      </c>
      <c r="L175" s="9">
        <v>0</v>
      </c>
      <c r="M175" s="13" t="str">
        <f t="shared" si="27"/>
        <v>zaenul</v>
      </c>
    </row>
    <row r="176" spans="1:13" x14ac:dyDescent="0.25">
      <c r="A176" s="11"/>
      <c r="B176" s="11"/>
      <c r="C176" s="16" t="str">
        <f t="shared" si="38"/>
        <v>-5.8853/110.4296</v>
      </c>
      <c r="D176" s="13">
        <f t="shared" si="38"/>
        <v>1</v>
      </c>
      <c r="E176" s="13" t="str">
        <f t="shared" si="38"/>
        <v>MBT</v>
      </c>
      <c r="F176" s="13" t="str">
        <f t="shared" si="38"/>
        <v>Pemanfaatan</v>
      </c>
      <c r="G176" s="17">
        <v>2</v>
      </c>
      <c r="H176" s="17">
        <v>7</v>
      </c>
      <c r="I176" s="13" t="str">
        <f t="shared" ref="I176:I184" si="39">I175</f>
        <v>P</v>
      </c>
      <c r="J176" s="18" t="s">
        <v>26</v>
      </c>
      <c r="K176" s="9">
        <v>0</v>
      </c>
      <c r="L176" s="9">
        <v>0</v>
      </c>
      <c r="M176" s="13" t="str">
        <f t="shared" si="27"/>
        <v>zaenul</v>
      </c>
    </row>
    <row r="177" spans="1:13" x14ac:dyDescent="0.25">
      <c r="A177" s="11"/>
      <c r="B177" s="11"/>
      <c r="C177" s="16" t="str">
        <f t="shared" si="38"/>
        <v>-5.8853/110.4296</v>
      </c>
      <c r="D177" s="13">
        <f t="shared" si="38"/>
        <v>1</v>
      </c>
      <c r="E177" s="13" t="str">
        <f t="shared" si="38"/>
        <v>MBT</v>
      </c>
      <c r="F177" s="13" t="str">
        <f t="shared" si="38"/>
        <v>Pemanfaatan</v>
      </c>
      <c r="G177" s="17">
        <v>2</v>
      </c>
      <c r="H177" s="17">
        <v>7</v>
      </c>
      <c r="I177" s="13" t="str">
        <f t="shared" si="39"/>
        <v>P</v>
      </c>
      <c r="J177" s="18" t="s">
        <v>19</v>
      </c>
      <c r="K177" s="9">
        <v>0</v>
      </c>
      <c r="L177" s="9">
        <v>0</v>
      </c>
      <c r="M177" s="13" t="str">
        <f t="shared" si="27"/>
        <v>zaenul</v>
      </c>
    </row>
    <row r="178" spans="1:13" x14ac:dyDescent="0.25">
      <c r="A178" s="11"/>
      <c r="B178" s="11"/>
      <c r="C178" s="16" t="str">
        <f t="shared" si="38"/>
        <v>-5.8853/110.4296</v>
      </c>
      <c r="D178" s="13">
        <f t="shared" si="38"/>
        <v>1</v>
      </c>
      <c r="E178" s="13" t="str">
        <f t="shared" si="38"/>
        <v>MBT</v>
      </c>
      <c r="F178" s="13" t="str">
        <f t="shared" si="38"/>
        <v>Pemanfaatan</v>
      </c>
      <c r="G178" s="17">
        <v>2</v>
      </c>
      <c r="H178" s="17">
        <v>7</v>
      </c>
      <c r="I178" s="13" t="str">
        <f t="shared" si="39"/>
        <v>P</v>
      </c>
      <c r="J178" s="18" t="s">
        <v>20</v>
      </c>
      <c r="K178" s="9">
        <v>0</v>
      </c>
      <c r="L178" s="9">
        <v>0</v>
      </c>
      <c r="M178" s="13" t="str">
        <f t="shared" si="27"/>
        <v>zaenul</v>
      </c>
    </row>
    <row r="179" spans="1:13" x14ac:dyDescent="0.25">
      <c r="A179" s="11"/>
      <c r="B179" s="11"/>
      <c r="C179" s="16" t="str">
        <f t="shared" si="38"/>
        <v>-5.8853/110.4296</v>
      </c>
      <c r="D179" s="13">
        <f t="shared" si="38"/>
        <v>1</v>
      </c>
      <c r="E179" s="13" t="str">
        <f t="shared" si="38"/>
        <v>MBT</v>
      </c>
      <c r="F179" s="13" t="str">
        <f t="shared" si="38"/>
        <v>Pemanfaatan</v>
      </c>
      <c r="G179" s="17">
        <v>2</v>
      </c>
      <c r="H179" s="17">
        <v>7</v>
      </c>
      <c r="I179" s="13" t="str">
        <f t="shared" si="39"/>
        <v>P</v>
      </c>
      <c r="J179" s="18" t="s">
        <v>21</v>
      </c>
      <c r="K179" s="9">
        <v>0</v>
      </c>
      <c r="L179" s="9">
        <v>0</v>
      </c>
      <c r="M179" s="13" t="str">
        <f t="shared" si="27"/>
        <v>zaenul</v>
      </c>
    </row>
    <row r="180" spans="1:13" x14ac:dyDescent="0.25">
      <c r="A180" s="11"/>
      <c r="B180" s="11"/>
      <c r="C180" s="16" t="str">
        <f t="shared" si="38"/>
        <v>-5.8853/110.4296</v>
      </c>
      <c r="D180" s="13">
        <f t="shared" si="38"/>
        <v>1</v>
      </c>
      <c r="E180" s="13" t="str">
        <f t="shared" si="38"/>
        <v>MBT</v>
      </c>
      <c r="F180" s="13" t="str">
        <f t="shared" si="38"/>
        <v>Pemanfaatan</v>
      </c>
      <c r="G180" s="17">
        <v>2</v>
      </c>
      <c r="H180" s="17">
        <v>7</v>
      </c>
      <c r="I180" s="13" t="str">
        <f t="shared" si="39"/>
        <v>P</v>
      </c>
      <c r="J180" s="18" t="s">
        <v>22</v>
      </c>
      <c r="K180" s="9">
        <v>100</v>
      </c>
      <c r="L180" s="9">
        <v>0</v>
      </c>
      <c r="M180" s="13" t="str">
        <f t="shared" ref="M180:M224" si="40">M179</f>
        <v>zaenul</v>
      </c>
    </row>
    <row r="181" spans="1:13" x14ac:dyDescent="0.25">
      <c r="A181" s="11"/>
      <c r="B181" s="11"/>
      <c r="C181" s="16" t="str">
        <f t="shared" si="38"/>
        <v>-5.8853/110.4296</v>
      </c>
      <c r="D181" s="13">
        <f t="shared" si="38"/>
        <v>1</v>
      </c>
      <c r="E181" s="13" t="str">
        <f t="shared" si="38"/>
        <v>MBT</v>
      </c>
      <c r="F181" s="13" t="str">
        <f t="shared" si="38"/>
        <v>Pemanfaatan</v>
      </c>
      <c r="G181" s="17">
        <v>2</v>
      </c>
      <c r="H181" s="17">
        <v>7</v>
      </c>
      <c r="I181" s="13" t="str">
        <f t="shared" si="39"/>
        <v>P</v>
      </c>
      <c r="J181" s="18" t="s">
        <v>23</v>
      </c>
      <c r="K181" s="9">
        <v>0</v>
      </c>
      <c r="L181" s="9">
        <v>0</v>
      </c>
      <c r="M181" s="13" t="str">
        <f t="shared" si="40"/>
        <v>zaenul</v>
      </c>
    </row>
    <row r="182" spans="1:13" x14ac:dyDescent="0.25">
      <c r="A182" s="11"/>
      <c r="B182" s="11"/>
      <c r="C182" s="16" t="str">
        <f t="shared" si="38"/>
        <v>-5.8853/110.4296</v>
      </c>
      <c r="D182" s="13">
        <f t="shared" si="38"/>
        <v>1</v>
      </c>
      <c r="E182" s="13" t="str">
        <f t="shared" si="38"/>
        <v>MBT</v>
      </c>
      <c r="F182" s="13" t="str">
        <f t="shared" si="38"/>
        <v>Pemanfaatan</v>
      </c>
      <c r="G182" s="17">
        <v>2</v>
      </c>
      <c r="H182" s="17">
        <v>7</v>
      </c>
      <c r="I182" s="13" t="str">
        <f t="shared" si="39"/>
        <v>P</v>
      </c>
      <c r="J182" s="18" t="s">
        <v>24</v>
      </c>
      <c r="K182" s="9">
        <v>0</v>
      </c>
      <c r="L182" s="9">
        <v>0</v>
      </c>
      <c r="M182" s="13" t="str">
        <f t="shared" si="40"/>
        <v>zaenul</v>
      </c>
    </row>
    <row r="183" spans="1:13" x14ac:dyDescent="0.25">
      <c r="A183" s="11"/>
      <c r="B183" s="11"/>
      <c r="C183" s="16"/>
      <c r="D183" s="13"/>
      <c r="E183" s="13"/>
      <c r="F183" s="13"/>
      <c r="G183" s="17"/>
      <c r="H183" s="17"/>
      <c r="I183" s="13" t="str">
        <f t="shared" si="39"/>
        <v>P</v>
      </c>
      <c r="J183" s="18" t="s">
        <v>16</v>
      </c>
      <c r="K183" s="9">
        <v>80</v>
      </c>
      <c r="L183" s="9">
        <v>60</v>
      </c>
      <c r="M183" s="13" t="str">
        <f t="shared" si="40"/>
        <v>zaenul</v>
      </c>
    </row>
    <row r="184" spans="1:13" x14ac:dyDescent="0.25">
      <c r="A184" s="11"/>
      <c r="B184" s="11"/>
      <c r="C184" s="16" t="str">
        <f>C182</f>
        <v>-5.8853/110.4296</v>
      </c>
      <c r="D184" s="13">
        <f>D182</f>
        <v>1</v>
      </c>
      <c r="E184" s="13" t="str">
        <f>E182</f>
        <v>MBT</v>
      </c>
      <c r="F184" s="13" t="str">
        <f>F182</f>
        <v>Pemanfaatan</v>
      </c>
      <c r="G184" s="17">
        <v>2</v>
      </c>
      <c r="H184" s="17">
        <v>7</v>
      </c>
      <c r="I184" s="13" t="str">
        <f t="shared" si="39"/>
        <v>P</v>
      </c>
      <c r="J184" s="18" t="s">
        <v>18</v>
      </c>
      <c r="K184" s="9">
        <v>0</v>
      </c>
      <c r="L184" s="9">
        <v>0</v>
      </c>
      <c r="M184" s="13" t="str">
        <f t="shared" si="40"/>
        <v>zaenul</v>
      </c>
    </row>
    <row r="185" spans="1:13" x14ac:dyDescent="0.25">
      <c r="A185" s="25"/>
      <c r="B185" s="25"/>
      <c r="C185" s="26" t="str">
        <f t="shared" ref="C185:F192" si="41">C184</f>
        <v>-5.8853/110.4296</v>
      </c>
      <c r="D185" s="27">
        <f t="shared" si="41"/>
        <v>1</v>
      </c>
      <c r="E185" s="27" t="str">
        <f t="shared" si="41"/>
        <v>MBT</v>
      </c>
      <c r="F185" s="27" t="str">
        <f t="shared" si="41"/>
        <v>Pemanfaatan</v>
      </c>
      <c r="G185" s="28">
        <v>2</v>
      </c>
      <c r="H185" s="28">
        <v>8</v>
      </c>
      <c r="I185" s="27" t="s">
        <v>48</v>
      </c>
      <c r="J185" s="29" t="s">
        <v>25</v>
      </c>
      <c r="K185" s="9">
        <v>0</v>
      </c>
      <c r="L185" s="9">
        <v>0</v>
      </c>
      <c r="M185" s="13" t="str">
        <f t="shared" si="40"/>
        <v>zaenul</v>
      </c>
    </row>
    <row r="186" spans="1:13" x14ac:dyDescent="0.25">
      <c r="A186" s="11"/>
      <c r="B186" s="11"/>
      <c r="C186" s="16" t="str">
        <f t="shared" si="41"/>
        <v>-5.8853/110.4296</v>
      </c>
      <c r="D186" s="13">
        <f t="shared" si="41"/>
        <v>1</v>
      </c>
      <c r="E186" s="13" t="str">
        <f t="shared" si="41"/>
        <v>MBT</v>
      </c>
      <c r="F186" s="13" t="str">
        <f t="shared" si="41"/>
        <v>Pemanfaatan</v>
      </c>
      <c r="G186" s="17">
        <v>2</v>
      </c>
      <c r="H186" s="17">
        <v>8</v>
      </c>
      <c r="I186" s="13" t="str">
        <f t="shared" ref="I186:I192" si="42">I185</f>
        <v>P,PK,L</v>
      </c>
      <c r="J186" s="18" t="s">
        <v>26</v>
      </c>
      <c r="K186" s="9">
        <v>0</v>
      </c>
      <c r="L186" s="9">
        <v>0</v>
      </c>
      <c r="M186" s="13" t="str">
        <f t="shared" si="40"/>
        <v>zaenul</v>
      </c>
    </row>
    <row r="187" spans="1:13" x14ac:dyDescent="0.25">
      <c r="A187" s="11"/>
      <c r="B187" s="11"/>
      <c r="C187" s="16" t="str">
        <f t="shared" si="41"/>
        <v>-5.8853/110.4296</v>
      </c>
      <c r="D187" s="13">
        <f t="shared" si="41"/>
        <v>1</v>
      </c>
      <c r="E187" s="13" t="str">
        <f t="shared" si="41"/>
        <v>MBT</v>
      </c>
      <c r="F187" s="13" t="str">
        <f t="shared" si="41"/>
        <v>Pemanfaatan</v>
      </c>
      <c r="G187" s="17">
        <v>2</v>
      </c>
      <c r="H187" s="17">
        <v>8</v>
      </c>
      <c r="I187" s="13" t="str">
        <f t="shared" si="42"/>
        <v>P,PK,L</v>
      </c>
      <c r="J187" s="18" t="s">
        <v>19</v>
      </c>
      <c r="K187" s="9">
        <v>0</v>
      </c>
      <c r="L187" s="9">
        <v>0</v>
      </c>
      <c r="M187" s="13" t="str">
        <f t="shared" si="40"/>
        <v>zaenul</v>
      </c>
    </row>
    <row r="188" spans="1:13" x14ac:dyDescent="0.25">
      <c r="A188" s="11"/>
      <c r="B188" s="11"/>
      <c r="C188" s="16" t="str">
        <f t="shared" si="41"/>
        <v>-5.8853/110.4296</v>
      </c>
      <c r="D188" s="13">
        <f t="shared" si="41"/>
        <v>1</v>
      </c>
      <c r="E188" s="13" t="str">
        <f t="shared" si="41"/>
        <v>MBT</v>
      </c>
      <c r="F188" s="13" t="str">
        <f t="shared" si="41"/>
        <v>Pemanfaatan</v>
      </c>
      <c r="G188" s="17">
        <v>2</v>
      </c>
      <c r="H188" s="17">
        <v>8</v>
      </c>
      <c r="I188" s="13" t="str">
        <f t="shared" si="42"/>
        <v>P,PK,L</v>
      </c>
      <c r="J188" s="18" t="s">
        <v>20</v>
      </c>
      <c r="K188" s="9">
        <v>0</v>
      </c>
      <c r="L188" s="9">
        <v>0</v>
      </c>
      <c r="M188" s="13" t="str">
        <f t="shared" si="40"/>
        <v>zaenul</v>
      </c>
    </row>
    <row r="189" spans="1:13" x14ac:dyDescent="0.25">
      <c r="A189" s="11"/>
      <c r="B189" s="11"/>
      <c r="C189" s="16" t="str">
        <f t="shared" si="41"/>
        <v>-5.8853/110.4296</v>
      </c>
      <c r="D189" s="13">
        <f t="shared" si="41"/>
        <v>1</v>
      </c>
      <c r="E189" s="13" t="str">
        <f t="shared" si="41"/>
        <v>MBT</v>
      </c>
      <c r="F189" s="13" t="str">
        <f t="shared" si="41"/>
        <v>Pemanfaatan</v>
      </c>
      <c r="G189" s="17">
        <v>2</v>
      </c>
      <c r="H189" s="17">
        <v>8</v>
      </c>
      <c r="I189" s="13" t="str">
        <f t="shared" si="42"/>
        <v>P,PK,L</v>
      </c>
      <c r="J189" s="18" t="s">
        <v>21</v>
      </c>
      <c r="K189" s="9">
        <v>0</v>
      </c>
      <c r="L189" s="9">
        <v>0</v>
      </c>
      <c r="M189" s="13" t="str">
        <f t="shared" si="40"/>
        <v>zaenul</v>
      </c>
    </row>
    <row r="190" spans="1:13" x14ac:dyDescent="0.25">
      <c r="A190" s="11"/>
      <c r="B190" s="11"/>
      <c r="C190" s="16" t="str">
        <f t="shared" si="41"/>
        <v>-5.8853/110.4296</v>
      </c>
      <c r="D190" s="13">
        <f t="shared" si="41"/>
        <v>1</v>
      </c>
      <c r="E190" s="13" t="str">
        <f t="shared" si="41"/>
        <v>MBT</v>
      </c>
      <c r="F190" s="13" t="str">
        <f t="shared" si="41"/>
        <v>Pemanfaatan</v>
      </c>
      <c r="G190" s="17">
        <v>2</v>
      </c>
      <c r="H190" s="17">
        <v>8</v>
      </c>
      <c r="I190" s="13" t="str">
        <f t="shared" si="42"/>
        <v>P,PK,L</v>
      </c>
      <c r="J190" s="18" t="s">
        <v>22</v>
      </c>
      <c r="K190" s="9">
        <v>100</v>
      </c>
      <c r="L190" s="9">
        <v>0</v>
      </c>
      <c r="M190" s="13" t="str">
        <f t="shared" si="40"/>
        <v>zaenul</v>
      </c>
    </row>
    <row r="191" spans="1:13" x14ac:dyDescent="0.25">
      <c r="A191" s="11"/>
      <c r="B191" s="11"/>
      <c r="C191" s="16" t="str">
        <f t="shared" si="41"/>
        <v>-5.8853/110.4296</v>
      </c>
      <c r="D191" s="13">
        <f t="shared" si="41"/>
        <v>1</v>
      </c>
      <c r="E191" s="13" t="str">
        <f t="shared" si="41"/>
        <v>MBT</v>
      </c>
      <c r="F191" s="13" t="str">
        <f t="shared" si="41"/>
        <v>Pemanfaatan</v>
      </c>
      <c r="G191" s="17">
        <v>2</v>
      </c>
      <c r="H191" s="17">
        <v>8</v>
      </c>
      <c r="I191" s="13" t="str">
        <f t="shared" si="42"/>
        <v>P,PK,L</v>
      </c>
      <c r="J191" s="18" t="s">
        <v>23</v>
      </c>
      <c r="K191" s="9">
        <v>0</v>
      </c>
      <c r="L191" s="9">
        <v>0</v>
      </c>
      <c r="M191" s="13" t="str">
        <f t="shared" si="40"/>
        <v>zaenul</v>
      </c>
    </row>
    <row r="192" spans="1:13" x14ac:dyDescent="0.25">
      <c r="A192" s="11"/>
      <c r="B192" s="11"/>
      <c r="C192" s="16" t="str">
        <f t="shared" si="41"/>
        <v>-5.8853/110.4296</v>
      </c>
      <c r="D192" s="13">
        <f t="shared" si="41"/>
        <v>1</v>
      </c>
      <c r="E192" s="13" t="str">
        <f t="shared" si="41"/>
        <v>MBT</v>
      </c>
      <c r="F192" s="13" t="str">
        <f t="shared" si="41"/>
        <v>Pemanfaatan</v>
      </c>
      <c r="G192" s="17">
        <v>2</v>
      </c>
      <c r="H192" s="17">
        <v>8</v>
      </c>
      <c r="I192" s="13" t="str">
        <f t="shared" si="42"/>
        <v>P,PK,L</v>
      </c>
      <c r="J192" s="18" t="s">
        <v>24</v>
      </c>
      <c r="K192" s="9">
        <v>0</v>
      </c>
      <c r="L192" s="9">
        <v>0</v>
      </c>
      <c r="M192" s="13" t="str">
        <f t="shared" si="40"/>
        <v>zaenul</v>
      </c>
    </row>
    <row r="193" spans="1:13" x14ac:dyDescent="0.25">
      <c r="A193" s="11"/>
      <c r="B193" s="11"/>
      <c r="C193" s="16"/>
      <c r="D193" s="13"/>
      <c r="E193" s="13"/>
      <c r="F193" s="13"/>
      <c r="G193" s="17"/>
      <c r="H193" s="17"/>
      <c r="I193" s="13"/>
      <c r="J193" s="18" t="s">
        <v>16</v>
      </c>
      <c r="K193" s="9">
        <v>60</v>
      </c>
      <c r="L193" s="9">
        <v>70</v>
      </c>
      <c r="M193" s="13" t="str">
        <f t="shared" si="40"/>
        <v>zaenul</v>
      </c>
    </row>
    <row r="194" spans="1:13" x14ac:dyDescent="0.25">
      <c r="A194" s="11"/>
      <c r="B194" s="11"/>
      <c r="C194" s="16" t="str">
        <f>C192</f>
        <v>-5.8853/110.4296</v>
      </c>
      <c r="D194" s="13">
        <f>D192</f>
        <v>1</v>
      </c>
      <c r="E194" s="13" t="str">
        <f>E192</f>
        <v>MBT</v>
      </c>
      <c r="F194" s="13" t="str">
        <f>F192</f>
        <v>Pemanfaatan</v>
      </c>
      <c r="G194" s="17">
        <v>2</v>
      </c>
      <c r="H194" s="17">
        <v>8</v>
      </c>
      <c r="I194" s="13" t="str">
        <f>I192</f>
        <v>P,PK,L</v>
      </c>
      <c r="J194" s="18" t="s">
        <v>18</v>
      </c>
      <c r="K194" s="9">
        <v>0</v>
      </c>
      <c r="L194" s="9">
        <v>0</v>
      </c>
      <c r="M194" s="13" t="str">
        <f t="shared" si="40"/>
        <v>zaenul</v>
      </c>
    </row>
    <row r="195" spans="1:13" x14ac:dyDescent="0.25">
      <c r="A195" s="25"/>
      <c r="B195" s="25"/>
      <c r="C195" s="26" t="str">
        <f t="shared" ref="C195:F202" si="43">C194</f>
        <v>-5.8853/110.4296</v>
      </c>
      <c r="D195" s="27">
        <f t="shared" si="43"/>
        <v>1</v>
      </c>
      <c r="E195" s="27" t="str">
        <f t="shared" si="43"/>
        <v>MBT</v>
      </c>
      <c r="F195" s="27" t="str">
        <f t="shared" si="43"/>
        <v>Pemanfaatan</v>
      </c>
      <c r="G195" s="28">
        <v>2</v>
      </c>
      <c r="H195" s="28">
        <v>9</v>
      </c>
      <c r="I195" s="27" t="s">
        <v>48</v>
      </c>
      <c r="J195" s="29" t="s">
        <v>25</v>
      </c>
      <c r="K195" s="9">
        <v>0</v>
      </c>
      <c r="L195" s="9">
        <v>0</v>
      </c>
      <c r="M195" s="13" t="str">
        <f t="shared" si="40"/>
        <v>zaenul</v>
      </c>
    </row>
    <row r="196" spans="1:13" x14ac:dyDescent="0.25">
      <c r="A196" s="11"/>
      <c r="B196" s="11"/>
      <c r="C196" s="16" t="str">
        <f t="shared" si="43"/>
        <v>-5.8853/110.4296</v>
      </c>
      <c r="D196" s="13">
        <f t="shared" si="43"/>
        <v>1</v>
      </c>
      <c r="E196" s="13" t="str">
        <f t="shared" si="43"/>
        <v>MBT</v>
      </c>
      <c r="F196" s="13" t="str">
        <f t="shared" si="43"/>
        <v>Pemanfaatan</v>
      </c>
      <c r="G196" s="17">
        <v>2</v>
      </c>
      <c r="H196" s="17">
        <v>9</v>
      </c>
      <c r="I196" s="13" t="str">
        <f t="shared" ref="I196:I202" si="44">I195</f>
        <v>P,PK,L</v>
      </c>
      <c r="J196" s="18" t="s">
        <v>26</v>
      </c>
      <c r="K196" s="9">
        <v>0</v>
      </c>
      <c r="L196" s="9">
        <v>0</v>
      </c>
      <c r="M196" s="13" t="str">
        <f t="shared" si="40"/>
        <v>zaenul</v>
      </c>
    </row>
    <row r="197" spans="1:13" x14ac:dyDescent="0.25">
      <c r="A197" s="11"/>
      <c r="B197" s="11"/>
      <c r="C197" s="16" t="str">
        <f t="shared" si="43"/>
        <v>-5.8853/110.4296</v>
      </c>
      <c r="D197" s="13">
        <f t="shared" si="43"/>
        <v>1</v>
      </c>
      <c r="E197" s="13" t="str">
        <f t="shared" si="43"/>
        <v>MBT</v>
      </c>
      <c r="F197" s="13" t="str">
        <f t="shared" si="43"/>
        <v>Pemanfaatan</v>
      </c>
      <c r="G197" s="17">
        <v>2</v>
      </c>
      <c r="H197" s="17">
        <v>9</v>
      </c>
      <c r="I197" s="13" t="str">
        <f t="shared" si="44"/>
        <v>P,PK,L</v>
      </c>
      <c r="J197" s="18" t="s">
        <v>19</v>
      </c>
      <c r="K197" s="9">
        <v>0</v>
      </c>
      <c r="L197" s="9">
        <v>0</v>
      </c>
      <c r="M197" s="13" t="str">
        <f t="shared" si="40"/>
        <v>zaenul</v>
      </c>
    </row>
    <row r="198" spans="1:13" x14ac:dyDescent="0.25">
      <c r="A198" s="11"/>
      <c r="B198" s="11"/>
      <c r="C198" s="16" t="str">
        <f t="shared" si="43"/>
        <v>-5.8853/110.4296</v>
      </c>
      <c r="D198" s="13">
        <f t="shared" si="43"/>
        <v>1</v>
      </c>
      <c r="E198" s="13" t="str">
        <f t="shared" si="43"/>
        <v>MBT</v>
      </c>
      <c r="F198" s="13" t="str">
        <f t="shared" si="43"/>
        <v>Pemanfaatan</v>
      </c>
      <c r="G198" s="17">
        <v>2</v>
      </c>
      <c r="H198" s="17">
        <v>9</v>
      </c>
      <c r="I198" s="13" t="str">
        <f t="shared" si="44"/>
        <v>P,PK,L</v>
      </c>
      <c r="J198" s="18" t="s">
        <v>20</v>
      </c>
      <c r="K198" s="9">
        <v>0</v>
      </c>
      <c r="L198" s="9">
        <v>0</v>
      </c>
      <c r="M198" s="13" t="str">
        <f t="shared" si="40"/>
        <v>zaenul</v>
      </c>
    </row>
    <row r="199" spans="1:13" x14ac:dyDescent="0.25">
      <c r="A199" s="11"/>
      <c r="B199" s="11"/>
      <c r="C199" s="16" t="str">
        <f t="shared" si="43"/>
        <v>-5.8853/110.4296</v>
      </c>
      <c r="D199" s="13">
        <f t="shared" si="43"/>
        <v>1</v>
      </c>
      <c r="E199" s="13" t="str">
        <f t="shared" si="43"/>
        <v>MBT</v>
      </c>
      <c r="F199" s="13" t="str">
        <f t="shared" si="43"/>
        <v>Pemanfaatan</v>
      </c>
      <c r="G199" s="17">
        <v>2</v>
      </c>
      <c r="H199" s="17">
        <v>9</v>
      </c>
      <c r="I199" s="13" t="str">
        <f t="shared" si="44"/>
        <v>P,PK,L</v>
      </c>
      <c r="J199" s="18" t="s">
        <v>21</v>
      </c>
      <c r="K199" s="9">
        <v>0</v>
      </c>
      <c r="L199" s="9">
        <v>0</v>
      </c>
      <c r="M199" s="13" t="str">
        <f t="shared" si="40"/>
        <v>zaenul</v>
      </c>
    </row>
    <row r="200" spans="1:13" x14ac:dyDescent="0.25">
      <c r="A200" s="11"/>
      <c r="B200" s="11"/>
      <c r="C200" s="16" t="str">
        <f t="shared" si="43"/>
        <v>-5.8853/110.4296</v>
      </c>
      <c r="D200" s="13">
        <f t="shared" si="43"/>
        <v>1</v>
      </c>
      <c r="E200" s="13" t="str">
        <f t="shared" si="43"/>
        <v>MBT</v>
      </c>
      <c r="F200" s="13" t="str">
        <f t="shared" si="43"/>
        <v>Pemanfaatan</v>
      </c>
      <c r="G200" s="17">
        <v>2</v>
      </c>
      <c r="H200" s="17">
        <v>9</v>
      </c>
      <c r="I200" s="13" t="str">
        <f t="shared" si="44"/>
        <v>P,PK,L</v>
      </c>
      <c r="J200" s="18" t="s">
        <v>22</v>
      </c>
      <c r="K200" s="9">
        <v>100</v>
      </c>
      <c r="L200" s="9">
        <v>0</v>
      </c>
      <c r="M200" s="13" t="str">
        <f t="shared" si="40"/>
        <v>zaenul</v>
      </c>
    </row>
    <row r="201" spans="1:13" x14ac:dyDescent="0.25">
      <c r="A201" s="11"/>
      <c r="B201" s="11"/>
      <c r="C201" s="16" t="str">
        <f t="shared" si="43"/>
        <v>-5.8853/110.4296</v>
      </c>
      <c r="D201" s="13">
        <f t="shared" si="43"/>
        <v>1</v>
      </c>
      <c r="E201" s="13" t="str">
        <f t="shared" si="43"/>
        <v>MBT</v>
      </c>
      <c r="F201" s="13" t="str">
        <f t="shared" si="43"/>
        <v>Pemanfaatan</v>
      </c>
      <c r="G201" s="17">
        <v>2</v>
      </c>
      <c r="H201" s="17">
        <v>9</v>
      </c>
      <c r="I201" s="13" t="str">
        <f t="shared" si="44"/>
        <v>P,PK,L</v>
      </c>
      <c r="J201" s="18" t="s">
        <v>23</v>
      </c>
      <c r="K201" s="9">
        <v>0</v>
      </c>
      <c r="L201" s="9">
        <v>0</v>
      </c>
      <c r="M201" s="13" t="str">
        <f t="shared" si="40"/>
        <v>zaenul</v>
      </c>
    </row>
    <row r="202" spans="1:13" x14ac:dyDescent="0.25">
      <c r="A202" s="11"/>
      <c r="B202" s="11"/>
      <c r="C202" s="16" t="str">
        <f t="shared" si="43"/>
        <v>-5.8853/110.4296</v>
      </c>
      <c r="D202" s="13">
        <f t="shared" si="43"/>
        <v>1</v>
      </c>
      <c r="E202" s="13" t="str">
        <f t="shared" si="43"/>
        <v>MBT</v>
      </c>
      <c r="F202" s="13" t="str">
        <f t="shared" si="43"/>
        <v>Pemanfaatan</v>
      </c>
      <c r="G202" s="17">
        <v>2</v>
      </c>
      <c r="H202" s="17">
        <v>9</v>
      </c>
      <c r="I202" s="13" t="str">
        <f t="shared" si="44"/>
        <v>P,PK,L</v>
      </c>
      <c r="J202" s="18" t="s">
        <v>24</v>
      </c>
      <c r="K202" s="9">
        <v>0</v>
      </c>
      <c r="L202" s="9">
        <v>0</v>
      </c>
      <c r="M202" s="13" t="str">
        <f t="shared" si="40"/>
        <v>zaenul</v>
      </c>
    </row>
    <row r="203" spans="1:13" x14ac:dyDescent="0.25">
      <c r="A203" s="11"/>
      <c r="B203" s="11"/>
      <c r="C203" s="16"/>
      <c r="D203" s="13"/>
      <c r="E203" s="13"/>
      <c r="F203" s="13"/>
      <c r="G203" s="17"/>
      <c r="H203" s="17"/>
      <c r="I203" s="13"/>
      <c r="J203" s="18" t="s">
        <v>16</v>
      </c>
      <c r="K203" s="9">
        <v>80</v>
      </c>
      <c r="L203" s="9">
        <v>70</v>
      </c>
      <c r="M203" s="13" t="str">
        <f t="shared" si="40"/>
        <v>zaenul</v>
      </c>
    </row>
    <row r="204" spans="1:13" x14ac:dyDescent="0.25">
      <c r="A204" s="11"/>
      <c r="B204" s="11"/>
      <c r="C204" s="16" t="str">
        <f>C202</f>
        <v>-5.8853/110.4296</v>
      </c>
      <c r="D204" s="13">
        <f>D202</f>
        <v>1</v>
      </c>
      <c r="E204" s="13" t="str">
        <f>E202</f>
        <v>MBT</v>
      </c>
      <c r="F204" s="13" t="str">
        <f>F202</f>
        <v>Pemanfaatan</v>
      </c>
      <c r="G204" s="17">
        <v>2</v>
      </c>
      <c r="H204" s="17">
        <v>9</v>
      </c>
      <c r="I204" s="13" t="str">
        <f>I202</f>
        <v>P,PK,L</v>
      </c>
      <c r="J204" s="18" t="s">
        <v>18</v>
      </c>
      <c r="K204" s="9">
        <v>0</v>
      </c>
      <c r="L204" s="9">
        <v>0</v>
      </c>
      <c r="M204" s="13" t="str">
        <f t="shared" si="40"/>
        <v>zaenul</v>
      </c>
    </row>
    <row r="205" spans="1:13" x14ac:dyDescent="0.25">
      <c r="A205" s="25"/>
      <c r="B205" s="25"/>
      <c r="C205" s="26" t="str">
        <f t="shared" ref="C205:F212" si="45">C204</f>
        <v>-5.8853/110.4296</v>
      </c>
      <c r="D205" s="27">
        <f t="shared" si="45"/>
        <v>1</v>
      </c>
      <c r="E205" s="27" t="str">
        <f t="shared" si="45"/>
        <v>MBT</v>
      </c>
      <c r="F205" s="27" t="str">
        <f t="shared" si="45"/>
        <v>Pemanfaatan</v>
      </c>
      <c r="G205" s="28">
        <v>2</v>
      </c>
      <c r="H205" s="28">
        <v>10</v>
      </c>
      <c r="I205" s="27" t="s">
        <v>29</v>
      </c>
      <c r="J205" s="29" t="s">
        <v>25</v>
      </c>
      <c r="K205" s="9">
        <v>0</v>
      </c>
      <c r="L205" s="9">
        <v>0</v>
      </c>
      <c r="M205" s="13" t="str">
        <f t="shared" si="40"/>
        <v>zaenul</v>
      </c>
    </row>
    <row r="206" spans="1:13" x14ac:dyDescent="0.25">
      <c r="A206" s="11"/>
      <c r="B206" s="11"/>
      <c r="C206" s="16" t="str">
        <f t="shared" si="45"/>
        <v>-5.8853/110.4296</v>
      </c>
      <c r="D206" s="13">
        <f t="shared" si="45"/>
        <v>1</v>
      </c>
      <c r="E206" s="13" t="str">
        <f t="shared" si="45"/>
        <v>MBT</v>
      </c>
      <c r="F206" s="13" t="str">
        <f t="shared" si="45"/>
        <v>Pemanfaatan</v>
      </c>
      <c r="G206" s="17">
        <v>2</v>
      </c>
      <c r="H206" s="17">
        <v>10</v>
      </c>
      <c r="I206" s="13" t="str">
        <f t="shared" ref="I206:I212" si="46">I205</f>
        <v>P,PK</v>
      </c>
      <c r="J206" s="18" t="s">
        <v>26</v>
      </c>
      <c r="K206" s="9">
        <v>0</v>
      </c>
      <c r="L206" s="9">
        <v>0</v>
      </c>
      <c r="M206" s="13" t="str">
        <f t="shared" si="40"/>
        <v>zaenul</v>
      </c>
    </row>
    <row r="207" spans="1:13" x14ac:dyDescent="0.25">
      <c r="A207" s="11"/>
      <c r="B207" s="11"/>
      <c r="C207" s="16" t="str">
        <f t="shared" si="45"/>
        <v>-5.8853/110.4296</v>
      </c>
      <c r="D207" s="13">
        <f t="shared" si="45"/>
        <v>1</v>
      </c>
      <c r="E207" s="13" t="str">
        <f t="shared" si="45"/>
        <v>MBT</v>
      </c>
      <c r="F207" s="13" t="str">
        <f t="shared" si="45"/>
        <v>Pemanfaatan</v>
      </c>
      <c r="G207" s="17">
        <v>2</v>
      </c>
      <c r="H207" s="17">
        <v>10</v>
      </c>
      <c r="I207" s="13" t="str">
        <f t="shared" si="46"/>
        <v>P,PK</v>
      </c>
      <c r="J207" s="18" t="s">
        <v>19</v>
      </c>
      <c r="K207" s="9">
        <v>0</v>
      </c>
      <c r="L207" s="9">
        <v>0</v>
      </c>
      <c r="M207" s="13" t="str">
        <f t="shared" si="40"/>
        <v>zaenul</v>
      </c>
    </row>
    <row r="208" spans="1:13" x14ac:dyDescent="0.25">
      <c r="A208" s="11"/>
      <c r="B208" s="11"/>
      <c r="C208" s="16" t="str">
        <f t="shared" si="45"/>
        <v>-5.8853/110.4296</v>
      </c>
      <c r="D208" s="13">
        <f t="shared" si="45"/>
        <v>1</v>
      </c>
      <c r="E208" s="13" t="str">
        <f t="shared" si="45"/>
        <v>MBT</v>
      </c>
      <c r="F208" s="13" t="str">
        <f t="shared" si="45"/>
        <v>Pemanfaatan</v>
      </c>
      <c r="G208" s="17">
        <v>2</v>
      </c>
      <c r="H208" s="17">
        <v>10</v>
      </c>
      <c r="I208" s="13" t="str">
        <f t="shared" si="46"/>
        <v>P,PK</v>
      </c>
      <c r="J208" s="18" t="s">
        <v>20</v>
      </c>
      <c r="K208" s="9">
        <v>0</v>
      </c>
      <c r="L208" s="9">
        <v>0</v>
      </c>
      <c r="M208" s="13" t="str">
        <f t="shared" si="40"/>
        <v>zaenul</v>
      </c>
    </row>
    <row r="209" spans="1:14" x14ac:dyDescent="0.25">
      <c r="A209" s="11"/>
      <c r="B209" s="11"/>
      <c r="C209" s="16" t="str">
        <f t="shared" si="45"/>
        <v>-5.8853/110.4296</v>
      </c>
      <c r="D209" s="13">
        <f t="shared" si="45"/>
        <v>1</v>
      </c>
      <c r="E209" s="13" t="str">
        <f t="shared" si="45"/>
        <v>MBT</v>
      </c>
      <c r="F209" s="13" t="str">
        <f t="shared" si="45"/>
        <v>Pemanfaatan</v>
      </c>
      <c r="G209" s="17">
        <v>2</v>
      </c>
      <c r="H209" s="17">
        <v>10</v>
      </c>
      <c r="I209" s="13" t="str">
        <f t="shared" si="46"/>
        <v>P,PK</v>
      </c>
      <c r="J209" s="18" t="s">
        <v>21</v>
      </c>
      <c r="K209" s="9">
        <v>0</v>
      </c>
      <c r="L209" s="9">
        <v>0</v>
      </c>
      <c r="M209" s="13" t="str">
        <f t="shared" si="40"/>
        <v>zaenul</v>
      </c>
    </row>
    <row r="210" spans="1:14" x14ac:dyDescent="0.25">
      <c r="A210" s="11"/>
      <c r="B210" s="11"/>
      <c r="C210" s="16" t="str">
        <f t="shared" si="45"/>
        <v>-5.8853/110.4296</v>
      </c>
      <c r="D210" s="13">
        <f t="shared" si="45"/>
        <v>1</v>
      </c>
      <c r="E210" s="13" t="str">
        <f t="shared" si="45"/>
        <v>MBT</v>
      </c>
      <c r="F210" s="13" t="str">
        <f t="shared" si="45"/>
        <v>Pemanfaatan</v>
      </c>
      <c r="G210" s="17">
        <v>2</v>
      </c>
      <c r="H210" s="17">
        <v>10</v>
      </c>
      <c r="I210" s="13" t="str">
        <f t="shared" si="46"/>
        <v>P,PK</v>
      </c>
      <c r="J210" s="18" t="s">
        <v>22</v>
      </c>
      <c r="K210" s="9">
        <v>100</v>
      </c>
      <c r="L210" s="9">
        <v>0</v>
      </c>
      <c r="M210" s="13" t="str">
        <f t="shared" si="40"/>
        <v>zaenul</v>
      </c>
    </row>
    <row r="211" spans="1:14" x14ac:dyDescent="0.25">
      <c r="A211" s="11"/>
      <c r="B211" s="11"/>
      <c r="C211" s="16" t="str">
        <f t="shared" si="45"/>
        <v>-5.8853/110.4296</v>
      </c>
      <c r="D211" s="13">
        <f t="shared" si="45"/>
        <v>1</v>
      </c>
      <c r="E211" s="13" t="str">
        <f t="shared" si="45"/>
        <v>MBT</v>
      </c>
      <c r="F211" s="13" t="str">
        <f t="shared" si="45"/>
        <v>Pemanfaatan</v>
      </c>
      <c r="G211" s="17">
        <v>2</v>
      </c>
      <c r="H211" s="17">
        <v>10</v>
      </c>
      <c r="I211" s="13" t="str">
        <f t="shared" si="46"/>
        <v>P,PK</v>
      </c>
      <c r="J211" s="18" t="s">
        <v>23</v>
      </c>
      <c r="K211" s="9">
        <v>0</v>
      </c>
      <c r="L211" s="9">
        <v>0</v>
      </c>
      <c r="M211" s="13" t="str">
        <f t="shared" si="40"/>
        <v>zaenul</v>
      </c>
    </row>
    <row r="212" spans="1:14" x14ac:dyDescent="0.25">
      <c r="A212" s="11"/>
      <c r="B212" s="11"/>
      <c r="C212" s="16" t="str">
        <f t="shared" si="45"/>
        <v>-5.8853/110.4296</v>
      </c>
      <c r="D212" s="13">
        <f t="shared" si="45"/>
        <v>1</v>
      </c>
      <c r="E212" s="13" t="str">
        <f t="shared" si="45"/>
        <v>MBT</v>
      </c>
      <c r="F212" s="13" t="str">
        <f t="shared" si="45"/>
        <v>Pemanfaatan</v>
      </c>
      <c r="G212" s="17">
        <v>2</v>
      </c>
      <c r="H212" s="17">
        <v>10</v>
      </c>
      <c r="I212" s="13" t="str">
        <f t="shared" si="46"/>
        <v>P,PK</v>
      </c>
      <c r="J212" s="18" t="s">
        <v>24</v>
      </c>
      <c r="K212" s="9">
        <v>0</v>
      </c>
      <c r="L212" s="9">
        <v>0</v>
      </c>
      <c r="M212" s="13" t="str">
        <f t="shared" si="40"/>
        <v>zaenul</v>
      </c>
    </row>
    <row r="213" spans="1:14" x14ac:dyDescent="0.25">
      <c r="A213" s="11"/>
      <c r="B213" s="11"/>
      <c r="C213" s="16"/>
      <c r="D213" s="13"/>
      <c r="E213" s="13"/>
      <c r="F213" s="13"/>
      <c r="G213" s="17"/>
      <c r="H213" s="17"/>
      <c r="I213" s="13"/>
      <c r="J213" s="18" t="s">
        <v>16</v>
      </c>
      <c r="K213" s="9">
        <v>60</v>
      </c>
      <c r="L213" s="9">
        <v>50</v>
      </c>
      <c r="M213" s="13" t="str">
        <f t="shared" si="40"/>
        <v>zaenul</v>
      </c>
    </row>
    <row r="214" spans="1:14" x14ac:dyDescent="0.25">
      <c r="A214" s="11"/>
      <c r="B214" s="11"/>
      <c r="C214" s="16" t="str">
        <f>C212</f>
        <v>-5.8853/110.4296</v>
      </c>
      <c r="D214" s="13">
        <f>D212</f>
        <v>1</v>
      </c>
      <c r="E214" s="13" t="str">
        <f>E212</f>
        <v>MBT</v>
      </c>
      <c r="F214" s="13" t="str">
        <f>F212</f>
        <v>Pemanfaatan</v>
      </c>
      <c r="G214" s="17">
        <v>2</v>
      </c>
      <c r="H214" s="17">
        <v>10</v>
      </c>
      <c r="I214" s="13" t="str">
        <f>I212</f>
        <v>P,PK</v>
      </c>
      <c r="J214" s="18" t="s">
        <v>18</v>
      </c>
      <c r="K214" s="9">
        <v>0</v>
      </c>
      <c r="L214" s="9">
        <v>0</v>
      </c>
      <c r="M214" s="13" t="str">
        <f t="shared" si="40"/>
        <v>zaenul</v>
      </c>
    </row>
    <row r="215" spans="1:14" x14ac:dyDescent="0.25">
      <c r="A215" s="25"/>
      <c r="B215" s="25"/>
      <c r="C215" s="26" t="str">
        <f t="shared" ref="C215:F222" si="47">C214</f>
        <v>-5.8853/110.4296</v>
      </c>
      <c r="D215" s="27">
        <f t="shared" si="47"/>
        <v>1</v>
      </c>
      <c r="E215" s="27" t="str">
        <f t="shared" si="47"/>
        <v>MBT</v>
      </c>
      <c r="F215" s="27" t="str">
        <f t="shared" si="47"/>
        <v>Pemanfaatan</v>
      </c>
      <c r="G215" s="28">
        <v>2</v>
      </c>
      <c r="H215" s="28">
        <v>11</v>
      </c>
      <c r="I215" s="27" t="s">
        <v>29</v>
      </c>
      <c r="J215" s="29" t="s">
        <v>25</v>
      </c>
      <c r="K215" s="30">
        <v>0</v>
      </c>
      <c r="L215" s="30">
        <v>0</v>
      </c>
      <c r="M215" s="13" t="str">
        <f t="shared" si="40"/>
        <v>zaenul</v>
      </c>
    </row>
    <row r="216" spans="1:14" x14ac:dyDescent="0.25">
      <c r="A216" s="11"/>
      <c r="B216" s="11"/>
      <c r="C216" s="16" t="str">
        <f t="shared" si="47"/>
        <v>-5.8853/110.4296</v>
      </c>
      <c r="D216" s="13">
        <f t="shared" si="47"/>
        <v>1</v>
      </c>
      <c r="E216" s="13" t="str">
        <f t="shared" si="47"/>
        <v>MBT</v>
      </c>
      <c r="F216" s="13" t="str">
        <f t="shared" si="47"/>
        <v>Pemanfaatan</v>
      </c>
      <c r="G216" s="17">
        <v>2</v>
      </c>
      <c r="H216" s="17">
        <v>11</v>
      </c>
      <c r="I216" s="13" t="str">
        <f t="shared" ref="I216:I222" si="48">I215</f>
        <v>P,PK</v>
      </c>
      <c r="J216" s="18" t="s">
        <v>26</v>
      </c>
      <c r="K216" s="9">
        <v>0</v>
      </c>
      <c r="L216" s="9">
        <v>0</v>
      </c>
      <c r="M216" s="13" t="str">
        <f t="shared" si="40"/>
        <v>zaenul</v>
      </c>
    </row>
    <row r="217" spans="1:14" x14ac:dyDescent="0.25">
      <c r="A217" s="11"/>
      <c r="B217" s="11"/>
      <c r="C217" s="16" t="str">
        <f t="shared" si="47"/>
        <v>-5.8853/110.4296</v>
      </c>
      <c r="D217" s="13">
        <f t="shared" si="47"/>
        <v>1</v>
      </c>
      <c r="E217" s="13" t="str">
        <f t="shared" si="47"/>
        <v>MBT</v>
      </c>
      <c r="F217" s="13" t="str">
        <f t="shared" si="47"/>
        <v>Pemanfaatan</v>
      </c>
      <c r="G217" s="17">
        <v>2</v>
      </c>
      <c r="H217" s="17">
        <v>11</v>
      </c>
      <c r="I217" s="13" t="str">
        <f t="shared" si="48"/>
        <v>P,PK</v>
      </c>
      <c r="J217" s="18" t="s">
        <v>19</v>
      </c>
      <c r="K217" s="9">
        <v>0</v>
      </c>
      <c r="L217" s="9">
        <v>0</v>
      </c>
      <c r="M217" s="13" t="str">
        <f t="shared" si="40"/>
        <v>zaenul</v>
      </c>
    </row>
    <row r="218" spans="1:14" x14ac:dyDescent="0.25">
      <c r="A218" s="11"/>
      <c r="B218" s="11"/>
      <c r="C218" s="16" t="str">
        <f t="shared" si="47"/>
        <v>-5.8853/110.4296</v>
      </c>
      <c r="D218" s="13">
        <f t="shared" si="47"/>
        <v>1</v>
      </c>
      <c r="E218" s="13" t="str">
        <f t="shared" si="47"/>
        <v>MBT</v>
      </c>
      <c r="F218" s="13" t="str">
        <f t="shared" si="47"/>
        <v>Pemanfaatan</v>
      </c>
      <c r="G218" s="17">
        <v>2</v>
      </c>
      <c r="H218" s="17">
        <v>11</v>
      </c>
      <c r="I218" s="13" t="str">
        <f t="shared" si="48"/>
        <v>P,PK</v>
      </c>
      <c r="J218" s="18" t="s">
        <v>20</v>
      </c>
      <c r="K218" s="9">
        <v>0</v>
      </c>
      <c r="L218" s="9">
        <v>0</v>
      </c>
      <c r="M218" s="13" t="str">
        <f t="shared" si="40"/>
        <v>zaenul</v>
      </c>
    </row>
    <row r="219" spans="1:14" x14ac:dyDescent="0.25">
      <c r="A219" s="11"/>
      <c r="B219" s="11"/>
      <c r="C219" s="16" t="str">
        <f t="shared" si="47"/>
        <v>-5.8853/110.4296</v>
      </c>
      <c r="D219" s="13">
        <f t="shared" si="47"/>
        <v>1</v>
      </c>
      <c r="E219" s="13" t="str">
        <f t="shared" si="47"/>
        <v>MBT</v>
      </c>
      <c r="F219" s="13" t="str">
        <f t="shared" si="47"/>
        <v>Pemanfaatan</v>
      </c>
      <c r="G219" s="17">
        <v>2</v>
      </c>
      <c r="H219" s="17">
        <v>11</v>
      </c>
      <c r="I219" s="13" t="str">
        <f t="shared" si="48"/>
        <v>P,PK</v>
      </c>
      <c r="J219" s="18" t="s">
        <v>21</v>
      </c>
      <c r="K219" s="9">
        <v>0</v>
      </c>
      <c r="L219" s="9">
        <v>0</v>
      </c>
      <c r="M219" s="13" t="str">
        <f t="shared" si="40"/>
        <v>zaenul</v>
      </c>
    </row>
    <row r="220" spans="1:14" x14ac:dyDescent="0.25">
      <c r="A220" s="11"/>
      <c r="B220" s="11"/>
      <c r="C220" s="16" t="str">
        <f t="shared" si="47"/>
        <v>-5.8853/110.4296</v>
      </c>
      <c r="D220" s="13">
        <f t="shared" si="47"/>
        <v>1</v>
      </c>
      <c r="E220" s="13" t="str">
        <f t="shared" si="47"/>
        <v>MBT</v>
      </c>
      <c r="F220" s="13" t="str">
        <f t="shared" si="47"/>
        <v>Pemanfaatan</v>
      </c>
      <c r="G220" s="17">
        <v>2</v>
      </c>
      <c r="H220" s="17">
        <v>11</v>
      </c>
      <c r="I220" s="13" t="str">
        <f t="shared" si="48"/>
        <v>P,PK</v>
      </c>
      <c r="J220" s="18" t="s">
        <v>22</v>
      </c>
      <c r="K220" s="9">
        <v>100</v>
      </c>
      <c r="L220" s="9">
        <v>0</v>
      </c>
      <c r="M220" s="13" t="str">
        <f t="shared" si="40"/>
        <v>zaenul</v>
      </c>
    </row>
    <row r="221" spans="1:14" x14ac:dyDescent="0.25">
      <c r="A221" s="11"/>
      <c r="B221" s="11"/>
      <c r="C221" s="16" t="str">
        <f t="shared" si="47"/>
        <v>-5.8853/110.4296</v>
      </c>
      <c r="D221" s="13">
        <f t="shared" si="47"/>
        <v>1</v>
      </c>
      <c r="E221" s="13" t="str">
        <f t="shared" si="47"/>
        <v>MBT</v>
      </c>
      <c r="F221" s="13" t="str">
        <f t="shared" si="47"/>
        <v>Pemanfaatan</v>
      </c>
      <c r="G221" s="17">
        <v>2</v>
      </c>
      <c r="H221" s="17">
        <v>11</v>
      </c>
      <c r="I221" s="13" t="str">
        <f t="shared" si="48"/>
        <v>P,PK</v>
      </c>
      <c r="J221" s="18" t="s">
        <v>23</v>
      </c>
      <c r="K221" s="9">
        <v>0</v>
      </c>
      <c r="L221" s="9">
        <v>0</v>
      </c>
      <c r="M221" s="13" t="str">
        <f t="shared" si="40"/>
        <v>zaenul</v>
      </c>
    </row>
    <row r="222" spans="1:14" x14ac:dyDescent="0.25">
      <c r="A222" s="11"/>
      <c r="B222" s="11"/>
      <c r="C222" s="16" t="str">
        <f t="shared" si="47"/>
        <v>-5.8853/110.4296</v>
      </c>
      <c r="D222" s="13">
        <f t="shared" si="47"/>
        <v>1</v>
      </c>
      <c r="E222" s="13" t="str">
        <f t="shared" si="47"/>
        <v>MBT</v>
      </c>
      <c r="F222" s="13" t="str">
        <f t="shared" si="47"/>
        <v>Pemanfaatan</v>
      </c>
      <c r="G222" s="17">
        <v>2</v>
      </c>
      <c r="H222" s="17">
        <v>11</v>
      </c>
      <c r="I222" s="13" t="str">
        <f t="shared" si="48"/>
        <v>P,PK</v>
      </c>
      <c r="J222" s="18" t="s">
        <v>24</v>
      </c>
      <c r="K222" s="9">
        <v>0</v>
      </c>
      <c r="L222" s="9">
        <v>0</v>
      </c>
      <c r="M222" s="13" t="str">
        <f t="shared" si="40"/>
        <v>zaenul</v>
      </c>
    </row>
    <row r="223" spans="1:14" x14ac:dyDescent="0.25">
      <c r="A223" s="11"/>
      <c r="B223" s="11"/>
      <c r="C223" s="16"/>
      <c r="D223" s="13"/>
      <c r="E223" s="13"/>
      <c r="F223" s="13"/>
      <c r="G223" s="17"/>
      <c r="H223" s="17"/>
      <c r="I223" s="13"/>
      <c r="J223" s="18" t="s">
        <v>16</v>
      </c>
      <c r="K223" s="9">
        <v>35</v>
      </c>
      <c r="L223" s="9">
        <v>40</v>
      </c>
      <c r="M223" s="13" t="str">
        <f t="shared" si="40"/>
        <v>zaenul</v>
      </c>
    </row>
    <row r="224" spans="1:14" x14ac:dyDescent="0.25">
      <c r="A224" s="11"/>
      <c r="B224" s="11"/>
      <c r="C224" s="16" t="str">
        <f>C222</f>
        <v>-5.8853/110.4296</v>
      </c>
      <c r="D224" s="13">
        <f>D222</f>
        <v>1</v>
      </c>
      <c r="E224" s="13" t="str">
        <f>E222</f>
        <v>MBT</v>
      </c>
      <c r="F224" s="13" t="str">
        <f>F222</f>
        <v>Pemanfaatan</v>
      </c>
      <c r="G224" s="17">
        <v>2</v>
      </c>
      <c r="H224" s="17">
        <v>11</v>
      </c>
      <c r="I224" s="13" t="str">
        <f>I222</f>
        <v>P,PK</v>
      </c>
      <c r="J224" s="18" t="s">
        <v>18</v>
      </c>
      <c r="K224" s="9">
        <v>0</v>
      </c>
      <c r="L224" s="9">
        <v>0</v>
      </c>
      <c r="M224" s="13" t="str">
        <f t="shared" si="40"/>
        <v>zaenul</v>
      </c>
      <c r="N224" t="s">
        <v>64</v>
      </c>
    </row>
    <row r="225" spans="1:13" x14ac:dyDescent="0.25">
      <c r="A225" s="31"/>
      <c r="B225" s="31"/>
      <c r="C225" s="32" t="str">
        <f t="shared" ref="C225:F232" si="49">C224</f>
        <v>-5.8853/110.4296</v>
      </c>
      <c r="D225" s="33">
        <f t="shared" si="49"/>
        <v>1</v>
      </c>
      <c r="E225" s="33" t="str">
        <f t="shared" si="49"/>
        <v>MBT</v>
      </c>
      <c r="F225" s="33" t="str">
        <f t="shared" si="49"/>
        <v>Pemanfaatan</v>
      </c>
      <c r="G225" s="34">
        <v>3</v>
      </c>
      <c r="H225" s="34">
        <v>1</v>
      </c>
      <c r="I225" s="33" t="s">
        <v>29</v>
      </c>
      <c r="J225" s="35" t="s">
        <v>25</v>
      </c>
      <c r="K225" s="36">
        <v>20</v>
      </c>
      <c r="L225" s="36">
        <v>0</v>
      </c>
      <c r="M225" s="33" t="s">
        <v>50</v>
      </c>
    </row>
    <row r="226" spans="1:13" x14ac:dyDescent="0.25">
      <c r="A226" s="11"/>
      <c r="B226" s="11"/>
      <c r="C226" s="16" t="str">
        <f t="shared" si="49"/>
        <v>-5.8853/110.4296</v>
      </c>
      <c r="D226" s="13">
        <f t="shared" si="49"/>
        <v>1</v>
      </c>
      <c r="E226" s="13" t="str">
        <f t="shared" si="49"/>
        <v>MBT</v>
      </c>
      <c r="F226" s="13" t="str">
        <f t="shared" si="49"/>
        <v>Pemanfaatan</v>
      </c>
      <c r="G226" s="17">
        <v>3</v>
      </c>
      <c r="H226" s="17">
        <v>1</v>
      </c>
      <c r="I226" s="13" t="str">
        <f t="shared" ref="I226:I232" si="50">I225</f>
        <v>P,PK</v>
      </c>
      <c r="J226" s="18" t="s">
        <v>26</v>
      </c>
      <c r="K226" s="9">
        <v>0</v>
      </c>
      <c r="L226" s="9">
        <v>0</v>
      </c>
      <c r="M226" s="13" t="str">
        <f>M225</f>
        <v>sobirin</v>
      </c>
    </row>
    <row r="227" spans="1:13" x14ac:dyDescent="0.25">
      <c r="A227" s="11"/>
      <c r="B227" s="11"/>
      <c r="C227" s="16" t="str">
        <f t="shared" si="49"/>
        <v>-5.8853/110.4296</v>
      </c>
      <c r="D227" s="13">
        <f t="shared" si="49"/>
        <v>1</v>
      </c>
      <c r="E227" s="13" t="str">
        <f t="shared" si="49"/>
        <v>MBT</v>
      </c>
      <c r="F227" s="13" t="str">
        <f t="shared" si="49"/>
        <v>Pemanfaatan</v>
      </c>
      <c r="G227" s="17">
        <v>3</v>
      </c>
      <c r="H227" s="17">
        <v>1</v>
      </c>
      <c r="I227" s="13" t="str">
        <f t="shared" si="50"/>
        <v>P,PK</v>
      </c>
      <c r="J227" s="18" t="s">
        <v>19</v>
      </c>
      <c r="K227" s="9">
        <v>0</v>
      </c>
      <c r="L227" s="9">
        <v>0</v>
      </c>
      <c r="M227" s="13" t="str">
        <f>M226</f>
        <v>sobirin</v>
      </c>
    </row>
    <row r="228" spans="1:13" x14ac:dyDescent="0.25">
      <c r="A228" s="11"/>
      <c r="B228" s="11"/>
      <c r="C228" s="16" t="str">
        <f t="shared" si="49"/>
        <v>-5.8853/110.4296</v>
      </c>
      <c r="D228" s="13">
        <f t="shared" si="49"/>
        <v>1</v>
      </c>
      <c r="E228" s="13" t="str">
        <f t="shared" si="49"/>
        <v>MBT</v>
      </c>
      <c r="F228" s="13" t="str">
        <f t="shared" si="49"/>
        <v>Pemanfaatan</v>
      </c>
      <c r="G228" s="17">
        <v>3</v>
      </c>
      <c r="H228" s="17">
        <v>1</v>
      </c>
      <c r="I228" s="13" t="str">
        <f t="shared" si="50"/>
        <v>P,PK</v>
      </c>
      <c r="J228" s="18" t="s">
        <v>20</v>
      </c>
      <c r="K228" s="9">
        <v>0</v>
      </c>
      <c r="L228" s="9">
        <v>0</v>
      </c>
      <c r="M228" s="13" t="str">
        <f>M227</f>
        <v>sobirin</v>
      </c>
    </row>
    <row r="229" spans="1:13" x14ac:dyDescent="0.25">
      <c r="A229" s="11"/>
      <c r="B229" s="11"/>
      <c r="C229" s="16" t="str">
        <f t="shared" si="49"/>
        <v>-5.8853/110.4296</v>
      </c>
      <c r="D229" s="13">
        <f t="shared" si="49"/>
        <v>1</v>
      </c>
      <c r="E229" s="13" t="str">
        <f t="shared" si="49"/>
        <v>MBT</v>
      </c>
      <c r="F229" s="13" t="str">
        <f t="shared" si="49"/>
        <v>Pemanfaatan</v>
      </c>
      <c r="G229" s="17">
        <v>3</v>
      </c>
      <c r="H229" s="17">
        <v>1</v>
      </c>
      <c r="I229" s="13" t="str">
        <f t="shared" si="50"/>
        <v>P,PK</v>
      </c>
      <c r="J229" s="18" t="s">
        <v>21</v>
      </c>
      <c r="K229" s="9">
        <v>0</v>
      </c>
      <c r="L229" s="9">
        <v>0</v>
      </c>
      <c r="M229" s="13" t="str">
        <f>M228</f>
        <v>sobirin</v>
      </c>
    </row>
    <row r="230" spans="1:13" x14ac:dyDescent="0.25">
      <c r="A230" s="11"/>
      <c r="B230" s="11"/>
      <c r="C230" s="16" t="str">
        <f t="shared" si="49"/>
        <v>-5.8853/110.4296</v>
      </c>
      <c r="D230" s="13">
        <f t="shared" si="49"/>
        <v>1</v>
      </c>
      <c r="E230" s="13" t="str">
        <f t="shared" si="49"/>
        <v>MBT</v>
      </c>
      <c r="F230" s="13" t="str">
        <f t="shared" si="49"/>
        <v>Pemanfaatan</v>
      </c>
      <c r="G230" s="17">
        <v>3</v>
      </c>
      <c r="H230" s="17">
        <v>1</v>
      </c>
      <c r="I230" s="13" t="str">
        <f t="shared" si="50"/>
        <v>P,PK</v>
      </c>
      <c r="J230" s="18" t="s">
        <v>22</v>
      </c>
      <c r="K230" s="9">
        <v>80</v>
      </c>
      <c r="L230" s="9">
        <v>0</v>
      </c>
      <c r="M230" s="13" t="str">
        <f t="shared" ref="M230:M293" si="51">M229</f>
        <v>sobirin</v>
      </c>
    </row>
    <row r="231" spans="1:13" x14ac:dyDescent="0.25">
      <c r="A231" s="11"/>
      <c r="B231" s="11"/>
      <c r="C231" s="16" t="str">
        <f t="shared" si="49"/>
        <v>-5.8853/110.4296</v>
      </c>
      <c r="D231" s="13">
        <f t="shared" si="49"/>
        <v>1</v>
      </c>
      <c r="E231" s="13" t="str">
        <f t="shared" si="49"/>
        <v>MBT</v>
      </c>
      <c r="F231" s="13" t="str">
        <f t="shared" si="49"/>
        <v>Pemanfaatan</v>
      </c>
      <c r="G231" s="17">
        <v>3</v>
      </c>
      <c r="H231" s="17">
        <v>1</v>
      </c>
      <c r="I231" s="13" t="str">
        <f t="shared" si="50"/>
        <v>P,PK</v>
      </c>
      <c r="J231" s="18" t="s">
        <v>23</v>
      </c>
      <c r="K231" s="9">
        <v>0</v>
      </c>
      <c r="L231" s="9">
        <v>0</v>
      </c>
      <c r="M231" s="13" t="str">
        <f t="shared" si="51"/>
        <v>sobirin</v>
      </c>
    </row>
    <row r="232" spans="1:13" x14ac:dyDescent="0.25">
      <c r="A232" s="11"/>
      <c r="B232" s="11"/>
      <c r="C232" s="16" t="str">
        <f t="shared" si="49"/>
        <v>-5.8853/110.4296</v>
      </c>
      <c r="D232" s="13">
        <f t="shared" si="49"/>
        <v>1</v>
      </c>
      <c r="E232" s="13" t="str">
        <f t="shared" si="49"/>
        <v>MBT</v>
      </c>
      <c r="F232" s="13" t="str">
        <f t="shared" si="49"/>
        <v>Pemanfaatan</v>
      </c>
      <c r="G232" s="17">
        <v>3</v>
      </c>
      <c r="H232" s="17">
        <v>1</v>
      </c>
      <c r="I232" s="13" t="str">
        <f t="shared" si="50"/>
        <v>P,PK</v>
      </c>
      <c r="J232" s="18" t="s">
        <v>24</v>
      </c>
      <c r="K232" s="9">
        <v>0</v>
      </c>
      <c r="L232" s="9">
        <v>0</v>
      </c>
      <c r="M232" s="13" t="str">
        <f t="shared" si="51"/>
        <v>sobirin</v>
      </c>
    </row>
    <row r="233" spans="1:13" x14ac:dyDescent="0.25">
      <c r="A233" s="11"/>
      <c r="B233" s="11"/>
      <c r="C233" s="16"/>
      <c r="D233" s="13"/>
      <c r="E233" s="13"/>
      <c r="F233" s="13"/>
      <c r="G233" s="17"/>
      <c r="H233" s="17"/>
      <c r="I233" s="13"/>
      <c r="J233" s="18" t="s">
        <v>16</v>
      </c>
      <c r="K233" s="9">
        <v>40</v>
      </c>
      <c r="L233" s="9">
        <v>60</v>
      </c>
      <c r="M233" s="13" t="str">
        <f t="shared" si="51"/>
        <v>sobirin</v>
      </c>
    </row>
    <row r="234" spans="1:13" x14ac:dyDescent="0.25">
      <c r="A234" s="11"/>
      <c r="B234" s="11"/>
      <c r="C234" s="16" t="str">
        <f>C232</f>
        <v>-5.8853/110.4296</v>
      </c>
      <c r="D234" s="13">
        <f>D232</f>
        <v>1</v>
      </c>
      <c r="E234" s="13" t="str">
        <f>E232</f>
        <v>MBT</v>
      </c>
      <c r="F234" s="13" t="str">
        <f>F232</f>
        <v>Pemanfaatan</v>
      </c>
      <c r="G234" s="17">
        <v>3</v>
      </c>
      <c r="H234" s="17">
        <v>1</v>
      </c>
      <c r="I234" s="13" t="str">
        <f>I232</f>
        <v>P,PK</v>
      </c>
      <c r="J234" s="18" t="s">
        <v>18</v>
      </c>
      <c r="K234" s="9">
        <v>0</v>
      </c>
      <c r="L234" s="9">
        <v>0</v>
      </c>
      <c r="M234" s="13" t="str">
        <f t="shared" si="51"/>
        <v>sobirin</v>
      </c>
    </row>
    <row r="235" spans="1:13" x14ac:dyDescent="0.25">
      <c r="A235" s="31"/>
      <c r="B235" s="31"/>
      <c r="C235" s="32" t="str">
        <f t="shared" ref="C235:F242" si="52">C234</f>
        <v>-5.8853/110.4296</v>
      </c>
      <c r="D235" s="33">
        <f t="shared" si="52"/>
        <v>1</v>
      </c>
      <c r="E235" s="33" t="str">
        <f t="shared" si="52"/>
        <v>MBT</v>
      </c>
      <c r="F235" s="33" t="str">
        <f t="shared" si="52"/>
        <v>Pemanfaatan</v>
      </c>
      <c r="G235" s="34">
        <v>3</v>
      </c>
      <c r="H235" s="34">
        <v>2</v>
      </c>
      <c r="I235" s="33" t="s">
        <v>29</v>
      </c>
      <c r="J235" s="35" t="s">
        <v>25</v>
      </c>
      <c r="K235" s="36">
        <v>0</v>
      </c>
      <c r="L235" s="36">
        <v>0</v>
      </c>
      <c r="M235" s="13" t="str">
        <f t="shared" si="51"/>
        <v>sobirin</v>
      </c>
    </row>
    <row r="236" spans="1:13" x14ac:dyDescent="0.25">
      <c r="A236" s="11"/>
      <c r="B236" s="11"/>
      <c r="C236" s="16" t="str">
        <f t="shared" si="52"/>
        <v>-5.8853/110.4296</v>
      </c>
      <c r="D236" s="13">
        <f t="shared" si="52"/>
        <v>1</v>
      </c>
      <c r="E236" s="13" t="str">
        <f t="shared" si="52"/>
        <v>MBT</v>
      </c>
      <c r="F236" s="13" t="str">
        <f t="shared" si="52"/>
        <v>Pemanfaatan</v>
      </c>
      <c r="G236" s="17">
        <v>3</v>
      </c>
      <c r="H236" s="17">
        <v>2</v>
      </c>
      <c r="I236" s="13" t="str">
        <f t="shared" ref="I236:I242" si="53">I235</f>
        <v>P,PK</v>
      </c>
      <c r="J236" s="18" t="s">
        <v>26</v>
      </c>
      <c r="K236" s="9">
        <v>0</v>
      </c>
      <c r="L236" s="9">
        <v>0</v>
      </c>
      <c r="M236" s="13" t="str">
        <f t="shared" si="51"/>
        <v>sobirin</v>
      </c>
    </row>
    <row r="237" spans="1:13" x14ac:dyDescent="0.25">
      <c r="A237" s="11"/>
      <c r="B237" s="11"/>
      <c r="C237" s="16" t="str">
        <f t="shared" si="52"/>
        <v>-5.8853/110.4296</v>
      </c>
      <c r="D237" s="13">
        <f t="shared" si="52"/>
        <v>1</v>
      </c>
      <c r="E237" s="13" t="str">
        <f t="shared" si="52"/>
        <v>MBT</v>
      </c>
      <c r="F237" s="13" t="str">
        <f t="shared" si="52"/>
        <v>Pemanfaatan</v>
      </c>
      <c r="G237" s="17">
        <v>3</v>
      </c>
      <c r="H237" s="17">
        <v>2</v>
      </c>
      <c r="I237" s="13" t="str">
        <f t="shared" si="53"/>
        <v>P,PK</v>
      </c>
      <c r="J237" s="18" t="s">
        <v>19</v>
      </c>
      <c r="K237" s="9">
        <v>0</v>
      </c>
      <c r="L237" s="9">
        <v>0</v>
      </c>
      <c r="M237" s="13" t="str">
        <f t="shared" si="51"/>
        <v>sobirin</v>
      </c>
    </row>
    <row r="238" spans="1:13" x14ac:dyDescent="0.25">
      <c r="A238" s="11"/>
      <c r="B238" s="11"/>
      <c r="C238" s="16" t="str">
        <f t="shared" si="52"/>
        <v>-5.8853/110.4296</v>
      </c>
      <c r="D238" s="13">
        <f t="shared" si="52"/>
        <v>1</v>
      </c>
      <c r="E238" s="13" t="str">
        <f t="shared" si="52"/>
        <v>MBT</v>
      </c>
      <c r="F238" s="13" t="str">
        <f t="shared" si="52"/>
        <v>Pemanfaatan</v>
      </c>
      <c r="G238" s="17">
        <v>3</v>
      </c>
      <c r="H238" s="17">
        <v>2</v>
      </c>
      <c r="I238" s="13" t="str">
        <f t="shared" si="53"/>
        <v>P,PK</v>
      </c>
      <c r="J238" s="18" t="s">
        <v>20</v>
      </c>
      <c r="K238" s="9">
        <v>0</v>
      </c>
      <c r="L238" s="9">
        <v>0</v>
      </c>
      <c r="M238" s="13" t="str">
        <f t="shared" si="51"/>
        <v>sobirin</v>
      </c>
    </row>
    <row r="239" spans="1:13" x14ac:dyDescent="0.25">
      <c r="A239" s="11"/>
      <c r="B239" s="11"/>
      <c r="C239" s="16" t="str">
        <f t="shared" si="52"/>
        <v>-5.8853/110.4296</v>
      </c>
      <c r="D239" s="13">
        <f t="shared" si="52"/>
        <v>1</v>
      </c>
      <c r="E239" s="13" t="str">
        <f t="shared" si="52"/>
        <v>MBT</v>
      </c>
      <c r="F239" s="13" t="str">
        <f t="shared" si="52"/>
        <v>Pemanfaatan</v>
      </c>
      <c r="G239" s="17">
        <v>3</v>
      </c>
      <c r="H239" s="17">
        <v>2</v>
      </c>
      <c r="I239" s="13" t="str">
        <f t="shared" si="53"/>
        <v>P,PK</v>
      </c>
      <c r="J239" s="18" t="s">
        <v>21</v>
      </c>
      <c r="K239" s="9">
        <v>0</v>
      </c>
      <c r="L239" s="9">
        <v>0</v>
      </c>
      <c r="M239" s="13" t="str">
        <f t="shared" si="51"/>
        <v>sobirin</v>
      </c>
    </row>
    <row r="240" spans="1:13" x14ac:dyDescent="0.25">
      <c r="A240" s="11"/>
      <c r="B240" s="11"/>
      <c r="C240" s="16" t="str">
        <f t="shared" si="52"/>
        <v>-5.8853/110.4296</v>
      </c>
      <c r="D240" s="13">
        <f t="shared" si="52"/>
        <v>1</v>
      </c>
      <c r="E240" s="13" t="str">
        <f t="shared" si="52"/>
        <v>MBT</v>
      </c>
      <c r="F240" s="13" t="str">
        <f t="shared" si="52"/>
        <v>Pemanfaatan</v>
      </c>
      <c r="G240" s="17">
        <v>3</v>
      </c>
      <c r="H240" s="17">
        <v>2</v>
      </c>
      <c r="I240" s="13" t="str">
        <f t="shared" si="53"/>
        <v>P,PK</v>
      </c>
      <c r="J240" s="18" t="s">
        <v>22</v>
      </c>
      <c r="K240" s="9">
        <v>100</v>
      </c>
      <c r="L240" s="9">
        <v>0</v>
      </c>
      <c r="M240" s="13" t="str">
        <f t="shared" si="51"/>
        <v>sobirin</v>
      </c>
    </row>
    <row r="241" spans="1:14" x14ac:dyDescent="0.25">
      <c r="A241" s="11"/>
      <c r="B241" s="11"/>
      <c r="C241" s="16" t="str">
        <f t="shared" si="52"/>
        <v>-5.8853/110.4296</v>
      </c>
      <c r="D241" s="13">
        <f t="shared" si="52"/>
        <v>1</v>
      </c>
      <c r="E241" s="13" t="str">
        <f t="shared" si="52"/>
        <v>MBT</v>
      </c>
      <c r="F241" s="13" t="str">
        <f t="shared" si="52"/>
        <v>Pemanfaatan</v>
      </c>
      <c r="G241" s="17">
        <v>3</v>
      </c>
      <c r="H241" s="17">
        <v>2</v>
      </c>
      <c r="I241" s="13" t="str">
        <f t="shared" si="53"/>
        <v>P,PK</v>
      </c>
      <c r="J241" s="18" t="s">
        <v>23</v>
      </c>
      <c r="K241" s="9">
        <v>0</v>
      </c>
      <c r="L241" s="9">
        <v>0</v>
      </c>
      <c r="M241" s="13" t="str">
        <f t="shared" si="51"/>
        <v>sobirin</v>
      </c>
    </row>
    <row r="242" spans="1:14" x14ac:dyDescent="0.25">
      <c r="A242" s="11"/>
      <c r="B242" s="11"/>
      <c r="C242" s="16" t="str">
        <f t="shared" si="52"/>
        <v>-5.8853/110.4296</v>
      </c>
      <c r="D242" s="13">
        <f t="shared" si="52"/>
        <v>1</v>
      </c>
      <c r="E242" s="13" t="str">
        <f t="shared" si="52"/>
        <v>MBT</v>
      </c>
      <c r="F242" s="13" t="str">
        <f t="shared" si="52"/>
        <v>Pemanfaatan</v>
      </c>
      <c r="G242" s="17">
        <v>3</v>
      </c>
      <c r="H242" s="17">
        <v>2</v>
      </c>
      <c r="I242" s="13" t="str">
        <f t="shared" si="53"/>
        <v>P,PK</v>
      </c>
      <c r="J242" s="18" t="s">
        <v>24</v>
      </c>
      <c r="K242" s="9">
        <v>0</v>
      </c>
      <c r="L242" s="9">
        <v>0</v>
      </c>
      <c r="M242" s="13" t="str">
        <f t="shared" si="51"/>
        <v>sobirin</v>
      </c>
    </row>
    <row r="243" spans="1:14" x14ac:dyDescent="0.25">
      <c r="A243" s="11"/>
      <c r="B243" s="11"/>
      <c r="C243" s="16"/>
      <c r="D243" s="13"/>
      <c r="E243" s="13"/>
      <c r="F243" s="13"/>
      <c r="G243" s="17"/>
      <c r="H243" s="17"/>
      <c r="I243" s="13"/>
      <c r="J243" s="18" t="s">
        <v>16</v>
      </c>
      <c r="K243" s="9">
        <v>45</v>
      </c>
      <c r="L243" s="9">
        <v>45</v>
      </c>
      <c r="M243" s="13" t="str">
        <f t="shared" si="51"/>
        <v>sobirin</v>
      </c>
    </row>
    <row r="244" spans="1:14" x14ac:dyDescent="0.25">
      <c r="A244" s="11"/>
      <c r="B244" s="11"/>
      <c r="C244" s="16" t="str">
        <f>C242</f>
        <v>-5.8853/110.4296</v>
      </c>
      <c r="D244" s="13">
        <f>D242</f>
        <v>1</v>
      </c>
      <c r="E244" s="13" t="str">
        <f>E242</f>
        <v>MBT</v>
      </c>
      <c r="F244" s="13" t="str">
        <f>F242</f>
        <v>Pemanfaatan</v>
      </c>
      <c r="G244" s="17">
        <v>3</v>
      </c>
      <c r="H244" s="17">
        <v>2</v>
      </c>
      <c r="I244" s="13" t="str">
        <f>I242</f>
        <v>P,PK</v>
      </c>
      <c r="J244" s="18" t="s">
        <v>18</v>
      </c>
      <c r="K244" s="9">
        <v>0</v>
      </c>
      <c r="L244" s="9">
        <v>0</v>
      </c>
      <c r="M244" s="13" t="str">
        <f t="shared" si="51"/>
        <v>sobirin</v>
      </c>
    </row>
    <row r="245" spans="1:14" x14ac:dyDescent="0.25">
      <c r="A245" s="31"/>
      <c r="B245" s="31"/>
      <c r="C245" s="32" t="str">
        <f t="shared" ref="C245:F252" si="54">C244</f>
        <v>-5.8853/110.4296</v>
      </c>
      <c r="D245" s="33">
        <f t="shared" si="54"/>
        <v>1</v>
      </c>
      <c r="E245" s="33" t="str">
        <f t="shared" si="54"/>
        <v>MBT</v>
      </c>
      <c r="F245" s="33" t="str">
        <f t="shared" si="54"/>
        <v>Pemanfaatan</v>
      </c>
      <c r="G245" s="34">
        <v>3</v>
      </c>
      <c r="H245" s="34">
        <v>3</v>
      </c>
      <c r="I245" s="33" t="s">
        <v>29</v>
      </c>
      <c r="J245" s="35" t="s">
        <v>25</v>
      </c>
      <c r="K245" s="36">
        <v>20</v>
      </c>
      <c r="L245" s="36">
        <v>0</v>
      </c>
      <c r="M245" s="13" t="str">
        <f t="shared" si="51"/>
        <v>sobirin</v>
      </c>
      <c r="N245" t="s">
        <v>30</v>
      </c>
    </row>
    <row r="246" spans="1:14" x14ac:dyDescent="0.25">
      <c r="A246" s="11"/>
      <c r="B246" s="11"/>
      <c r="C246" s="16" t="str">
        <f t="shared" si="54"/>
        <v>-5.8853/110.4296</v>
      </c>
      <c r="D246" s="13">
        <f t="shared" si="54"/>
        <v>1</v>
      </c>
      <c r="E246" s="13" t="str">
        <f t="shared" si="54"/>
        <v>MBT</v>
      </c>
      <c r="F246" s="13" t="str">
        <f t="shared" si="54"/>
        <v>Pemanfaatan</v>
      </c>
      <c r="G246" s="17">
        <v>3</v>
      </c>
      <c r="H246" s="17">
        <v>3</v>
      </c>
      <c r="I246" s="13" t="str">
        <f t="shared" ref="I246:I252" si="55">I245</f>
        <v>P,PK</v>
      </c>
      <c r="J246" s="18" t="s">
        <v>26</v>
      </c>
      <c r="K246" s="9">
        <v>0</v>
      </c>
      <c r="L246" s="9">
        <v>0</v>
      </c>
      <c r="M246" s="13" t="str">
        <f t="shared" si="51"/>
        <v>sobirin</v>
      </c>
    </row>
    <row r="247" spans="1:14" x14ac:dyDescent="0.25">
      <c r="A247" s="11"/>
      <c r="B247" s="11"/>
      <c r="C247" s="16" t="str">
        <f t="shared" si="54"/>
        <v>-5.8853/110.4296</v>
      </c>
      <c r="D247" s="13">
        <f t="shared" si="54"/>
        <v>1</v>
      </c>
      <c r="E247" s="13" t="str">
        <f t="shared" si="54"/>
        <v>MBT</v>
      </c>
      <c r="F247" s="13" t="str">
        <f t="shared" si="54"/>
        <v>Pemanfaatan</v>
      </c>
      <c r="G247" s="17">
        <v>3</v>
      </c>
      <c r="H247" s="17">
        <v>3</v>
      </c>
      <c r="I247" s="13" t="str">
        <f t="shared" si="55"/>
        <v>P,PK</v>
      </c>
      <c r="J247" s="18" t="s">
        <v>19</v>
      </c>
      <c r="K247" s="9">
        <v>0</v>
      </c>
      <c r="L247" s="9">
        <v>0</v>
      </c>
      <c r="M247" s="13" t="str">
        <f t="shared" si="51"/>
        <v>sobirin</v>
      </c>
    </row>
    <row r="248" spans="1:14" x14ac:dyDescent="0.25">
      <c r="A248" s="11"/>
      <c r="B248" s="11"/>
      <c r="C248" s="16" t="str">
        <f t="shared" si="54"/>
        <v>-5.8853/110.4296</v>
      </c>
      <c r="D248" s="13">
        <f t="shared" si="54"/>
        <v>1</v>
      </c>
      <c r="E248" s="13" t="str">
        <f t="shared" si="54"/>
        <v>MBT</v>
      </c>
      <c r="F248" s="13" t="str">
        <f t="shared" si="54"/>
        <v>Pemanfaatan</v>
      </c>
      <c r="G248" s="17">
        <v>3</v>
      </c>
      <c r="H248" s="17">
        <v>3</v>
      </c>
      <c r="I248" s="13" t="str">
        <f t="shared" si="55"/>
        <v>P,PK</v>
      </c>
      <c r="J248" s="18" t="s">
        <v>20</v>
      </c>
      <c r="K248" s="9">
        <v>0</v>
      </c>
      <c r="L248" s="9">
        <v>0</v>
      </c>
      <c r="M248" s="13" t="str">
        <f t="shared" si="51"/>
        <v>sobirin</v>
      </c>
    </row>
    <row r="249" spans="1:14" x14ac:dyDescent="0.25">
      <c r="A249" s="11"/>
      <c r="B249" s="11"/>
      <c r="C249" s="16" t="str">
        <f t="shared" si="54"/>
        <v>-5.8853/110.4296</v>
      </c>
      <c r="D249" s="13">
        <f t="shared" si="54"/>
        <v>1</v>
      </c>
      <c r="E249" s="13" t="str">
        <f t="shared" si="54"/>
        <v>MBT</v>
      </c>
      <c r="F249" s="13" t="str">
        <f t="shared" si="54"/>
        <v>Pemanfaatan</v>
      </c>
      <c r="G249" s="17">
        <v>3</v>
      </c>
      <c r="H249" s="17">
        <v>3</v>
      </c>
      <c r="I249" s="13" t="str">
        <f t="shared" si="55"/>
        <v>P,PK</v>
      </c>
      <c r="J249" s="18" t="s">
        <v>21</v>
      </c>
      <c r="K249" s="9">
        <v>0</v>
      </c>
      <c r="L249" s="9">
        <v>0</v>
      </c>
      <c r="M249" s="13" t="str">
        <f t="shared" si="51"/>
        <v>sobirin</v>
      </c>
    </row>
    <row r="250" spans="1:14" x14ac:dyDescent="0.25">
      <c r="A250" s="11"/>
      <c r="B250" s="11"/>
      <c r="C250" s="16" t="str">
        <f t="shared" si="54"/>
        <v>-5.8853/110.4296</v>
      </c>
      <c r="D250" s="13">
        <f t="shared" si="54"/>
        <v>1</v>
      </c>
      <c r="E250" s="13" t="str">
        <f t="shared" si="54"/>
        <v>MBT</v>
      </c>
      <c r="F250" s="13" t="str">
        <f t="shared" si="54"/>
        <v>Pemanfaatan</v>
      </c>
      <c r="G250" s="17">
        <v>3</v>
      </c>
      <c r="H250" s="17">
        <v>3</v>
      </c>
      <c r="I250" s="13" t="str">
        <f t="shared" si="55"/>
        <v>P,PK</v>
      </c>
      <c r="J250" s="18" t="s">
        <v>22</v>
      </c>
      <c r="K250" s="9">
        <v>80</v>
      </c>
      <c r="L250" s="9">
        <v>0</v>
      </c>
      <c r="M250" s="13" t="str">
        <f t="shared" si="51"/>
        <v>sobirin</v>
      </c>
    </row>
    <row r="251" spans="1:14" x14ac:dyDescent="0.25">
      <c r="A251" s="11"/>
      <c r="B251" s="11"/>
      <c r="C251" s="16" t="str">
        <f t="shared" si="54"/>
        <v>-5.8853/110.4296</v>
      </c>
      <c r="D251" s="13">
        <f t="shared" si="54"/>
        <v>1</v>
      </c>
      <c r="E251" s="13" t="str">
        <f t="shared" si="54"/>
        <v>MBT</v>
      </c>
      <c r="F251" s="13" t="str">
        <f t="shared" si="54"/>
        <v>Pemanfaatan</v>
      </c>
      <c r="G251" s="17">
        <v>3</v>
      </c>
      <c r="H251" s="17">
        <v>3</v>
      </c>
      <c r="I251" s="13" t="str">
        <f t="shared" si="55"/>
        <v>P,PK</v>
      </c>
      <c r="J251" s="18" t="s">
        <v>23</v>
      </c>
      <c r="K251" s="9">
        <v>0</v>
      </c>
      <c r="L251" s="9">
        <v>0</v>
      </c>
      <c r="M251" s="13" t="str">
        <f t="shared" si="51"/>
        <v>sobirin</v>
      </c>
    </row>
    <row r="252" spans="1:14" x14ac:dyDescent="0.25">
      <c r="A252" s="11"/>
      <c r="B252" s="11"/>
      <c r="C252" s="16" t="str">
        <f t="shared" si="54"/>
        <v>-5.8853/110.4296</v>
      </c>
      <c r="D252" s="13">
        <f t="shared" si="54"/>
        <v>1</v>
      </c>
      <c r="E252" s="13" t="str">
        <f t="shared" si="54"/>
        <v>MBT</v>
      </c>
      <c r="F252" s="13" t="str">
        <f t="shared" si="54"/>
        <v>Pemanfaatan</v>
      </c>
      <c r="G252" s="17">
        <v>3</v>
      </c>
      <c r="H252" s="17">
        <v>3</v>
      </c>
      <c r="I252" s="13" t="str">
        <f t="shared" si="55"/>
        <v>P,PK</v>
      </c>
      <c r="J252" s="18" t="s">
        <v>24</v>
      </c>
      <c r="K252" s="9">
        <v>0</v>
      </c>
      <c r="L252" s="9">
        <v>0</v>
      </c>
      <c r="M252" s="13" t="str">
        <f t="shared" si="51"/>
        <v>sobirin</v>
      </c>
    </row>
    <row r="253" spans="1:14" x14ac:dyDescent="0.25">
      <c r="A253" s="11"/>
      <c r="B253" s="11"/>
      <c r="C253" s="16"/>
      <c r="D253" s="13"/>
      <c r="E253" s="13"/>
      <c r="F253" s="13"/>
      <c r="G253" s="17"/>
      <c r="H253" s="17"/>
      <c r="I253" s="13"/>
      <c r="J253" s="18" t="s">
        <v>16</v>
      </c>
      <c r="K253" s="9">
        <v>20</v>
      </c>
      <c r="L253" s="9">
        <v>50</v>
      </c>
      <c r="M253" s="13" t="str">
        <f t="shared" si="51"/>
        <v>sobirin</v>
      </c>
    </row>
    <row r="254" spans="1:14" x14ac:dyDescent="0.25">
      <c r="A254" s="11"/>
      <c r="B254" s="11"/>
      <c r="C254" s="16" t="str">
        <f>C252</f>
        <v>-5.8853/110.4296</v>
      </c>
      <c r="D254" s="13">
        <f>D252</f>
        <v>1</v>
      </c>
      <c r="E254" s="13" t="str">
        <f>E252</f>
        <v>MBT</v>
      </c>
      <c r="F254" s="13" t="str">
        <f>F252</f>
        <v>Pemanfaatan</v>
      </c>
      <c r="G254" s="17">
        <v>3</v>
      </c>
      <c r="H254" s="17">
        <v>3</v>
      </c>
      <c r="I254" s="13" t="str">
        <f>I252</f>
        <v>P,PK</v>
      </c>
      <c r="J254" s="18" t="s">
        <v>18</v>
      </c>
      <c r="K254" s="9">
        <v>0</v>
      </c>
      <c r="L254" s="9">
        <v>0</v>
      </c>
      <c r="M254" s="13" t="str">
        <f t="shared" si="51"/>
        <v>sobirin</v>
      </c>
    </row>
    <row r="255" spans="1:14" x14ac:dyDescent="0.25">
      <c r="A255" s="31"/>
      <c r="B255" s="31"/>
      <c r="C255" s="32" t="str">
        <f t="shared" ref="C255:F262" si="56">C254</f>
        <v>-5.8853/110.4296</v>
      </c>
      <c r="D255" s="33">
        <f t="shared" si="56"/>
        <v>1</v>
      </c>
      <c r="E255" s="33" t="str">
        <f t="shared" si="56"/>
        <v>MBT</v>
      </c>
      <c r="F255" s="33" t="str">
        <f t="shared" si="56"/>
        <v>Pemanfaatan</v>
      </c>
      <c r="G255" s="34">
        <v>3</v>
      </c>
      <c r="H255" s="34">
        <v>4</v>
      </c>
      <c r="I255" s="33" t="s">
        <v>29</v>
      </c>
      <c r="J255" s="35" t="s">
        <v>25</v>
      </c>
      <c r="K255" s="36">
        <v>100</v>
      </c>
      <c r="L255" s="36">
        <v>0</v>
      </c>
      <c r="M255" s="13" t="str">
        <f t="shared" si="51"/>
        <v>sobirin</v>
      </c>
    </row>
    <row r="256" spans="1:14" x14ac:dyDescent="0.25">
      <c r="A256" s="11"/>
      <c r="B256" s="11"/>
      <c r="C256" s="16" t="str">
        <f t="shared" si="56"/>
        <v>-5.8853/110.4296</v>
      </c>
      <c r="D256" s="13">
        <f t="shared" si="56"/>
        <v>1</v>
      </c>
      <c r="E256" s="13" t="str">
        <f t="shared" si="56"/>
        <v>MBT</v>
      </c>
      <c r="F256" s="13" t="str">
        <f t="shared" si="56"/>
        <v>Pemanfaatan</v>
      </c>
      <c r="G256" s="17">
        <v>3</v>
      </c>
      <c r="H256" s="17">
        <v>4</v>
      </c>
      <c r="I256" s="13" t="str">
        <f t="shared" ref="I256:I262" si="57">I255</f>
        <v>P,PK</v>
      </c>
      <c r="J256" s="18" t="s">
        <v>26</v>
      </c>
      <c r="K256" s="9">
        <v>0</v>
      </c>
      <c r="L256" s="9">
        <v>0</v>
      </c>
      <c r="M256" s="13" t="str">
        <f t="shared" si="51"/>
        <v>sobirin</v>
      </c>
    </row>
    <row r="257" spans="1:13" x14ac:dyDescent="0.25">
      <c r="A257" s="11"/>
      <c r="B257" s="11"/>
      <c r="C257" s="16" t="str">
        <f t="shared" si="56"/>
        <v>-5.8853/110.4296</v>
      </c>
      <c r="D257" s="13">
        <f t="shared" si="56"/>
        <v>1</v>
      </c>
      <c r="E257" s="13" t="str">
        <f t="shared" si="56"/>
        <v>MBT</v>
      </c>
      <c r="F257" s="13" t="str">
        <f t="shared" si="56"/>
        <v>Pemanfaatan</v>
      </c>
      <c r="G257" s="17">
        <v>3</v>
      </c>
      <c r="H257" s="17">
        <v>4</v>
      </c>
      <c r="I257" s="13" t="str">
        <f t="shared" si="57"/>
        <v>P,PK</v>
      </c>
      <c r="J257" s="18" t="s">
        <v>19</v>
      </c>
      <c r="K257" s="9">
        <v>0</v>
      </c>
      <c r="L257" s="9">
        <v>0</v>
      </c>
      <c r="M257" s="13" t="str">
        <f t="shared" si="51"/>
        <v>sobirin</v>
      </c>
    </row>
    <row r="258" spans="1:13" x14ac:dyDescent="0.25">
      <c r="A258" s="11"/>
      <c r="B258" s="11"/>
      <c r="C258" s="16" t="str">
        <f t="shared" si="56"/>
        <v>-5.8853/110.4296</v>
      </c>
      <c r="D258" s="13">
        <f t="shared" si="56"/>
        <v>1</v>
      </c>
      <c r="E258" s="13" t="str">
        <f t="shared" si="56"/>
        <v>MBT</v>
      </c>
      <c r="F258" s="13" t="str">
        <f t="shared" si="56"/>
        <v>Pemanfaatan</v>
      </c>
      <c r="G258" s="17">
        <v>3</v>
      </c>
      <c r="H258" s="17">
        <v>4</v>
      </c>
      <c r="I258" s="13" t="str">
        <f t="shared" si="57"/>
        <v>P,PK</v>
      </c>
      <c r="J258" s="18" t="s">
        <v>20</v>
      </c>
      <c r="K258" s="9">
        <v>0</v>
      </c>
      <c r="L258" s="9">
        <v>0</v>
      </c>
      <c r="M258" s="13" t="str">
        <f t="shared" si="51"/>
        <v>sobirin</v>
      </c>
    </row>
    <row r="259" spans="1:13" x14ac:dyDescent="0.25">
      <c r="A259" s="11"/>
      <c r="B259" s="11"/>
      <c r="C259" s="16" t="str">
        <f t="shared" si="56"/>
        <v>-5.8853/110.4296</v>
      </c>
      <c r="D259" s="13">
        <f t="shared" si="56"/>
        <v>1</v>
      </c>
      <c r="E259" s="13" t="str">
        <f t="shared" si="56"/>
        <v>MBT</v>
      </c>
      <c r="F259" s="13" t="str">
        <f t="shared" si="56"/>
        <v>Pemanfaatan</v>
      </c>
      <c r="G259" s="17">
        <v>3</v>
      </c>
      <c r="H259" s="17">
        <v>4</v>
      </c>
      <c r="I259" s="13" t="str">
        <f t="shared" si="57"/>
        <v>P,PK</v>
      </c>
      <c r="J259" s="18" t="s">
        <v>21</v>
      </c>
      <c r="K259" s="9">
        <v>0</v>
      </c>
      <c r="L259" s="9">
        <v>0</v>
      </c>
      <c r="M259" s="13" t="str">
        <f t="shared" si="51"/>
        <v>sobirin</v>
      </c>
    </row>
    <row r="260" spans="1:13" x14ac:dyDescent="0.25">
      <c r="A260" s="11"/>
      <c r="B260" s="11"/>
      <c r="C260" s="16" t="str">
        <f t="shared" si="56"/>
        <v>-5.8853/110.4296</v>
      </c>
      <c r="D260" s="13">
        <f t="shared" si="56"/>
        <v>1</v>
      </c>
      <c r="E260" s="13" t="str">
        <f t="shared" si="56"/>
        <v>MBT</v>
      </c>
      <c r="F260" s="13" t="str">
        <f t="shared" si="56"/>
        <v>Pemanfaatan</v>
      </c>
      <c r="G260" s="17">
        <v>3</v>
      </c>
      <c r="H260" s="17">
        <v>4</v>
      </c>
      <c r="I260" s="13" t="str">
        <f t="shared" si="57"/>
        <v>P,PK</v>
      </c>
      <c r="J260" s="18" t="s">
        <v>22</v>
      </c>
      <c r="K260" s="9">
        <v>0</v>
      </c>
      <c r="L260" s="9">
        <v>0</v>
      </c>
      <c r="M260" s="13" t="str">
        <f t="shared" si="51"/>
        <v>sobirin</v>
      </c>
    </row>
    <row r="261" spans="1:13" x14ac:dyDescent="0.25">
      <c r="A261" s="11"/>
      <c r="B261" s="11"/>
      <c r="C261" s="16" t="str">
        <f t="shared" si="56"/>
        <v>-5.8853/110.4296</v>
      </c>
      <c r="D261" s="13">
        <f t="shared" si="56"/>
        <v>1</v>
      </c>
      <c r="E261" s="13" t="str">
        <f t="shared" si="56"/>
        <v>MBT</v>
      </c>
      <c r="F261" s="13" t="str">
        <f t="shared" si="56"/>
        <v>Pemanfaatan</v>
      </c>
      <c r="G261" s="17">
        <v>3</v>
      </c>
      <c r="H261" s="17">
        <v>4</v>
      </c>
      <c r="I261" s="13" t="str">
        <f t="shared" si="57"/>
        <v>P,PK</v>
      </c>
      <c r="J261" s="18" t="s">
        <v>23</v>
      </c>
      <c r="K261" s="9">
        <v>0</v>
      </c>
      <c r="L261" s="9">
        <v>0</v>
      </c>
      <c r="M261" s="13" t="str">
        <f t="shared" si="51"/>
        <v>sobirin</v>
      </c>
    </row>
    <row r="262" spans="1:13" x14ac:dyDescent="0.25">
      <c r="A262" s="11"/>
      <c r="B262" s="11"/>
      <c r="C262" s="16" t="str">
        <f t="shared" si="56"/>
        <v>-5.8853/110.4296</v>
      </c>
      <c r="D262" s="13">
        <f t="shared" si="56"/>
        <v>1</v>
      </c>
      <c r="E262" s="13" t="str">
        <f t="shared" si="56"/>
        <v>MBT</v>
      </c>
      <c r="F262" s="13" t="str">
        <f t="shared" si="56"/>
        <v>Pemanfaatan</v>
      </c>
      <c r="G262" s="17">
        <v>3</v>
      </c>
      <c r="H262" s="17">
        <v>4</v>
      </c>
      <c r="I262" s="13" t="str">
        <f t="shared" si="57"/>
        <v>P,PK</v>
      </c>
      <c r="J262" s="18" t="s">
        <v>24</v>
      </c>
      <c r="K262" s="9">
        <v>0</v>
      </c>
      <c r="L262" s="9">
        <v>0</v>
      </c>
      <c r="M262" s="13" t="str">
        <f t="shared" si="51"/>
        <v>sobirin</v>
      </c>
    </row>
    <row r="263" spans="1:13" x14ac:dyDescent="0.25">
      <c r="A263" s="11"/>
      <c r="B263" s="11"/>
      <c r="C263" s="16"/>
      <c r="D263" s="13"/>
      <c r="E263" s="13"/>
      <c r="F263" s="13"/>
      <c r="G263" s="17"/>
      <c r="H263" s="17"/>
      <c r="I263" s="13"/>
      <c r="J263" s="18" t="s">
        <v>16</v>
      </c>
      <c r="K263" s="9">
        <v>25</v>
      </c>
      <c r="L263" s="9">
        <v>5</v>
      </c>
      <c r="M263" s="13" t="str">
        <f t="shared" si="51"/>
        <v>sobirin</v>
      </c>
    </row>
    <row r="264" spans="1:13" x14ac:dyDescent="0.25">
      <c r="A264" s="11"/>
      <c r="B264" s="11"/>
      <c r="C264" s="16" t="str">
        <f>C262</f>
        <v>-5.8853/110.4296</v>
      </c>
      <c r="D264" s="13">
        <f>D262</f>
        <v>1</v>
      </c>
      <c r="E264" s="13" t="str">
        <f>E262</f>
        <v>MBT</v>
      </c>
      <c r="F264" s="13" t="str">
        <f>F262</f>
        <v>Pemanfaatan</v>
      </c>
      <c r="G264" s="17">
        <v>3</v>
      </c>
      <c r="H264" s="17">
        <v>4</v>
      </c>
      <c r="I264" s="13" t="str">
        <f>I262</f>
        <v>P,PK</v>
      </c>
      <c r="J264" s="18" t="s">
        <v>18</v>
      </c>
      <c r="K264" s="9">
        <v>5</v>
      </c>
      <c r="L264" s="9">
        <v>0</v>
      </c>
      <c r="M264" s="13" t="str">
        <f t="shared" si="51"/>
        <v>sobirin</v>
      </c>
    </row>
    <row r="265" spans="1:13" x14ac:dyDescent="0.25">
      <c r="A265" s="31"/>
      <c r="B265" s="31"/>
      <c r="C265" s="32" t="str">
        <f t="shared" ref="C265:F272" si="58">C264</f>
        <v>-5.8853/110.4296</v>
      </c>
      <c r="D265" s="33">
        <f t="shared" si="58"/>
        <v>1</v>
      </c>
      <c r="E265" s="33" t="str">
        <f t="shared" si="58"/>
        <v>MBT</v>
      </c>
      <c r="F265" s="33" t="str">
        <f t="shared" si="58"/>
        <v>Pemanfaatan</v>
      </c>
      <c r="G265" s="34">
        <v>3</v>
      </c>
      <c r="H265" s="34">
        <v>5</v>
      </c>
      <c r="I265" s="33" t="s">
        <v>29</v>
      </c>
      <c r="J265" s="35" t="s">
        <v>25</v>
      </c>
      <c r="K265" s="36">
        <v>100</v>
      </c>
      <c r="L265" s="36">
        <v>0</v>
      </c>
      <c r="M265" s="13" t="str">
        <f t="shared" si="51"/>
        <v>sobirin</v>
      </c>
    </row>
    <row r="266" spans="1:13" x14ac:dyDescent="0.25">
      <c r="A266" s="11"/>
      <c r="B266" s="11"/>
      <c r="C266" s="16" t="str">
        <f t="shared" si="58"/>
        <v>-5.8853/110.4296</v>
      </c>
      <c r="D266" s="13">
        <f t="shared" si="58"/>
        <v>1</v>
      </c>
      <c r="E266" s="13" t="str">
        <f t="shared" si="58"/>
        <v>MBT</v>
      </c>
      <c r="F266" s="13" t="str">
        <f t="shared" si="58"/>
        <v>Pemanfaatan</v>
      </c>
      <c r="G266" s="17">
        <v>3</v>
      </c>
      <c r="H266" s="17">
        <v>5</v>
      </c>
      <c r="I266" s="13" t="str">
        <f t="shared" ref="I266:I272" si="59">I265</f>
        <v>P,PK</v>
      </c>
      <c r="J266" s="18" t="s">
        <v>26</v>
      </c>
      <c r="K266" s="9">
        <v>0</v>
      </c>
      <c r="L266" s="9">
        <v>0</v>
      </c>
      <c r="M266" s="13" t="str">
        <f t="shared" si="51"/>
        <v>sobirin</v>
      </c>
    </row>
    <row r="267" spans="1:13" x14ac:dyDescent="0.25">
      <c r="A267" s="11"/>
      <c r="B267" s="11"/>
      <c r="C267" s="16" t="str">
        <f t="shared" si="58"/>
        <v>-5.8853/110.4296</v>
      </c>
      <c r="D267" s="13">
        <f t="shared" si="58"/>
        <v>1</v>
      </c>
      <c r="E267" s="13" t="str">
        <f t="shared" si="58"/>
        <v>MBT</v>
      </c>
      <c r="F267" s="13" t="str">
        <f t="shared" si="58"/>
        <v>Pemanfaatan</v>
      </c>
      <c r="G267" s="17">
        <v>3</v>
      </c>
      <c r="H267" s="17">
        <v>5</v>
      </c>
      <c r="I267" s="13" t="str">
        <f t="shared" si="59"/>
        <v>P,PK</v>
      </c>
      <c r="J267" s="18" t="s">
        <v>19</v>
      </c>
      <c r="K267" s="9">
        <v>0</v>
      </c>
      <c r="L267" s="9">
        <v>0</v>
      </c>
      <c r="M267" s="13" t="str">
        <f t="shared" si="51"/>
        <v>sobirin</v>
      </c>
    </row>
    <row r="268" spans="1:13" x14ac:dyDescent="0.25">
      <c r="A268" s="11"/>
      <c r="B268" s="11"/>
      <c r="C268" s="16" t="str">
        <f t="shared" si="58"/>
        <v>-5.8853/110.4296</v>
      </c>
      <c r="D268" s="13">
        <f t="shared" si="58"/>
        <v>1</v>
      </c>
      <c r="E268" s="13" t="str">
        <f t="shared" si="58"/>
        <v>MBT</v>
      </c>
      <c r="F268" s="13" t="str">
        <f t="shared" si="58"/>
        <v>Pemanfaatan</v>
      </c>
      <c r="G268" s="17">
        <v>3</v>
      </c>
      <c r="H268" s="17">
        <v>5</v>
      </c>
      <c r="I268" s="13" t="str">
        <f t="shared" si="59"/>
        <v>P,PK</v>
      </c>
      <c r="J268" s="18" t="s">
        <v>20</v>
      </c>
      <c r="K268" s="9">
        <v>0</v>
      </c>
      <c r="L268" s="9">
        <v>0</v>
      </c>
      <c r="M268" s="13" t="str">
        <f t="shared" si="51"/>
        <v>sobirin</v>
      </c>
    </row>
    <row r="269" spans="1:13" x14ac:dyDescent="0.25">
      <c r="A269" s="11"/>
      <c r="B269" s="11"/>
      <c r="C269" s="16" t="str">
        <f t="shared" si="58"/>
        <v>-5.8853/110.4296</v>
      </c>
      <c r="D269" s="13">
        <f t="shared" si="58"/>
        <v>1</v>
      </c>
      <c r="E269" s="13" t="str">
        <f t="shared" si="58"/>
        <v>MBT</v>
      </c>
      <c r="F269" s="13" t="str">
        <f t="shared" si="58"/>
        <v>Pemanfaatan</v>
      </c>
      <c r="G269" s="17">
        <v>3</v>
      </c>
      <c r="H269" s="17">
        <v>5</v>
      </c>
      <c r="I269" s="13" t="str">
        <f t="shared" si="59"/>
        <v>P,PK</v>
      </c>
      <c r="J269" s="18" t="s">
        <v>21</v>
      </c>
      <c r="K269" s="9">
        <v>0</v>
      </c>
      <c r="L269" s="9">
        <v>0</v>
      </c>
      <c r="M269" s="13" t="str">
        <f t="shared" si="51"/>
        <v>sobirin</v>
      </c>
    </row>
    <row r="270" spans="1:13" x14ac:dyDescent="0.25">
      <c r="A270" s="11"/>
      <c r="B270" s="11"/>
      <c r="C270" s="16" t="str">
        <f t="shared" si="58"/>
        <v>-5.8853/110.4296</v>
      </c>
      <c r="D270" s="13">
        <f t="shared" si="58"/>
        <v>1</v>
      </c>
      <c r="E270" s="13" t="str">
        <f t="shared" si="58"/>
        <v>MBT</v>
      </c>
      <c r="F270" s="13" t="str">
        <f t="shared" si="58"/>
        <v>Pemanfaatan</v>
      </c>
      <c r="G270" s="17">
        <v>3</v>
      </c>
      <c r="H270" s="17">
        <v>5</v>
      </c>
      <c r="I270" s="13" t="str">
        <f t="shared" si="59"/>
        <v>P,PK</v>
      </c>
      <c r="J270" s="18" t="s">
        <v>22</v>
      </c>
      <c r="K270" s="9">
        <v>0</v>
      </c>
      <c r="L270" s="9">
        <v>0</v>
      </c>
      <c r="M270" s="13" t="str">
        <f t="shared" si="51"/>
        <v>sobirin</v>
      </c>
    </row>
    <row r="271" spans="1:13" x14ac:dyDescent="0.25">
      <c r="A271" s="11"/>
      <c r="B271" s="11"/>
      <c r="C271" s="16" t="str">
        <f t="shared" si="58"/>
        <v>-5.8853/110.4296</v>
      </c>
      <c r="D271" s="13">
        <f t="shared" si="58"/>
        <v>1</v>
      </c>
      <c r="E271" s="13" t="str">
        <f t="shared" si="58"/>
        <v>MBT</v>
      </c>
      <c r="F271" s="13" t="str">
        <f t="shared" si="58"/>
        <v>Pemanfaatan</v>
      </c>
      <c r="G271" s="17">
        <v>3</v>
      </c>
      <c r="H271" s="17">
        <v>5</v>
      </c>
      <c r="I271" s="13" t="str">
        <f t="shared" si="59"/>
        <v>P,PK</v>
      </c>
      <c r="J271" s="18" t="s">
        <v>23</v>
      </c>
      <c r="K271" s="9">
        <v>0</v>
      </c>
      <c r="L271" s="9">
        <v>0</v>
      </c>
      <c r="M271" s="13" t="str">
        <f t="shared" si="51"/>
        <v>sobirin</v>
      </c>
    </row>
    <row r="272" spans="1:13" x14ac:dyDescent="0.25">
      <c r="A272" s="11"/>
      <c r="B272" s="11"/>
      <c r="C272" s="16" t="str">
        <f t="shared" si="58"/>
        <v>-5.8853/110.4296</v>
      </c>
      <c r="D272" s="13">
        <f t="shared" si="58"/>
        <v>1</v>
      </c>
      <c r="E272" s="13" t="str">
        <f t="shared" si="58"/>
        <v>MBT</v>
      </c>
      <c r="F272" s="13" t="str">
        <f t="shared" si="58"/>
        <v>Pemanfaatan</v>
      </c>
      <c r="G272" s="17">
        <v>3</v>
      </c>
      <c r="H272" s="17">
        <v>5</v>
      </c>
      <c r="I272" s="13" t="str">
        <f t="shared" si="59"/>
        <v>P,PK</v>
      </c>
      <c r="J272" s="18" t="s">
        <v>24</v>
      </c>
      <c r="K272" s="9">
        <v>0</v>
      </c>
      <c r="L272" s="9">
        <v>0</v>
      </c>
      <c r="M272" s="13" t="str">
        <f t="shared" si="51"/>
        <v>sobirin</v>
      </c>
    </row>
    <row r="273" spans="1:13" x14ac:dyDescent="0.25">
      <c r="A273" s="11"/>
      <c r="B273" s="11"/>
      <c r="C273" s="16"/>
      <c r="D273" s="13"/>
      <c r="E273" s="13"/>
      <c r="F273" s="13"/>
      <c r="G273" s="17"/>
      <c r="H273" s="17"/>
      <c r="I273" s="13"/>
      <c r="J273" s="18" t="s">
        <v>16</v>
      </c>
      <c r="K273" s="9">
        <v>15</v>
      </c>
      <c r="L273" s="9">
        <v>5</v>
      </c>
      <c r="M273" s="13" t="str">
        <f t="shared" si="51"/>
        <v>sobirin</v>
      </c>
    </row>
    <row r="274" spans="1:13" x14ac:dyDescent="0.25">
      <c r="A274" s="11"/>
      <c r="B274" s="11"/>
      <c r="C274" s="16" t="str">
        <f>C272</f>
        <v>-5.8853/110.4296</v>
      </c>
      <c r="D274" s="13">
        <f>D272</f>
        <v>1</v>
      </c>
      <c r="E274" s="13" t="str">
        <f>E272</f>
        <v>MBT</v>
      </c>
      <c r="F274" s="13" t="str">
        <f>F272</f>
        <v>Pemanfaatan</v>
      </c>
      <c r="G274" s="17">
        <v>3</v>
      </c>
      <c r="H274" s="17">
        <v>5</v>
      </c>
      <c r="I274" s="13" t="str">
        <f>I272</f>
        <v>P,PK</v>
      </c>
      <c r="J274" s="18" t="s">
        <v>18</v>
      </c>
      <c r="K274" s="9">
        <v>5</v>
      </c>
      <c r="L274" s="9">
        <v>0</v>
      </c>
      <c r="M274" s="13" t="str">
        <f t="shared" si="51"/>
        <v>sobirin</v>
      </c>
    </row>
    <row r="275" spans="1:13" x14ac:dyDescent="0.25">
      <c r="A275" s="31"/>
      <c r="B275" s="31"/>
      <c r="C275" s="32" t="str">
        <f t="shared" ref="C275:F282" si="60">C274</f>
        <v>-5.8853/110.4296</v>
      </c>
      <c r="D275" s="33">
        <f t="shared" si="60"/>
        <v>1</v>
      </c>
      <c r="E275" s="33" t="str">
        <f t="shared" si="60"/>
        <v>MBT</v>
      </c>
      <c r="F275" s="33" t="str">
        <f t="shared" si="60"/>
        <v>Pemanfaatan</v>
      </c>
      <c r="G275" s="34">
        <v>3</v>
      </c>
      <c r="H275" s="34">
        <v>6</v>
      </c>
      <c r="I275" s="33" t="s">
        <v>49</v>
      </c>
      <c r="J275" s="35" t="s">
        <v>25</v>
      </c>
      <c r="K275" s="36">
        <v>0</v>
      </c>
      <c r="L275" s="36">
        <v>0</v>
      </c>
      <c r="M275" s="13" t="str">
        <f t="shared" si="51"/>
        <v>sobirin</v>
      </c>
    </row>
    <row r="276" spans="1:13" x14ac:dyDescent="0.25">
      <c r="A276" s="11"/>
      <c r="B276" s="11"/>
      <c r="C276" s="16" t="str">
        <f t="shared" si="60"/>
        <v>-5.8853/110.4296</v>
      </c>
      <c r="D276" s="13">
        <f t="shared" si="60"/>
        <v>1</v>
      </c>
      <c r="E276" s="13" t="str">
        <f t="shared" si="60"/>
        <v>MBT</v>
      </c>
      <c r="F276" s="13" t="str">
        <f t="shared" si="60"/>
        <v>Pemanfaatan</v>
      </c>
      <c r="G276" s="17">
        <v>3</v>
      </c>
      <c r="H276" s="17">
        <v>6</v>
      </c>
      <c r="I276" s="13" t="str">
        <f t="shared" ref="I276:I282" si="61">I275</f>
        <v>P,B</v>
      </c>
      <c r="J276" s="18" t="s">
        <v>26</v>
      </c>
      <c r="K276" s="9">
        <v>0</v>
      </c>
      <c r="L276" s="9">
        <v>0</v>
      </c>
      <c r="M276" s="13" t="str">
        <f t="shared" si="51"/>
        <v>sobirin</v>
      </c>
    </row>
    <row r="277" spans="1:13" x14ac:dyDescent="0.25">
      <c r="A277" s="11"/>
      <c r="B277" s="11"/>
      <c r="C277" s="16" t="str">
        <f t="shared" si="60"/>
        <v>-5.8853/110.4296</v>
      </c>
      <c r="D277" s="13">
        <f t="shared" si="60"/>
        <v>1</v>
      </c>
      <c r="E277" s="13" t="str">
        <f t="shared" si="60"/>
        <v>MBT</v>
      </c>
      <c r="F277" s="13" t="str">
        <f t="shared" si="60"/>
        <v>Pemanfaatan</v>
      </c>
      <c r="G277" s="17">
        <v>3</v>
      </c>
      <c r="H277" s="17">
        <v>6</v>
      </c>
      <c r="I277" s="13" t="str">
        <f t="shared" si="61"/>
        <v>P,B</v>
      </c>
      <c r="J277" s="18" t="s">
        <v>19</v>
      </c>
      <c r="K277" s="9">
        <v>0</v>
      </c>
      <c r="L277" s="9">
        <v>0</v>
      </c>
      <c r="M277" s="13" t="str">
        <f t="shared" si="51"/>
        <v>sobirin</v>
      </c>
    </row>
    <row r="278" spans="1:13" x14ac:dyDescent="0.25">
      <c r="A278" s="11"/>
      <c r="B278" s="11"/>
      <c r="C278" s="16" t="str">
        <f t="shared" si="60"/>
        <v>-5.8853/110.4296</v>
      </c>
      <c r="D278" s="13">
        <f t="shared" si="60"/>
        <v>1</v>
      </c>
      <c r="E278" s="13" t="str">
        <f t="shared" si="60"/>
        <v>MBT</v>
      </c>
      <c r="F278" s="13" t="str">
        <f t="shared" si="60"/>
        <v>Pemanfaatan</v>
      </c>
      <c r="G278" s="17">
        <v>3</v>
      </c>
      <c r="H278" s="17">
        <v>6</v>
      </c>
      <c r="I278" s="13" t="str">
        <f t="shared" si="61"/>
        <v>P,B</v>
      </c>
      <c r="J278" s="18" t="s">
        <v>20</v>
      </c>
      <c r="K278" s="9">
        <v>0</v>
      </c>
      <c r="L278" s="9">
        <v>0</v>
      </c>
      <c r="M278" s="13" t="str">
        <f t="shared" si="51"/>
        <v>sobirin</v>
      </c>
    </row>
    <row r="279" spans="1:13" x14ac:dyDescent="0.25">
      <c r="A279" s="11"/>
      <c r="B279" s="11"/>
      <c r="C279" s="16" t="str">
        <f t="shared" si="60"/>
        <v>-5.8853/110.4296</v>
      </c>
      <c r="D279" s="13">
        <f t="shared" si="60"/>
        <v>1</v>
      </c>
      <c r="E279" s="13" t="str">
        <f t="shared" si="60"/>
        <v>MBT</v>
      </c>
      <c r="F279" s="13" t="str">
        <f t="shared" si="60"/>
        <v>Pemanfaatan</v>
      </c>
      <c r="G279" s="17">
        <v>3</v>
      </c>
      <c r="H279" s="17">
        <v>6</v>
      </c>
      <c r="I279" s="13" t="str">
        <f t="shared" si="61"/>
        <v>P,B</v>
      </c>
      <c r="J279" s="18" t="s">
        <v>21</v>
      </c>
      <c r="K279" s="9">
        <v>0</v>
      </c>
      <c r="L279" s="9">
        <v>0</v>
      </c>
      <c r="M279" s="13" t="str">
        <f t="shared" si="51"/>
        <v>sobirin</v>
      </c>
    </row>
    <row r="280" spans="1:13" x14ac:dyDescent="0.25">
      <c r="A280" s="11"/>
      <c r="B280" s="11"/>
      <c r="C280" s="16" t="str">
        <f t="shared" si="60"/>
        <v>-5.8853/110.4296</v>
      </c>
      <c r="D280" s="13">
        <f t="shared" si="60"/>
        <v>1</v>
      </c>
      <c r="E280" s="13" t="str">
        <f t="shared" si="60"/>
        <v>MBT</v>
      </c>
      <c r="F280" s="13" t="str">
        <f t="shared" si="60"/>
        <v>Pemanfaatan</v>
      </c>
      <c r="G280" s="17">
        <v>3</v>
      </c>
      <c r="H280" s="17">
        <v>6</v>
      </c>
      <c r="I280" s="13" t="str">
        <f t="shared" si="61"/>
        <v>P,B</v>
      </c>
      <c r="J280" s="18" t="s">
        <v>22</v>
      </c>
      <c r="K280" s="9">
        <v>100</v>
      </c>
      <c r="L280" s="9">
        <v>0</v>
      </c>
      <c r="M280" s="13" t="str">
        <f t="shared" si="51"/>
        <v>sobirin</v>
      </c>
    </row>
    <row r="281" spans="1:13" x14ac:dyDescent="0.25">
      <c r="A281" s="11"/>
      <c r="B281" s="11"/>
      <c r="C281" s="16" t="str">
        <f t="shared" si="60"/>
        <v>-5.8853/110.4296</v>
      </c>
      <c r="D281" s="13">
        <f t="shared" si="60"/>
        <v>1</v>
      </c>
      <c r="E281" s="13" t="str">
        <f t="shared" si="60"/>
        <v>MBT</v>
      </c>
      <c r="F281" s="13" t="str">
        <f t="shared" si="60"/>
        <v>Pemanfaatan</v>
      </c>
      <c r="G281" s="17">
        <v>3</v>
      </c>
      <c r="H281" s="17">
        <v>6</v>
      </c>
      <c r="I281" s="13" t="str">
        <f t="shared" si="61"/>
        <v>P,B</v>
      </c>
      <c r="J281" s="18" t="s">
        <v>23</v>
      </c>
      <c r="K281" s="9">
        <v>0</v>
      </c>
      <c r="L281" s="9">
        <v>0</v>
      </c>
      <c r="M281" s="13" t="str">
        <f t="shared" si="51"/>
        <v>sobirin</v>
      </c>
    </row>
    <row r="282" spans="1:13" x14ac:dyDescent="0.25">
      <c r="A282" s="11"/>
      <c r="B282" s="11"/>
      <c r="C282" s="16" t="str">
        <f t="shared" si="60"/>
        <v>-5.8853/110.4296</v>
      </c>
      <c r="D282" s="13">
        <f t="shared" si="60"/>
        <v>1</v>
      </c>
      <c r="E282" s="13" t="str">
        <f t="shared" si="60"/>
        <v>MBT</v>
      </c>
      <c r="F282" s="13" t="str">
        <f t="shared" si="60"/>
        <v>Pemanfaatan</v>
      </c>
      <c r="G282" s="17">
        <v>3</v>
      </c>
      <c r="H282" s="17">
        <v>6</v>
      </c>
      <c r="I282" s="13" t="str">
        <f t="shared" si="61"/>
        <v>P,B</v>
      </c>
      <c r="J282" s="18" t="s">
        <v>24</v>
      </c>
      <c r="K282" s="9">
        <v>0</v>
      </c>
      <c r="L282" s="9">
        <v>0</v>
      </c>
      <c r="M282" s="13" t="str">
        <f t="shared" si="51"/>
        <v>sobirin</v>
      </c>
    </row>
    <row r="283" spans="1:13" x14ac:dyDescent="0.25">
      <c r="A283" s="11"/>
      <c r="B283" s="11"/>
      <c r="C283" s="16"/>
      <c r="D283" s="13"/>
      <c r="E283" s="13"/>
      <c r="F283" s="13"/>
      <c r="G283" s="17"/>
      <c r="H283" s="17"/>
      <c r="I283" s="13"/>
      <c r="J283" s="10" t="str">
        <f>J273</f>
        <v>% seagrass</v>
      </c>
      <c r="K283" s="9">
        <v>25</v>
      </c>
      <c r="L283" s="9">
        <v>50</v>
      </c>
      <c r="M283" s="13" t="str">
        <f t="shared" si="51"/>
        <v>sobirin</v>
      </c>
    </row>
    <row r="284" spans="1:13" x14ac:dyDescent="0.25">
      <c r="A284" s="11"/>
      <c r="B284" s="11"/>
      <c r="C284" s="16" t="str">
        <f>C282</f>
        <v>-5.8853/110.4296</v>
      </c>
      <c r="D284" s="13">
        <f>D282</f>
        <v>1</v>
      </c>
      <c r="E284" s="13" t="str">
        <f>E282</f>
        <v>MBT</v>
      </c>
      <c r="F284" s="13" t="str">
        <f>F282</f>
        <v>Pemanfaatan</v>
      </c>
      <c r="G284" s="17">
        <v>3</v>
      </c>
      <c r="H284" s="17">
        <v>6</v>
      </c>
      <c r="I284" s="13" t="str">
        <f>I282</f>
        <v>P,B</v>
      </c>
      <c r="J284" s="18" t="s">
        <v>18</v>
      </c>
      <c r="K284" s="9">
        <v>0</v>
      </c>
      <c r="L284" s="9">
        <v>0</v>
      </c>
      <c r="M284" s="13" t="str">
        <f t="shared" si="51"/>
        <v>sobirin</v>
      </c>
    </row>
    <row r="285" spans="1:13" x14ac:dyDescent="0.25">
      <c r="A285" s="31"/>
      <c r="B285" s="31"/>
      <c r="C285" s="32" t="str">
        <f t="shared" ref="C285:F292" si="62">C284</f>
        <v>-5.8853/110.4296</v>
      </c>
      <c r="D285" s="33">
        <f t="shared" si="62"/>
        <v>1</v>
      </c>
      <c r="E285" s="33" t="str">
        <f t="shared" si="62"/>
        <v>MBT</v>
      </c>
      <c r="F285" s="33" t="str">
        <f t="shared" si="62"/>
        <v>Pemanfaatan</v>
      </c>
      <c r="G285" s="34">
        <v>3</v>
      </c>
      <c r="H285" s="34">
        <v>7</v>
      </c>
      <c r="I285" s="33" t="s">
        <v>29</v>
      </c>
      <c r="J285" s="35" t="s">
        <v>25</v>
      </c>
      <c r="K285" s="36">
        <v>0</v>
      </c>
      <c r="L285" s="36">
        <v>0</v>
      </c>
      <c r="M285" s="13" t="str">
        <f t="shared" si="51"/>
        <v>sobirin</v>
      </c>
    </row>
    <row r="286" spans="1:13" x14ac:dyDescent="0.25">
      <c r="A286" s="11"/>
      <c r="B286" s="11"/>
      <c r="C286" s="16" t="str">
        <f t="shared" si="62"/>
        <v>-5.8853/110.4296</v>
      </c>
      <c r="D286" s="13">
        <f t="shared" si="62"/>
        <v>1</v>
      </c>
      <c r="E286" s="13" t="str">
        <f t="shared" si="62"/>
        <v>MBT</v>
      </c>
      <c r="F286" s="13" t="str">
        <f t="shared" si="62"/>
        <v>Pemanfaatan</v>
      </c>
      <c r="G286" s="17">
        <v>3</v>
      </c>
      <c r="H286" s="17">
        <v>7</v>
      </c>
      <c r="I286" s="13" t="str">
        <f t="shared" ref="I286:I292" si="63">I285</f>
        <v>P,PK</v>
      </c>
      <c r="J286" s="18" t="s">
        <v>26</v>
      </c>
      <c r="K286" s="9">
        <v>0</v>
      </c>
      <c r="L286" s="9">
        <v>0</v>
      </c>
      <c r="M286" s="13" t="str">
        <f t="shared" si="51"/>
        <v>sobirin</v>
      </c>
    </row>
    <row r="287" spans="1:13" x14ac:dyDescent="0.25">
      <c r="A287" s="11"/>
      <c r="B287" s="11"/>
      <c r="C287" s="16" t="str">
        <f t="shared" si="62"/>
        <v>-5.8853/110.4296</v>
      </c>
      <c r="D287" s="13">
        <f t="shared" si="62"/>
        <v>1</v>
      </c>
      <c r="E287" s="13" t="str">
        <f t="shared" si="62"/>
        <v>MBT</v>
      </c>
      <c r="F287" s="13" t="str">
        <f t="shared" si="62"/>
        <v>Pemanfaatan</v>
      </c>
      <c r="G287" s="17">
        <v>3</v>
      </c>
      <c r="H287" s="17">
        <v>7</v>
      </c>
      <c r="I287" s="13" t="str">
        <f t="shared" si="63"/>
        <v>P,PK</v>
      </c>
      <c r="J287" s="18" t="s">
        <v>19</v>
      </c>
      <c r="K287" s="9">
        <v>0</v>
      </c>
      <c r="L287" s="9">
        <v>0</v>
      </c>
      <c r="M287" s="13" t="str">
        <f t="shared" si="51"/>
        <v>sobirin</v>
      </c>
    </row>
    <row r="288" spans="1:13" x14ac:dyDescent="0.25">
      <c r="A288" s="11"/>
      <c r="B288" s="11"/>
      <c r="C288" s="16" t="str">
        <f t="shared" si="62"/>
        <v>-5.8853/110.4296</v>
      </c>
      <c r="D288" s="13">
        <f t="shared" si="62"/>
        <v>1</v>
      </c>
      <c r="E288" s="13" t="str">
        <f t="shared" si="62"/>
        <v>MBT</v>
      </c>
      <c r="F288" s="13" t="str">
        <f t="shared" si="62"/>
        <v>Pemanfaatan</v>
      </c>
      <c r="G288" s="17">
        <v>3</v>
      </c>
      <c r="H288" s="17">
        <v>7</v>
      </c>
      <c r="I288" s="13" t="str">
        <f t="shared" si="63"/>
        <v>P,PK</v>
      </c>
      <c r="J288" s="18" t="s">
        <v>20</v>
      </c>
      <c r="K288" s="9">
        <v>0</v>
      </c>
      <c r="L288" s="9">
        <v>0</v>
      </c>
      <c r="M288" s="13" t="str">
        <f t="shared" si="51"/>
        <v>sobirin</v>
      </c>
    </row>
    <row r="289" spans="1:13" x14ac:dyDescent="0.25">
      <c r="A289" s="11"/>
      <c r="B289" s="11"/>
      <c r="C289" s="16" t="str">
        <f t="shared" si="62"/>
        <v>-5.8853/110.4296</v>
      </c>
      <c r="D289" s="13">
        <f t="shared" si="62"/>
        <v>1</v>
      </c>
      <c r="E289" s="13" t="str">
        <f t="shared" si="62"/>
        <v>MBT</v>
      </c>
      <c r="F289" s="13" t="str">
        <f t="shared" si="62"/>
        <v>Pemanfaatan</v>
      </c>
      <c r="G289" s="17">
        <v>3</v>
      </c>
      <c r="H289" s="17">
        <v>7</v>
      </c>
      <c r="I289" s="13" t="str">
        <f t="shared" si="63"/>
        <v>P,PK</v>
      </c>
      <c r="J289" s="18" t="s">
        <v>21</v>
      </c>
      <c r="K289" s="9">
        <v>0</v>
      </c>
      <c r="L289" s="9">
        <v>0</v>
      </c>
      <c r="M289" s="13" t="str">
        <f t="shared" si="51"/>
        <v>sobirin</v>
      </c>
    </row>
    <row r="290" spans="1:13" x14ac:dyDescent="0.25">
      <c r="A290" s="11"/>
      <c r="B290" s="11"/>
      <c r="C290" s="16" t="str">
        <f t="shared" si="62"/>
        <v>-5.8853/110.4296</v>
      </c>
      <c r="D290" s="13">
        <f t="shared" si="62"/>
        <v>1</v>
      </c>
      <c r="E290" s="13" t="str">
        <f t="shared" si="62"/>
        <v>MBT</v>
      </c>
      <c r="F290" s="13" t="str">
        <f t="shared" si="62"/>
        <v>Pemanfaatan</v>
      </c>
      <c r="G290" s="17">
        <v>3</v>
      </c>
      <c r="H290" s="17">
        <v>7</v>
      </c>
      <c r="I290" s="13" t="str">
        <f t="shared" si="63"/>
        <v>P,PK</v>
      </c>
      <c r="J290" s="18" t="s">
        <v>22</v>
      </c>
      <c r="K290" s="9">
        <v>100</v>
      </c>
      <c r="L290" s="9">
        <v>0</v>
      </c>
      <c r="M290" s="13" t="str">
        <f t="shared" si="51"/>
        <v>sobirin</v>
      </c>
    </row>
    <row r="291" spans="1:13" x14ac:dyDescent="0.25">
      <c r="A291" s="11"/>
      <c r="B291" s="11"/>
      <c r="C291" s="16" t="str">
        <f t="shared" si="62"/>
        <v>-5.8853/110.4296</v>
      </c>
      <c r="D291" s="13">
        <f t="shared" si="62"/>
        <v>1</v>
      </c>
      <c r="E291" s="13" t="str">
        <f t="shared" si="62"/>
        <v>MBT</v>
      </c>
      <c r="F291" s="13" t="str">
        <f t="shared" si="62"/>
        <v>Pemanfaatan</v>
      </c>
      <c r="G291" s="17">
        <v>3</v>
      </c>
      <c r="H291" s="17">
        <v>7</v>
      </c>
      <c r="I291" s="13" t="str">
        <f t="shared" si="63"/>
        <v>P,PK</v>
      </c>
      <c r="J291" s="18" t="s">
        <v>23</v>
      </c>
      <c r="K291" s="9">
        <v>0</v>
      </c>
      <c r="L291" s="9">
        <v>0</v>
      </c>
      <c r="M291" s="13" t="str">
        <f t="shared" si="51"/>
        <v>sobirin</v>
      </c>
    </row>
    <row r="292" spans="1:13" x14ac:dyDescent="0.25">
      <c r="A292" s="11"/>
      <c r="B292" s="11"/>
      <c r="C292" s="16" t="str">
        <f t="shared" si="62"/>
        <v>-5.8853/110.4296</v>
      </c>
      <c r="D292" s="13">
        <f t="shared" si="62"/>
        <v>1</v>
      </c>
      <c r="E292" s="13" t="str">
        <f t="shared" si="62"/>
        <v>MBT</v>
      </c>
      <c r="F292" s="13" t="str">
        <f t="shared" si="62"/>
        <v>Pemanfaatan</v>
      </c>
      <c r="G292" s="17">
        <v>3</v>
      </c>
      <c r="H292" s="17">
        <v>7</v>
      </c>
      <c r="I292" s="13" t="str">
        <f t="shared" si="63"/>
        <v>P,PK</v>
      </c>
      <c r="J292" s="18" t="s">
        <v>24</v>
      </c>
      <c r="K292" s="9">
        <v>0</v>
      </c>
      <c r="L292" s="9">
        <v>0</v>
      </c>
      <c r="M292" s="13" t="str">
        <f t="shared" si="51"/>
        <v>sobirin</v>
      </c>
    </row>
    <row r="293" spans="1:13" x14ac:dyDescent="0.25">
      <c r="A293" s="11"/>
      <c r="B293" s="11"/>
      <c r="C293" s="16"/>
      <c r="D293" s="13"/>
      <c r="E293" s="13"/>
      <c r="F293" s="13"/>
      <c r="G293" s="17"/>
      <c r="H293" s="17"/>
      <c r="I293" s="13"/>
      <c r="J293" s="18" t="s">
        <v>16</v>
      </c>
      <c r="K293" s="9">
        <v>40</v>
      </c>
      <c r="L293" s="9">
        <v>70</v>
      </c>
      <c r="M293" s="13" t="str">
        <f t="shared" si="51"/>
        <v>sobirin</v>
      </c>
    </row>
    <row r="294" spans="1:13" x14ac:dyDescent="0.25">
      <c r="A294" s="11"/>
      <c r="B294" s="11"/>
      <c r="C294" s="16" t="str">
        <f>C292</f>
        <v>-5.8853/110.4296</v>
      </c>
      <c r="D294" s="13">
        <f>D292</f>
        <v>1</v>
      </c>
      <c r="E294" s="13" t="str">
        <f>E292</f>
        <v>MBT</v>
      </c>
      <c r="F294" s="13" t="str">
        <f>F292</f>
        <v>Pemanfaatan</v>
      </c>
      <c r="G294" s="17">
        <v>3</v>
      </c>
      <c r="H294" s="17">
        <v>7</v>
      </c>
      <c r="I294" s="13" t="str">
        <f>I292</f>
        <v>P,PK</v>
      </c>
      <c r="J294" s="18" t="s">
        <v>18</v>
      </c>
      <c r="K294" s="9">
        <v>0</v>
      </c>
      <c r="L294" s="9">
        <v>0</v>
      </c>
      <c r="M294" s="13" t="str">
        <f t="shared" ref="M294:M334" si="64">M293</f>
        <v>sobirin</v>
      </c>
    </row>
    <row r="295" spans="1:13" x14ac:dyDescent="0.25">
      <c r="A295" s="31"/>
      <c r="B295" s="31"/>
      <c r="C295" s="32" t="str">
        <f t="shared" ref="C295:F302" si="65">C294</f>
        <v>-5.8853/110.4296</v>
      </c>
      <c r="D295" s="33">
        <f t="shared" si="65"/>
        <v>1</v>
      </c>
      <c r="E295" s="33" t="str">
        <f t="shared" si="65"/>
        <v>MBT</v>
      </c>
      <c r="F295" s="33" t="str">
        <f t="shared" si="65"/>
        <v>Pemanfaatan</v>
      </c>
      <c r="G295" s="34">
        <v>3</v>
      </c>
      <c r="H295" s="34">
        <v>8</v>
      </c>
      <c r="I295" s="33" t="s">
        <v>28</v>
      </c>
      <c r="J295" s="35" t="s">
        <v>25</v>
      </c>
      <c r="K295" s="36">
        <v>0</v>
      </c>
      <c r="L295" s="36">
        <v>0</v>
      </c>
      <c r="M295" s="13" t="str">
        <f t="shared" si="64"/>
        <v>sobirin</v>
      </c>
    </row>
    <row r="296" spans="1:13" x14ac:dyDescent="0.25">
      <c r="A296" s="11"/>
      <c r="B296" s="11"/>
      <c r="C296" s="16" t="str">
        <f t="shared" si="65"/>
        <v>-5.8853/110.4296</v>
      </c>
      <c r="D296" s="13">
        <f t="shared" si="65"/>
        <v>1</v>
      </c>
      <c r="E296" s="13" t="str">
        <f t="shared" si="65"/>
        <v>MBT</v>
      </c>
      <c r="F296" s="13" t="str">
        <f t="shared" si="65"/>
        <v>Pemanfaatan</v>
      </c>
      <c r="G296" s="17">
        <v>3</v>
      </c>
      <c r="H296" s="17">
        <v>8</v>
      </c>
      <c r="I296" s="13" t="str">
        <f t="shared" ref="I296:I302" si="66">I295</f>
        <v>P</v>
      </c>
      <c r="J296" s="18" t="s">
        <v>26</v>
      </c>
      <c r="K296" s="9">
        <v>0</v>
      </c>
      <c r="L296" s="9">
        <v>0</v>
      </c>
      <c r="M296" s="13" t="str">
        <f t="shared" si="64"/>
        <v>sobirin</v>
      </c>
    </row>
    <row r="297" spans="1:13" x14ac:dyDescent="0.25">
      <c r="A297" s="11"/>
      <c r="B297" s="11"/>
      <c r="C297" s="16" t="str">
        <f t="shared" si="65"/>
        <v>-5.8853/110.4296</v>
      </c>
      <c r="D297" s="13">
        <f t="shared" si="65"/>
        <v>1</v>
      </c>
      <c r="E297" s="13" t="str">
        <f t="shared" si="65"/>
        <v>MBT</v>
      </c>
      <c r="F297" s="13" t="str">
        <f t="shared" si="65"/>
        <v>Pemanfaatan</v>
      </c>
      <c r="G297" s="17">
        <v>3</v>
      </c>
      <c r="H297" s="17">
        <v>8</v>
      </c>
      <c r="I297" s="13" t="str">
        <f t="shared" si="66"/>
        <v>P</v>
      </c>
      <c r="J297" s="18" t="s">
        <v>19</v>
      </c>
      <c r="K297" s="9">
        <v>0</v>
      </c>
      <c r="L297" s="9">
        <v>0</v>
      </c>
      <c r="M297" s="13" t="str">
        <f t="shared" si="64"/>
        <v>sobirin</v>
      </c>
    </row>
    <row r="298" spans="1:13" x14ac:dyDescent="0.25">
      <c r="A298" s="11"/>
      <c r="B298" s="11"/>
      <c r="C298" s="16" t="str">
        <f t="shared" si="65"/>
        <v>-5.8853/110.4296</v>
      </c>
      <c r="D298" s="13">
        <f t="shared" si="65"/>
        <v>1</v>
      </c>
      <c r="E298" s="13" t="str">
        <f t="shared" si="65"/>
        <v>MBT</v>
      </c>
      <c r="F298" s="13" t="str">
        <f t="shared" si="65"/>
        <v>Pemanfaatan</v>
      </c>
      <c r="G298" s="17">
        <v>3</v>
      </c>
      <c r="H298" s="17">
        <v>8</v>
      </c>
      <c r="I298" s="13" t="str">
        <f t="shared" si="66"/>
        <v>P</v>
      </c>
      <c r="J298" s="18" t="s">
        <v>20</v>
      </c>
      <c r="K298" s="9">
        <v>0</v>
      </c>
      <c r="L298" s="9">
        <v>0</v>
      </c>
      <c r="M298" s="13" t="str">
        <f t="shared" si="64"/>
        <v>sobirin</v>
      </c>
    </row>
    <row r="299" spans="1:13" x14ac:dyDescent="0.25">
      <c r="A299" s="11"/>
      <c r="B299" s="11"/>
      <c r="C299" s="16" t="str">
        <f t="shared" si="65"/>
        <v>-5.8853/110.4296</v>
      </c>
      <c r="D299" s="13">
        <f t="shared" si="65"/>
        <v>1</v>
      </c>
      <c r="E299" s="13" t="str">
        <f t="shared" si="65"/>
        <v>MBT</v>
      </c>
      <c r="F299" s="13" t="str">
        <f t="shared" si="65"/>
        <v>Pemanfaatan</v>
      </c>
      <c r="G299" s="17">
        <v>3</v>
      </c>
      <c r="H299" s="17">
        <v>8</v>
      </c>
      <c r="I299" s="13" t="str">
        <f t="shared" si="66"/>
        <v>P</v>
      </c>
      <c r="J299" s="18" t="s">
        <v>21</v>
      </c>
      <c r="K299" s="9">
        <v>0</v>
      </c>
      <c r="L299" s="9">
        <v>0</v>
      </c>
      <c r="M299" s="13" t="str">
        <f t="shared" si="64"/>
        <v>sobirin</v>
      </c>
    </row>
    <row r="300" spans="1:13" x14ac:dyDescent="0.25">
      <c r="A300" s="11"/>
      <c r="B300" s="11"/>
      <c r="C300" s="16" t="str">
        <f t="shared" si="65"/>
        <v>-5.8853/110.4296</v>
      </c>
      <c r="D300" s="13">
        <f t="shared" si="65"/>
        <v>1</v>
      </c>
      <c r="E300" s="13" t="str">
        <f t="shared" si="65"/>
        <v>MBT</v>
      </c>
      <c r="F300" s="13" t="str">
        <f t="shared" si="65"/>
        <v>Pemanfaatan</v>
      </c>
      <c r="G300" s="17">
        <v>3</v>
      </c>
      <c r="H300" s="17">
        <v>8</v>
      </c>
      <c r="I300" s="13" t="str">
        <f t="shared" si="66"/>
        <v>P</v>
      </c>
      <c r="J300" s="18" t="s">
        <v>22</v>
      </c>
      <c r="K300" s="9">
        <v>100</v>
      </c>
      <c r="L300" s="9">
        <v>0</v>
      </c>
      <c r="M300" s="13" t="str">
        <f t="shared" si="64"/>
        <v>sobirin</v>
      </c>
    </row>
    <row r="301" spans="1:13" x14ac:dyDescent="0.25">
      <c r="A301" s="11"/>
      <c r="B301" s="11"/>
      <c r="C301" s="16" t="str">
        <f t="shared" si="65"/>
        <v>-5.8853/110.4296</v>
      </c>
      <c r="D301" s="13">
        <f t="shared" si="65"/>
        <v>1</v>
      </c>
      <c r="E301" s="13" t="str">
        <f t="shared" si="65"/>
        <v>MBT</v>
      </c>
      <c r="F301" s="13" t="str">
        <f t="shared" si="65"/>
        <v>Pemanfaatan</v>
      </c>
      <c r="G301" s="17">
        <v>3</v>
      </c>
      <c r="H301" s="17">
        <v>8</v>
      </c>
      <c r="I301" s="13" t="str">
        <f t="shared" si="66"/>
        <v>P</v>
      </c>
      <c r="J301" s="18" t="s">
        <v>23</v>
      </c>
      <c r="K301" s="9">
        <v>0</v>
      </c>
      <c r="L301" s="9">
        <v>0</v>
      </c>
      <c r="M301" s="13" t="str">
        <f t="shared" si="64"/>
        <v>sobirin</v>
      </c>
    </row>
    <row r="302" spans="1:13" x14ac:dyDescent="0.25">
      <c r="A302" s="11"/>
      <c r="B302" s="11"/>
      <c r="C302" s="16" t="str">
        <f t="shared" si="65"/>
        <v>-5.8853/110.4296</v>
      </c>
      <c r="D302" s="13">
        <f t="shared" si="65"/>
        <v>1</v>
      </c>
      <c r="E302" s="13" t="str">
        <f t="shared" si="65"/>
        <v>MBT</v>
      </c>
      <c r="F302" s="13" t="str">
        <f t="shared" si="65"/>
        <v>Pemanfaatan</v>
      </c>
      <c r="G302" s="17">
        <v>3</v>
      </c>
      <c r="H302" s="17">
        <v>8</v>
      </c>
      <c r="I302" s="13" t="str">
        <f t="shared" si="66"/>
        <v>P</v>
      </c>
      <c r="J302" s="18" t="s">
        <v>24</v>
      </c>
      <c r="K302" s="9">
        <v>0</v>
      </c>
      <c r="L302" s="9">
        <v>0</v>
      </c>
      <c r="M302" s="13" t="str">
        <f t="shared" si="64"/>
        <v>sobirin</v>
      </c>
    </row>
    <row r="303" spans="1:13" x14ac:dyDescent="0.25">
      <c r="A303" s="11"/>
      <c r="B303" s="11"/>
      <c r="C303" s="16"/>
      <c r="D303" s="13"/>
      <c r="E303" s="13"/>
      <c r="F303" s="13"/>
      <c r="G303" s="17"/>
      <c r="H303" s="17"/>
      <c r="I303" s="13"/>
      <c r="J303" s="10" t="str">
        <f>J293</f>
        <v>% seagrass</v>
      </c>
      <c r="K303" s="9">
        <v>40</v>
      </c>
      <c r="L303" s="9">
        <v>70</v>
      </c>
      <c r="M303" s="13" t="str">
        <f t="shared" si="64"/>
        <v>sobirin</v>
      </c>
    </row>
    <row r="304" spans="1:13" x14ac:dyDescent="0.25">
      <c r="A304" s="11"/>
      <c r="B304" s="11"/>
      <c r="C304" s="16" t="str">
        <f>C302</f>
        <v>-5.8853/110.4296</v>
      </c>
      <c r="D304" s="13">
        <f>D302</f>
        <v>1</v>
      </c>
      <c r="E304" s="13" t="str">
        <f>E302</f>
        <v>MBT</v>
      </c>
      <c r="F304" s="13" t="str">
        <f>F302</f>
        <v>Pemanfaatan</v>
      </c>
      <c r="G304" s="17">
        <v>3</v>
      </c>
      <c r="H304" s="17">
        <v>8</v>
      </c>
      <c r="I304" s="13" t="str">
        <f>I302</f>
        <v>P</v>
      </c>
      <c r="J304" s="18" t="s">
        <v>18</v>
      </c>
      <c r="K304" s="9">
        <v>0</v>
      </c>
      <c r="L304" s="9">
        <v>0</v>
      </c>
      <c r="M304" s="13" t="str">
        <f t="shared" si="64"/>
        <v>sobirin</v>
      </c>
    </row>
    <row r="305" spans="1:13" x14ac:dyDescent="0.25">
      <c r="A305" s="31"/>
      <c r="B305" s="31"/>
      <c r="C305" s="32" t="str">
        <f t="shared" ref="C305:F312" si="67">C304</f>
        <v>-5.8853/110.4296</v>
      </c>
      <c r="D305" s="33">
        <f t="shared" si="67"/>
        <v>1</v>
      </c>
      <c r="E305" s="33" t="str">
        <f t="shared" si="67"/>
        <v>MBT</v>
      </c>
      <c r="F305" s="33" t="str">
        <f t="shared" si="67"/>
        <v>Pemanfaatan</v>
      </c>
      <c r="G305" s="34">
        <v>3</v>
      </c>
      <c r="H305" s="34">
        <v>9</v>
      </c>
      <c r="I305" s="33" t="s">
        <v>49</v>
      </c>
      <c r="J305" s="35" t="s">
        <v>25</v>
      </c>
      <c r="K305" s="36">
        <v>100</v>
      </c>
      <c r="L305" s="36">
        <v>0</v>
      </c>
      <c r="M305" s="13" t="str">
        <f t="shared" si="64"/>
        <v>sobirin</v>
      </c>
    </row>
    <row r="306" spans="1:13" x14ac:dyDescent="0.25">
      <c r="A306" s="11"/>
      <c r="B306" s="11"/>
      <c r="C306" s="16" t="str">
        <f t="shared" si="67"/>
        <v>-5.8853/110.4296</v>
      </c>
      <c r="D306" s="13">
        <f t="shared" si="67"/>
        <v>1</v>
      </c>
      <c r="E306" s="13" t="str">
        <f t="shared" si="67"/>
        <v>MBT</v>
      </c>
      <c r="F306" s="13" t="str">
        <f t="shared" si="67"/>
        <v>Pemanfaatan</v>
      </c>
      <c r="G306" s="17">
        <v>3</v>
      </c>
      <c r="H306" s="17">
        <v>9</v>
      </c>
      <c r="I306" s="13" t="str">
        <f t="shared" ref="I306:I312" si="68">I305</f>
        <v>P,B</v>
      </c>
      <c r="J306" s="18" t="s">
        <v>26</v>
      </c>
      <c r="K306" s="9">
        <v>0</v>
      </c>
      <c r="L306" s="9">
        <v>0</v>
      </c>
      <c r="M306" s="13" t="str">
        <f t="shared" si="64"/>
        <v>sobirin</v>
      </c>
    </row>
    <row r="307" spans="1:13" x14ac:dyDescent="0.25">
      <c r="A307" s="11"/>
      <c r="B307" s="11"/>
      <c r="C307" s="16" t="str">
        <f t="shared" si="67"/>
        <v>-5.8853/110.4296</v>
      </c>
      <c r="D307" s="13">
        <f t="shared" si="67"/>
        <v>1</v>
      </c>
      <c r="E307" s="13" t="str">
        <f t="shared" si="67"/>
        <v>MBT</v>
      </c>
      <c r="F307" s="13" t="str">
        <f t="shared" si="67"/>
        <v>Pemanfaatan</v>
      </c>
      <c r="G307" s="17">
        <v>3</v>
      </c>
      <c r="H307" s="17">
        <v>9</v>
      </c>
      <c r="I307" s="13" t="str">
        <f t="shared" si="68"/>
        <v>P,B</v>
      </c>
      <c r="J307" s="18" t="s">
        <v>19</v>
      </c>
      <c r="K307" s="9">
        <v>0</v>
      </c>
      <c r="L307" s="9">
        <v>0</v>
      </c>
      <c r="M307" s="13" t="str">
        <f t="shared" si="64"/>
        <v>sobirin</v>
      </c>
    </row>
    <row r="308" spans="1:13" x14ac:dyDescent="0.25">
      <c r="A308" s="11"/>
      <c r="B308" s="11"/>
      <c r="C308" s="16" t="str">
        <f t="shared" si="67"/>
        <v>-5.8853/110.4296</v>
      </c>
      <c r="D308" s="13">
        <f t="shared" si="67"/>
        <v>1</v>
      </c>
      <c r="E308" s="13" t="str">
        <f t="shared" si="67"/>
        <v>MBT</v>
      </c>
      <c r="F308" s="13" t="str">
        <f t="shared" si="67"/>
        <v>Pemanfaatan</v>
      </c>
      <c r="G308" s="17">
        <v>3</v>
      </c>
      <c r="H308" s="17">
        <v>9</v>
      </c>
      <c r="I308" s="13" t="str">
        <f t="shared" si="68"/>
        <v>P,B</v>
      </c>
      <c r="J308" s="18" t="s">
        <v>20</v>
      </c>
      <c r="K308" s="9">
        <v>0</v>
      </c>
      <c r="L308" s="9">
        <v>0</v>
      </c>
      <c r="M308" s="13" t="str">
        <f t="shared" si="64"/>
        <v>sobirin</v>
      </c>
    </row>
    <row r="309" spans="1:13" x14ac:dyDescent="0.25">
      <c r="A309" s="11"/>
      <c r="B309" s="11"/>
      <c r="C309" s="16" t="str">
        <f t="shared" si="67"/>
        <v>-5.8853/110.4296</v>
      </c>
      <c r="D309" s="13">
        <f t="shared" si="67"/>
        <v>1</v>
      </c>
      <c r="E309" s="13" t="str">
        <f t="shared" si="67"/>
        <v>MBT</v>
      </c>
      <c r="F309" s="13" t="str">
        <f t="shared" si="67"/>
        <v>Pemanfaatan</v>
      </c>
      <c r="G309" s="17">
        <v>3</v>
      </c>
      <c r="H309" s="17">
        <v>9</v>
      </c>
      <c r="I309" s="13" t="str">
        <f t="shared" si="68"/>
        <v>P,B</v>
      </c>
      <c r="J309" s="18" t="s">
        <v>21</v>
      </c>
      <c r="K309" s="9">
        <v>0</v>
      </c>
      <c r="L309" s="9">
        <v>0</v>
      </c>
      <c r="M309" s="13" t="str">
        <f t="shared" si="64"/>
        <v>sobirin</v>
      </c>
    </row>
    <row r="310" spans="1:13" x14ac:dyDescent="0.25">
      <c r="A310" s="11"/>
      <c r="B310" s="11"/>
      <c r="C310" s="16" t="str">
        <f t="shared" si="67"/>
        <v>-5.8853/110.4296</v>
      </c>
      <c r="D310" s="13">
        <f t="shared" si="67"/>
        <v>1</v>
      </c>
      <c r="E310" s="13" t="str">
        <f t="shared" si="67"/>
        <v>MBT</v>
      </c>
      <c r="F310" s="13" t="str">
        <f t="shared" si="67"/>
        <v>Pemanfaatan</v>
      </c>
      <c r="G310" s="17">
        <v>3</v>
      </c>
      <c r="H310" s="17">
        <v>9</v>
      </c>
      <c r="I310" s="13" t="str">
        <f t="shared" si="68"/>
        <v>P,B</v>
      </c>
      <c r="J310" s="18" t="s">
        <v>22</v>
      </c>
      <c r="K310" s="9">
        <v>0</v>
      </c>
      <c r="L310" s="9">
        <v>0</v>
      </c>
      <c r="M310" s="13" t="str">
        <f t="shared" si="64"/>
        <v>sobirin</v>
      </c>
    </row>
    <row r="311" spans="1:13" x14ac:dyDescent="0.25">
      <c r="A311" s="11"/>
      <c r="B311" s="11"/>
      <c r="C311" s="16" t="str">
        <f t="shared" si="67"/>
        <v>-5.8853/110.4296</v>
      </c>
      <c r="D311" s="13">
        <f t="shared" si="67"/>
        <v>1</v>
      </c>
      <c r="E311" s="13" t="str">
        <f t="shared" si="67"/>
        <v>MBT</v>
      </c>
      <c r="F311" s="13" t="str">
        <f t="shared" si="67"/>
        <v>Pemanfaatan</v>
      </c>
      <c r="G311" s="17">
        <v>3</v>
      </c>
      <c r="H311" s="17">
        <v>9</v>
      </c>
      <c r="I311" s="13" t="str">
        <f t="shared" si="68"/>
        <v>P,B</v>
      </c>
      <c r="J311" s="18" t="s">
        <v>23</v>
      </c>
      <c r="K311" s="9">
        <v>0</v>
      </c>
      <c r="L311" s="9">
        <v>0</v>
      </c>
      <c r="M311" s="13" t="str">
        <f t="shared" si="64"/>
        <v>sobirin</v>
      </c>
    </row>
    <row r="312" spans="1:13" x14ac:dyDescent="0.25">
      <c r="A312" s="11"/>
      <c r="B312" s="11"/>
      <c r="C312" s="16" t="str">
        <f t="shared" si="67"/>
        <v>-5.8853/110.4296</v>
      </c>
      <c r="D312" s="13">
        <f t="shared" si="67"/>
        <v>1</v>
      </c>
      <c r="E312" s="13" t="str">
        <f t="shared" si="67"/>
        <v>MBT</v>
      </c>
      <c r="F312" s="13" t="str">
        <f t="shared" si="67"/>
        <v>Pemanfaatan</v>
      </c>
      <c r="G312" s="17">
        <v>3</v>
      </c>
      <c r="H312" s="17">
        <v>9</v>
      </c>
      <c r="I312" s="13" t="str">
        <f t="shared" si="68"/>
        <v>P,B</v>
      </c>
      <c r="J312" s="18" t="s">
        <v>24</v>
      </c>
      <c r="K312" s="9">
        <v>0</v>
      </c>
      <c r="L312" s="9">
        <v>0</v>
      </c>
      <c r="M312" s="13" t="str">
        <f t="shared" si="64"/>
        <v>sobirin</v>
      </c>
    </row>
    <row r="313" spans="1:13" x14ac:dyDescent="0.25">
      <c r="A313" s="11"/>
      <c r="B313" s="11"/>
      <c r="C313" s="16"/>
      <c r="D313" s="13"/>
      <c r="E313" s="13"/>
      <c r="F313" s="13"/>
      <c r="G313" s="17"/>
      <c r="H313" s="17"/>
      <c r="I313" s="13"/>
      <c r="J313" s="18" t="s">
        <v>16</v>
      </c>
      <c r="K313" s="9">
        <v>15</v>
      </c>
      <c r="L313" s="9">
        <v>10</v>
      </c>
      <c r="M313" s="13" t="str">
        <f t="shared" si="64"/>
        <v>sobirin</v>
      </c>
    </row>
    <row r="314" spans="1:13" x14ac:dyDescent="0.25">
      <c r="A314" s="11"/>
      <c r="B314" s="11"/>
      <c r="C314" s="16" t="str">
        <f>C312</f>
        <v>-5.8853/110.4296</v>
      </c>
      <c r="D314" s="13">
        <f>D312</f>
        <v>1</v>
      </c>
      <c r="E314" s="13" t="str">
        <f>E312</f>
        <v>MBT</v>
      </c>
      <c r="F314" s="13" t="str">
        <f>F312</f>
        <v>Pemanfaatan</v>
      </c>
      <c r="G314" s="17">
        <v>3</v>
      </c>
      <c r="H314" s="17">
        <v>9</v>
      </c>
      <c r="I314" s="13" t="str">
        <f>I312</f>
        <v>P,B</v>
      </c>
      <c r="J314" s="18" t="s">
        <v>18</v>
      </c>
      <c r="K314" s="9">
        <v>0</v>
      </c>
      <c r="L314" s="9">
        <v>0</v>
      </c>
      <c r="M314" s="13" t="str">
        <f t="shared" si="64"/>
        <v>sobirin</v>
      </c>
    </row>
    <row r="315" spans="1:13" x14ac:dyDescent="0.25">
      <c r="A315" s="31"/>
      <c r="B315" s="31"/>
      <c r="C315" s="32" t="str">
        <f t="shared" ref="C315:F322" si="69">C314</f>
        <v>-5.8853/110.4296</v>
      </c>
      <c r="D315" s="33">
        <f t="shared" si="69"/>
        <v>1</v>
      </c>
      <c r="E315" s="33" t="str">
        <f t="shared" si="69"/>
        <v>MBT</v>
      </c>
      <c r="F315" s="33" t="str">
        <f t="shared" si="69"/>
        <v>Pemanfaatan</v>
      </c>
      <c r="G315" s="34">
        <v>3</v>
      </c>
      <c r="H315" s="34">
        <v>10</v>
      </c>
      <c r="I315" s="33" t="s">
        <v>49</v>
      </c>
      <c r="J315" s="35" t="s">
        <v>25</v>
      </c>
      <c r="K315" s="36">
        <v>50</v>
      </c>
      <c r="L315" s="36">
        <v>0</v>
      </c>
      <c r="M315" s="13" t="str">
        <f t="shared" si="64"/>
        <v>sobirin</v>
      </c>
    </row>
    <row r="316" spans="1:13" x14ac:dyDescent="0.25">
      <c r="A316" s="11"/>
      <c r="B316" s="11"/>
      <c r="C316" s="16" t="str">
        <f t="shared" si="69"/>
        <v>-5.8853/110.4296</v>
      </c>
      <c r="D316" s="13">
        <f t="shared" si="69"/>
        <v>1</v>
      </c>
      <c r="E316" s="13" t="str">
        <f t="shared" si="69"/>
        <v>MBT</v>
      </c>
      <c r="F316" s="13" t="str">
        <f t="shared" si="69"/>
        <v>Pemanfaatan</v>
      </c>
      <c r="G316" s="17">
        <v>3</v>
      </c>
      <c r="H316" s="17">
        <v>10</v>
      </c>
      <c r="I316" s="13" t="str">
        <f t="shared" ref="I316:I322" si="70">I315</f>
        <v>P,B</v>
      </c>
      <c r="J316" s="18" t="s">
        <v>26</v>
      </c>
      <c r="K316" s="9">
        <v>0</v>
      </c>
      <c r="L316" s="9">
        <v>0</v>
      </c>
      <c r="M316" s="13" t="str">
        <f t="shared" si="64"/>
        <v>sobirin</v>
      </c>
    </row>
    <row r="317" spans="1:13" x14ac:dyDescent="0.25">
      <c r="A317" s="11"/>
      <c r="B317" s="11"/>
      <c r="C317" s="16" t="str">
        <f t="shared" si="69"/>
        <v>-5.8853/110.4296</v>
      </c>
      <c r="D317" s="13">
        <f t="shared" si="69"/>
        <v>1</v>
      </c>
      <c r="E317" s="13" t="str">
        <f t="shared" si="69"/>
        <v>MBT</v>
      </c>
      <c r="F317" s="13" t="str">
        <f t="shared" si="69"/>
        <v>Pemanfaatan</v>
      </c>
      <c r="G317" s="17">
        <v>3</v>
      </c>
      <c r="H317" s="17">
        <v>10</v>
      </c>
      <c r="I317" s="13" t="str">
        <f t="shared" si="70"/>
        <v>P,B</v>
      </c>
      <c r="J317" s="18" t="s">
        <v>19</v>
      </c>
      <c r="K317" s="9">
        <v>50</v>
      </c>
      <c r="L317" s="9">
        <v>0</v>
      </c>
      <c r="M317" s="13" t="str">
        <f t="shared" si="64"/>
        <v>sobirin</v>
      </c>
    </row>
    <row r="318" spans="1:13" x14ac:dyDescent="0.25">
      <c r="A318" s="11"/>
      <c r="B318" s="11"/>
      <c r="C318" s="16" t="str">
        <f t="shared" si="69"/>
        <v>-5.8853/110.4296</v>
      </c>
      <c r="D318" s="13">
        <f t="shared" si="69"/>
        <v>1</v>
      </c>
      <c r="E318" s="13" t="str">
        <f t="shared" si="69"/>
        <v>MBT</v>
      </c>
      <c r="F318" s="13" t="str">
        <f t="shared" si="69"/>
        <v>Pemanfaatan</v>
      </c>
      <c r="G318" s="17">
        <v>3</v>
      </c>
      <c r="H318" s="17">
        <v>10</v>
      </c>
      <c r="I318" s="13" t="str">
        <f t="shared" si="70"/>
        <v>P,B</v>
      </c>
      <c r="J318" s="18" t="s">
        <v>20</v>
      </c>
      <c r="K318" s="9">
        <v>0</v>
      </c>
      <c r="L318" s="9">
        <v>0</v>
      </c>
      <c r="M318" s="13" t="str">
        <f t="shared" si="64"/>
        <v>sobirin</v>
      </c>
    </row>
    <row r="319" spans="1:13" x14ac:dyDescent="0.25">
      <c r="A319" s="11"/>
      <c r="B319" s="11"/>
      <c r="C319" s="16" t="str">
        <f t="shared" si="69"/>
        <v>-5.8853/110.4296</v>
      </c>
      <c r="D319" s="13">
        <f t="shared" si="69"/>
        <v>1</v>
      </c>
      <c r="E319" s="13" t="str">
        <f t="shared" si="69"/>
        <v>MBT</v>
      </c>
      <c r="F319" s="13" t="str">
        <f t="shared" si="69"/>
        <v>Pemanfaatan</v>
      </c>
      <c r="G319" s="17">
        <v>3</v>
      </c>
      <c r="H319" s="17">
        <v>10</v>
      </c>
      <c r="I319" s="13" t="str">
        <f t="shared" si="70"/>
        <v>P,B</v>
      </c>
      <c r="J319" s="18" t="s">
        <v>21</v>
      </c>
      <c r="K319" s="9">
        <v>0</v>
      </c>
      <c r="L319" s="9">
        <v>0</v>
      </c>
      <c r="M319" s="13" t="str">
        <f t="shared" si="64"/>
        <v>sobirin</v>
      </c>
    </row>
    <row r="320" spans="1:13" x14ac:dyDescent="0.25">
      <c r="A320" s="11"/>
      <c r="B320" s="11"/>
      <c r="C320" s="16" t="str">
        <f t="shared" si="69"/>
        <v>-5.8853/110.4296</v>
      </c>
      <c r="D320" s="13">
        <f t="shared" si="69"/>
        <v>1</v>
      </c>
      <c r="E320" s="13" t="str">
        <f t="shared" si="69"/>
        <v>MBT</v>
      </c>
      <c r="F320" s="13" t="str">
        <f t="shared" si="69"/>
        <v>Pemanfaatan</v>
      </c>
      <c r="G320" s="17">
        <v>3</v>
      </c>
      <c r="H320" s="17">
        <v>10</v>
      </c>
      <c r="I320" s="13" t="str">
        <f t="shared" si="70"/>
        <v>P,B</v>
      </c>
      <c r="J320" s="18" t="s">
        <v>22</v>
      </c>
      <c r="K320" s="9">
        <v>0</v>
      </c>
      <c r="L320" s="9">
        <v>0</v>
      </c>
      <c r="M320" s="13" t="str">
        <f t="shared" si="64"/>
        <v>sobirin</v>
      </c>
    </row>
    <row r="321" spans="1:13" x14ac:dyDescent="0.25">
      <c r="A321" s="11"/>
      <c r="B321" s="11"/>
      <c r="C321" s="16" t="str">
        <f t="shared" si="69"/>
        <v>-5.8853/110.4296</v>
      </c>
      <c r="D321" s="13">
        <f t="shared" si="69"/>
        <v>1</v>
      </c>
      <c r="E321" s="13" t="str">
        <f t="shared" si="69"/>
        <v>MBT</v>
      </c>
      <c r="F321" s="13" t="str">
        <f t="shared" si="69"/>
        <v>Pemanfaatan</v>
      </c>
      <c r="G321" s="17">
        <v>3</v>
      </c>
      <c r="H321" s="17">
        <v>10</v>
      </c>
      <c r="I321" s="13" t="str">
        <f t="shared" si="70"/>
        <v>P,B</v>
      </c>
      <c r="J321" s="18" t="s">
        <v>23</v>
      </c>
      <c r="K321" s="9">
        <v>0</v>
      </c>
      <c r="L321" s="9">
        <v>0</v>
      </c>
      <c r="M321" s="13" t="str">
        <f t="shared" si="64"/>
        <v>sobirin</v>
      </c>
    </row>
    <row r="322" spans="1:13" x14ac:dyDescent="0.25">
      <c r="A322" s="11"/>
      <c r="B322" s="11"/>
      <c r="C322" s="16" t="str">
        <f t="shared" si="69"/>
        <v>-5.8853/110.4296</v>
      </c>
      <c r="D322" s="13">
        <f t="shared" si="69"/>
        <v>1</v>
      </c>
      <c r="E322" s="13" t="str">
        <f t="shared" si="69"/>
        <v>MBT</v>
      </c>
      <c r="F322" s="13" t="str">
        <f t="shared" si="69"/>
        <v>Pemanfaatan</v>
      </c>
      <c r="G322" s="17">
        <v>3</v>
      </c>
      <c r="H322" s="17">
        <v>10</v>
      </c>
      <c r="I322" s="13" t="str">
        <f t="shared" si="70"/>
        <v>P,B</v>
      </c>
      <c r="J322" s="18" t="s">
        <v>24</v>
      </c>
      <c r="K322" s="9">
        <v>0</v>
      </c>
      <c r="L322" s="9">
        <v>0</v>
      </c>
      <c r="M322" s="13" t="str">
        <f t="shared" si="64"/>
        <v>sobirin</v>
      </c>
    </row>
    <row r="323" spans="1:13" x14ac:dyDescent="0.25">
      <c r="A323" s="11"/>
      <c r="B323" s="11"/>
      <c r="C323" s="16"/>
      <c r="D323" s="13"/>
      <c r="E323" s="13"/>
      <c r="F323" s="13"/>
      <c r="G323" s="17"/>
      <c r="H323" s="17"/>
      <c r="I323" s="13"/>
      <c r="J323" s="18" t="s">
        <v>16</v>
      </c>
      <c r="K323" s="9">
        <v>20</v>
      </c>
      <c r="L323" s="9">
        <v>7</v>
      </c>
      <c r="M323" s="13" t="str">
        <f t="shared" si="64"/>
        <v>sobirin</v>
      </c>
    </row>
    <row r="324" spans="1:13" x14ac:dyDescent="0.25">
      <c r="A324" s="11"/>
      <c r="B324" s="11"/>
      <c r="C324" s="16" t="str">
        <f>C322</f>
        <v>-5.8853/110.4296</v>
      </c>
      <c r="D324" s="13">
        <f>D322</f>
        <v>1</v>
      </c>
      <c r="E324" s="13" t="str">
        <f>E322</f>
        <v>MBT</v>
      </c>
      <c r="F324" s="13" t="str">
        <f>F322</f>
        <v>Pemanfaatan</v>
      </c>
      <c r="G324" s="17">
        <v>3</v>
      </c>
      <c r="H324" s="17">
        <v>10</v>
      </c>
      <c r="I324" s="13" t="str">
        <f>I322</f>
        <v>P,B</v>
      </c>
      <c r="J324" s="18" t="s">
        <v>18</v>
      </c>
      <c r="K324" s="9">
        <v>10</v>
      </c>
      <c r="L324" s="9">
        <v>0</v>
      </c>
      <c r="M324" s="13" t="str">
        <f t="shared" si="64"/>
        <v>sobirin</v>
      </c>
    </row>
    <row r="325" spans="1:13" x14ac:dyDescent="0.25">
      <c r="A325" s="31"/>
      <c r="B325" s="31"/>
      <c r="C325" s="32" t="str">
        <f t="shared" ref="C325:F332" si="71">C324</f>
        <v>-5.8853/110.4296</v>
      </c>
      <c r="D325" s="33">
        <f t="shared" si="71"/>
        <v>1</v>
      </c>
      <c r="E325" s="33" t="str">
        <f t="shared" si="71"/>
        <v>MBT</v>
      </c>
      <c r="F325" s="33" t="str">
        <f t="shared" si="71"/>
        <v>Pemanfaatan</v>
      </c>
      <c r="G325" s="34">
        <v>3</v>
      </c>
      <c r="H325" s="34">
        <v>11</v>
      </c>
      <c r="I325" s="33" t="s">
        <v>49</v>
      </c>
      <c r="J325" s="35" t="s">
        <v>25</v>
      </c>
      <c r="K325" s="36">
        <v>100</v>
      </c>
      <c r="L325" s="36">
        <v>0</v>
      </c>
      <c r="M325" s="13" t="str">
        <f t="shared" si="64"/>
        <v>sobirin</v>
      </c>
    </row>
    <row r="326" spans="1:13" x14ac:dyDescent="0.25">
      <c r="A326" s="11"/>
      <c r="B326" s="11"/>
      <c r="C326" s="16" t="str">
        <f t="shared" si="71"/>
        <v>-5.8853/110.4296</v>
      </c>
      <c r="D326" s="13">
        <f t="shared" si="71"/>
        <v>1</v>
      </c>
      <c r="E326" s="13" t="str">
        <f t="shared" si="71"/>
        <v>MBT</v>
      </c>
      <c r="F326" s="13" t="str">
        <f t="shared" si="71"/>
        <v>Pemanfaatan</v>
      </c>
      <c r="G326" s="17">
        <v>3</v>
      </c>
      <c r="H326" s="17">
        <v>11</v>
      </c>
      <c r="I326" s="13" t="str">
        <f t="shared" ref="I326:I332" si="72">I325</f>
        <v>P,B</v>
      </c>
      <c r="J326" s="18" t="s">
        <v>26</v>
      </c>
      <c r="K326" s="9">
        <v>0</v>
      </c>
      <c r="L326" s="9">
        <v>0</v>
      </c>
      <c r="M326" s="13" t="str">
        <f t="shared" si="64"/>
        <v>sobirin</v>
      </c>
    </row>
    <row r="327" spans="1:13" x14ac:dyDescent="0.25">
      <c r="A327" s="11"/>
      <c r="B327" s="11"/>
      <c r="C327" s="16" t="str">
        <f t="shared" si="71"/>
        <v>-5.8853/110.4296</v>
      </c>
      <c r="D327" s="13">
        <f t="shared" si="71"/>
        <v>1</v>
      </c>
      <c r="E327" s="13" t="str">
        <f t="shared" si="71"/>
        <v>MBT</v>
      </c>
      <c r="F327" s="13" t="str">
        <f t="shared" si="71"/>
        <v>Pemanfaatan</v>
      </c>
      <c r="G327" s="17">
        <v>3</v>
      </c>
      <c r="H327" s="17">
        <v>11</v>
      </c>
      <c r="I327" s="13" t="str">
        <f t="shared" si="72"/>
        <v>P,B</v>
      </c>
      <c r="J327" s="18" t="s">
        <v>19</v>
      </c>
      <c r="K327" s="9">
        <v>0</v>
      </c>
      <c r="L327" s="9">
        <v>0</v>
      </c>
      <c r="M327" s="13" t="str">
        <f t="shared" si="64"/>
        <v>sobirin</v>
      </c>
    </row>
    <row r="328" spans="1:13" x14ac:dyDescent="0.25">
      <c r="A328" s="11"/>
      <c r="B328" s="11"/>
      <c r="C328" s="16" t="str">
        <f t="shared" si="71"/>
        <v>-5.8853/110.4296</v>
      </c>
      <c r="D328" s="13">
        <f t="shared" si="71"/>
        <v>1</v>
      </c>
      <c r="E328" s="13" t="str">
        <f t="shared" si="71"/>
        <v>MBT</v>
      </c>
      <c r="F328" s="13" t="str">
        <f t="shared" si="71"/>
        <v>Pemanfaatan</v>
      </c>
      <c r="G328" s="17">
        <v>3</v>
      </c>
      <c r="H328" s="17">
        <v>11</v>
      </c>
      <c r="I328" s="13" t="str">
        <f t="shared" si="72"/>
        <v>P,B</v>
      </c>
      <c r="J328" s="18" t="s">
        <v>20</v>
      </c>
      <c r="K328" s="9">
        <v>0</v>
      </c>
      <c r="L328" s="9">
        <v>0</v>
      </c>
      <c r="M328" s="13" t="str">
        <f t="shared" si="64"/>
        <v>sobirin</v>
      </c>
    </row>
    <row r="329" spans="1:13" x14ac:dyDescent="0.25">
      <c r="A329" s="11"/>
      <c r="B329" s="11"/>
      <c r="C329" s="16" t="str">
        <f t="shared" si="71"/>
        <v>-5.8853/110.4296</v>
      </c>
      <c r="D329" s="13">
        <f t="shared" si="71"/>
        <v>1</v>
      </c>
      <c r="E329" s="13" t="str">
        <f t="shared" si="71"/>
        <v>MBT</v>
      </c>
      <c r="F329" s="13" t="str">
        <f t="shared" si="71"/>
        <v>Pemanfaatan</v>
      </c>
      <c r="G329" s="17">
        <v>3</v>
      </c>
      <c r="H329" s="17">
        <v>11</v>
      </c>
      <c r="I329" s="13" t="str">
        <f t="shared" si="72"/>
        <v>P,B</v>
      </c>
      <c r="J329" s="18" t="s">
        <v>21</v>
      </c>
      <c r="K329" s="9">
        <v>0</v>
      </c>
      <c r="L329" s="9">
        <v>0</v>
      </c>
      <c r="M329" s="13" t="str">
        <f t="shared" si="64"/>
        <v>sobirin</v>
      </c>
    </row>
    <row r="330" spans="1:13" x14ac:dyDescent="0.25">
      <c r="A330" s="11"/>
      <c r="B330" s="11"/>
      <c r="C330" s="16" t="str">
        <f t="shared" si="71"/>
        <v>-5.8853/110.4296</v>
      </c>
      <c r="D330" s="13">
        <f t="shared" si="71"/>
        <v>1</v>
      </c>
      <c r="E330" s="13" t="str">
        <f t="shared" si="71"/>
        <v>MBT</v>
      </c>
      <c r="F330" s="13" t="str">
        <f t="shared" si="71"/>
        <v>Pemanfaatan</v>
      </c>
      <c r="G330" s="17">
        <v>3</v>
      </c>
      <c r="H330" s="17">
        <v>11</v>
      </c>
      <c r="I330" s="13" t="str">
        <f t="shared" si="72"/>
        <v>P,B</v>
      </c>
      <c r="J330" s="18" t="s">
        <v>22</v>
      </c>
      <c r="K330" s="9">
        <v>0</v>
      </c>
      <c r="L330" s="9">
        <v>0</v>
      </c>
      <c r="M330" s="13" t="str">
        <f t="shared" si="64"/>
        <v>sobirin</v>
      </c>
    </row>
    <row r="331" spans="1:13" x14ac:dyDescent="0.25">
      <c r="A331" s="11"/>
      <c r="B331" s="11"/>
      <c r="C331" s="16" t="str">
        <f t="shared" si="71"/>
        <v>-5.8853/110.4296</v>
      </c>
      <c r="D331" s="13">
        <f t="shared" si="71"/>
        <v>1</v>
      </c>
      <c r="E331" s="13" t="str">
        <f t="shared" si="71"/>
        <v>MBT</v>
      </c>
      <c r="F331" s="13" t="str">
        <f t="shared" si="71"/>
        <v>Pemanfaatan</v>
      </c>
      <c r="G331" s="17">
        <v>3</v>
      </c>
      <c r="H331" s="17">
        <v>11</v>
      </c>
      <c r="I331" s="13" t="str">
        <f t="shared" si="72"/>
        <v>P,B</v>
      </c>
      <c r="J331" s="18" t="s">
        <v>23</v>
      </c>
      <c r="K331" s="9">
        <v>0</v>
      </c>
      <c r="L331" s="9">
        <v>0</v>
      </c>
      <c r="M331" s="13" t="str">
        <f t="shared" si="64"/>
        <v>sobirin</v>
      </c>
    </row>
    <row r="332" spans="1:13" x14ac:dyDescent="0.25">
      <c r="A332" s="11"/>
      <c r="B332" s="11"/>
      <c r="C332" s="16" t="str">
        <f t="shared" si="71"/>
        <v>-5.8853/110.4296</v>
      </c>
      <c r="D332" s="13">
        <f t="shared" si="71"/>
        <v>1</v>
      </c>
      <c r="E332" s="13" t="str">
        <f t="shared" si="71"/>
        <v>MBT</v>
      </c>
      <c r="F332" s="13" t="str">
        <f t="shared" si="71"/>
        <v>Pemanfaatan</v>
      </c>
      <c r="G332" s="17">
        <v>3</v>
      </c>
      <c r="H332" s="17">
        <v>11</v>
      </c>
      <c r="I332" s="13" t="str">
        <f t="shared" si="72"/>
        <v>P,B</v>
      </c>
      <c r="J332" s="62" t="s">
        <v>24</v>
      </c>
      <c r="K332" s="9">
        <v>0</v>
      </c>
      <c r="L332" s="9">
        <v>0</v>
      </c>
      <c r="M332" s="13" t="str">
        <f t="shared" si="64"/>
        <v>sobirin</v>
      </c>
    </row>
    <row r="333" spans="1:13" x14ac:dyDescent="0.25">
      <c r="A333" s="11"/>
      <c r="B333" s="11"/>
      <c r="C333" s="16"/>
      <c r="D333" s="13"/>
      <c r="E333" s="13"/>
      <c r="F333" s="13"/>
      <c r="G333" s="17"/>
      <c r="H333" s="17"/>
      <c r="I333" s="60"/>
      <c r="J333" s="18" t="s">
        <v>16</v>
      </c>
      <c r="K333" s="9">
        <v>15</v>
      </c>
      <c r="L333" s="9">
        <v>7</v>
      </c>
      <c r="M333" s="13" t="str">
        <f t="shared" si="64"/>
        <v>sobirin</v>
      </c>
    </row>
    <row r="334" spans="1:13" x14ac:dyDescent="0.25">
      <c r="A334" s="11"/>
      <c r="B334" s="11"/>
      <c r="C334" s="16" t="str">
        <f>C332</f>
        <v>-5.8853/110.4296</v>
      </c>
      <c r="D334" s="13">
        <f>D332</f>
        <v>1</v>
      </c>
      <c r="E334" s="13" t="str">
        <f>E332</f>
        <v>MBT</v>
      </c>
      <c r="F334" s="13" t="str">
        <f>F332</f>
        <v>Pemanfaatan</v>
      </c>
      <c r="G334" s="17">
        <v>3</v>
      </c>
      <c r="H334" s="17">
        <v>11</v>
      </c>
      <c r="I334" s="13" t="str">
        <f>I332</f>
        <v>P,B</v>
      </c>
      <c r="J334" s="63" t="s">
        <v>18</v>
      </c>
      <c r="K334" s="9">
        <v>10</v>
      </c>
      <c r="L334" s="9">
        <v>0</v>
      </c>
      <c r="M334" s="13" t="str">
        <f t="shared" si="64"/>
        <v>sobirin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F22" sqref="F22"/>
    </sheetView>
  </sheetViews>
  <sheetFormatPr defaultRowHeight="15" x14ac:dyDescent="0.25"/>
  <cols>
    <col min="1" max="1" width="12.42578125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41.666666666666664</v>
      </c>
    </row>
    <row r="5" spans="1:2" x14ac:dyDescent="0.25">
      <c r="A5" s="59" t="s">
        <v>18</v>
      </c>
      <c r="B5" s="57">
        <v>1.5151515151515151</v>
      </c>
    </row>
    <row r="6" spans="1:2" x14ac:dyDescent="0.25">
      <c r="A6" s="59" t="s">
        <v>26</v>
      </c>
      <c r="B6" s="57">
        <v>0</v>
      </c>
    </row>
    <row r="7" spans="1:2" x14ac:dyDescent="0.25">
      <c r="A7" s="59" t="s">
        <v>23</v>
      </c>
      <c r="B7" s="57">
        <v>0</v>
      </c>
    </row>
    <row r="8" spans="1:2" x14ac:dyDescent="0.25">
      <c r="A8" s="59" t="s">
        <v>22</v>
      </c>
      <c r="B8" s="57">
        <v>73.63636363636364</v>
      </c>
    </row>
    <row r="9" spans="1:2" x14ac:dyDescent="0.25">
      <c r="A9" s="59" t="s">
        <v>19</v>
      </c>
      <c r="B9" s="57">
        <v>1.5151515151515151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17.575757575757574</v>
      </c>
    </row>
    <row r="14" spans="1:2" x14ac:dyDescent="0.25">
      <c r="A14" s="59" t="s">
        <v>47</v>
      </c>
      <c r="B14" s="57">
        <v>13.632218844984802</v>
      </c>
    </row>
  </sheetData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34"/>
  <sheetViews>
    <sheetView zoomScale="80" zoomScaleNormal="80" workbookViewId="0">
      <pane ySplit="4" topLeftCell="A310" activePane="bottomLeft" state="frozen"/>
      <selection pane="bottomLeft" activeCell="R332" sqref="R332"/>
    </sheetView>
  </sheetViews>
  <sheetFormatPr defaultRowHeight="15" x14ac:dyDescent="0.25"/>
  <cols>
    <col min="1" max="1" width="7.7109375" customWidth="1"/>
    <col min="2" max="2" width="6.85546875" customWidth="1"/>
    <col min="3" max="3" width="20.28515625" customWidth="1"/>
    <col min="4" max="4" width="7.28515625" customWidth="1"/>
    <col min="5" max="5" width="12" customWidth="1"/>
    <col min="6" max="6" width="12.7109375" customWidth="1"/>
    <col min="7" max="7" width="7.85546875" customWidth="1"/>
    <col min="8" max="8" width="8.140625" customWidth="1"/>
    <col min="9" max="9" width="9.5703125" customWidth="1"/>
    <col min="10" max="10" width="7.7109375" customWidth="1"/>
    <col min="11" max="11" width="10.5703125" customWidth="1"/>
    <col min="12" max="12" width="19.7109375" customWidth="1"/>
    <col min="13" max="13" width="9.85546875" customWidth="1"/>
    <col min="14" max="1023" width="8.5703125" customWidth="1"/>
    <col min="1024" max="1025" width="9.140625" customWidth="1"/>
  </cols>
  <sheetData>
    <row r="3" spans="1:14" ht="15.75" thickBot="1" x14ac:dyDescent="0.3"/>
    <row r="4" spans="1:14" ht="15.75" thickBot="1" x14ac:dyDescent="0.3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5" t="s">
        <v>12</v>
      </c>
      <c r="N4" s="37" t="s">
        <v>13</v>
      </c>
    </row>
    <row r="5" spans="1:14" x14ac:dyDescent="0.25">
      <c r="A5" s="6"/>
      <c r="B5" s="7">
        <v>0.41666666666666702</v>
      </c>
      <c r="C5" s="64" t="s">
        <v>65</v>
      </c>
      <c r="D5" s="8">
        <v>1</v>
      </c>
      <c r="E5" s="8" t="s">
        <v>42</v>
      </c>
      <c r="F5" s="8" t="s">
        <v>15</v>
      </c>
      <c r="G5" s="9">
        <v>1</v>
      </c>
      <c r="H5" s="9">
        <v>1</v>
      </c>
      <c r="I5" s="10" t="s">
        <v>29</v>
      </c>
      <c r="J5" s="10" t="s">
        <v>25</v>
      </c>
      <c r="K5" s="9">
        <v>0</v>
      </c>
      <c r="L5" s="9">
        <v>0</v>
      </c>
      <c r="M5" s="6" t="s">
        <v>17</v>
      </c>
      <c r="N5" t="s">
        <v>64</v>
      </c>
    </row>
    <row r="6" spans="1:14" x14ac:dyDescent="0.25">
      <c r="A6" s="11"/>
      <c r="B6" s="11"/>
      <c r="C6" s="65" t="str">
        <f>C5</f>
        <v>-5.8913/110.4265</v>
      </c>
      <c r="D6" s="13">
        <f t="shared" ref="C6:F13" si="0">D5</f>
        <v>1</v>
      </c>
      <c r="E6" s="13" t="str">
        <f t="shared" si="0"/>
        <v>MBB</v>
      </c>
      <c r="F6" s="13" t="str">
        <f t="shared" si="0"/>
        <v>Pemanfaatan</v>
      </c>
      <c r="G6" s="14">
        <v>1</v>
      </c>
      <c r="H6" s="14">
        <v>1</v>
      </c>
      <c r="I6" s="15" t="str">
        <f t="shared" ref="I6:I13" si="1">I5</f>
        <v>P,PK</v>
      </c>
      <c r="J6" s="15" t="s">
        <v>26</v>
      </c>
      <c r="K6" s="9"/>
      <c r="L6" s="9">
        <v>0</v>
      </c>
      <c r="M6" s="11" t="str">
        <f t="shared" ref="M6:M13" si="2">M5</f>
        <v>zaenul</v>
      </c>
    </row>
    <row r="7" spans="1:14" x14ac:dyDescent="0.25">
      <c r="A7" s="11"/>
      <c r="B7" s="11"/>
      <c r="C7" s="12" t="str">
        <f t="shared" si="0"/>
        <v>-5.8913/110.4265</v>
      </c>
      <c r="D7" s="13">
        <f t="shared" si="0"/>
        <v>1</v>
      </c>
      <c r="E7" s="13" t="str">
        <f t="shared" si="0"/>
        <v>MBB</v>
      </c>
      <c r="F7" s="13" t="str">
        <f t="shared" si="0"/>
        <v>Pemanfaatan</v>
      </c>
      <c r="G7" s="14">
        <v>1</v>
      </c>
      <c r="H7" s="14">
        <v>1</v>
      </c>
      <c r="I7" s="15" t="str">
        <f t="shared" si="1"/>
        <v>P,PK</v>
      </c>
      <c r="J7" s="15" t="s">
        <v>19</v>
      </c>
      <c r="K7" s="9">
        <v>0</v>
      </c>
      <c r="L7" s="9">
        <v>0</v>
      </c>
      <c r="M7" s="11" t="str">
        <f t="shared" si="2"/>
        <v>zaenul</v>
      </c>
    </row>
    <row r="8" spans="1:14" x14ac:dyDescent="0.25">
      <c r="A8" s="11"/>
      <c r="B8" s="11"/>
      <c r="C8" s="12" t="str">
        <f t="shared" si="0"/>
        <v>-5.8913/110.4265</v>
      </c>
      <c r="D8" s="13">
        <f t="shared" si="0"/>
        <v>1</v>
      </c>
      <c r="E8" s="13" t="str">
        <f t="shared" si="0"/>
        <v>MBB</v>
      </c>
      <c r="F8" s="13" t="str">
        <f t="shared" si="0"/>
        <v>Pemanfaatan</v>
      </c>
      <c r="G8" s="14">
        <v>1</v>
      </c>
      <c r="H8" s="14">
        <v>1</v>
      </c>
      <c r="I8" s="15" t="str">
        <f t="shared" si="1"/>
        <v>P,PK</v>
      </c>
      <c r="J8" s="15" t="s">
        <v>20</v>
      </c>
      <c r="K8" s="9">
        <v>0</v>
      </c>
      <c r="L8" s="9">
        <v>0</v>
      </c>
      <c r="M8" s="11" t="str">
        <f t="shared" si="2"/>
        <v>zaenul</v>
      </c>
    </row>
    <row r="9" spans="1:14" x14ac:dyDescent="0.25">
      <c r="A9" s="11"/>
      <c r="B9" s="11"/>
      <c r="C9" s="12" t="str">
        <f t="shared" si="0"/>
        <v>-5.8913/110.4265</v>
      </c>
      <c r="D9" s="13">
        <f t="shared" si="0"/>
        <v>1</v>
      </c>
      <c r="E9" s="13" t="str">
        <f t="shared" si="0"/>
        <v>MBB</v>
      </c>
      <c r="F9" s="13" t="str">
        <f t="shared" si="0"/>
        <v>Pemanfaatan</v>
      </c>
      <c r="G9" s="14">
        <v>1</v>
      </c>
      <c r="H9" s="14">
        <v>1</v>
      </c>
      <c r="I9" s="15" t="str">
        <f t="shared" si="1"/>
        <v>P,PK</v>
      </c>
      <c r="J9" s="15" t="s">
        <v>21</v>
      </c>
      <c r="K9" s="9">
        <v>0</v>
      </c>
      <c r="L9" s="9">
        <v>0</v>
      </c>
      <c r="M9" s="11" t="str">
        <f t="shared" si="2"/>
        <v>zaenul</v>
      </c>
    </row>
    <row r="10" spans="1:14" x14ac:dyDescent="0.25">
      <c r="A10" s="11"/>
      <c r="B10" s="11"/>
      <c r="C10" s="16" t="str">
        <f t="shared" si="0"/>
        <v>-5.8913/110.4265</v>
      </c>
      <c r="D10" s="13">
        <f t="shared" si="0"/>
        <v>1</v>
      </c>
      <c r="E10" s="13" t="str">
        <f t="shared" si="0"/>
        <v>MBB</v>
      </c>
      <c r="F10" s="13" t="str">
        <f t="shared" si="0"/>
        <v>Pemanfaatan</v>
      </c>
      <c r="G10" s="17">
        <v>1</v>
      </c>
      <c r="H10" s="17">
        <v>1</v>
      </c>
      <c r="I10" s="15" t="str">
        <f t="shared" si="1"/>
        <v>P,PK</v>
      </c>
      <c r="J10" s="18" t="s">
        <v>22</v>
      </c>
      <c r="K10" s="9">
        <v>0</v>
      </c>
      <c r="L10" s="9">
        <v>0</v>
      </c>
      <c r="M10" s="11" t="str">
        <f t="shared" si="2"/>
        <v>zaenul</v>
      </c>
    </row>
    <row r="11" spans="1:14" x14ac:dyDescent="0.25">
      <c r="A11" s="11"/>
      <c r="B11" s="11"/>
      <c r="C11" s="16" t="str">
        <f t="shared" si="0"/>
        <v>-5.8913/110.4265</v>
      </c>
      <c r="D11" s="13">
        <f t="shared" si="0"/>
        <v>1</v>
      </c>
      <c r="E11" s="13" t="str">
        <f t="shared" si="0"/>
        <v>MBB</v>
      </c>
      <c r="F11" s="13" t="str">
        <f t="shared" si="0"/>
        <v>Pemanfaatan</v>
      </c>
      <c r="G11" s="17">
        <v>1</v>
      </c>
      <c r="H11" s="17">
        <v>1</v>
      </c>
      <c r="I11" s="15" t="str">
        <f t="shared" si="1"/>
        <v>P,PK</v>
      </c>
      <c r="J11" s="18" t="s">
        <v>23</v>
      </c>
      <c r="K11" s="9">
        <v>100</v>
      </c>
      <c r="L11" s="9">
        <v>0</v>
      </c>
      <c r="M11" s="11" t="str">
        <f t="shared" si="2"/>
        <v>zaenul</v>
      </c>
    </row>
    <row r="12" spans="1:14" x14ac:dyDescent="0.25">
      <c r="A12" s="11"/>
      <c r="B12" s="11"/>
      <c r="C12" s="16" t="str">
        <f t="shared" si="0"/>
        <v>-5.8913/110.4265</v>
      </c>
      <c r="D12" s="13">
        <f t="shared" si="0"/>
        <v>1</v>
      </c>
      <c r="E12" s="13" t="str">
        <f t="shared" si="0"/>
        <v>MBB</v>
      </c>
      <c r="F12" s="13" t="str">
        <f t="shared" si="0"/>
        <v>Pemanfaatan</v>
      </c>
      <c r="G12" s="17">
        <v>1</v>
      </c>
      <c r="H12" s="17">
        <v>1</v>
      </c>
      <c r="I12" s="15" t="str">
        <f t="shared" si="1"/>
        <v>P,PK</v>
      </c>
      <c r="J12" s="18" t="s">
        <v>24</v>
      </c>
      <c r="K12" s="9">
        <v>0</v>
      </c>
      <c r="L12" s="9">
        <v>0</v>
      </c>
      <c r="M12" s="11" t="str">
        <f t="shared" si="2"/>
        <v>zaenul</v>
      </c>
    </row>
    <row r="13" spans="1:14" x14ac:dyDescent="0.25">
      <c r="A13" s="11"/>
      <c r="B13" s="11"/>
      <c r="C13" s="16" t="str">
        <f t="shared" si="0"/>
        <v>-5.8913/110.4265</v>
      </c>
      <c r="D13" s="13">
        <f t="shared" si="0"/>
        <v>1</v>
      </c>
      <c r="E13" s="13" t="str">
        <f t="shared" si="0"/>
        <v>MBB</v>
      </c>
      <c r="F13" s="13" t="str">
        <f t="shared" si="0"/>
        <v>Pemanfaatan</v>
      </c>
      <c r="G13" s="17">
        <v>1</v>
      </c>
      <c r="H13" s="17">
        <v>1</v>
      </c>
      <c r="I13" s="15" t="str">
        <f t="shared" si="1"/>
        <v>P,PK</v>
      </c>
      <c r="J13" s="18" t="s">
        <v>16</v>
      </c>
      <c r="K13" s="9">
        <v>1</v>
      </c>
      <c r="L13" s="9">
        <v>7</v>
      </c>
      <c r="M13" s="11" t="str">
        <f t="shared" si="2"/>
        <v>zaenul</v>
      </c>
    </row>
    <row r="14" spans="1:14" x14ac:dyDescent="0.25">
      <c r="A14" s="11"/>
      <c r="B14" s="11"/>
      <c r="C14" s="16" t="str">
        <f>C12</f>
        <v>-5.8913/110.4265</v>
      </c>
      <c r="D14" s="13">
        <f>D12</f>
        <v>1</v>
      </c>
      <c r="E14" s="13" t="str">
        <f>E12</f>
        <v>MBB</v>
      </c>
      <c r="F14" s="13" t="str">
        <f>F12</f>
        <v>Pemanfaatan</v>
      </c>
      <c r="G14" s="17">
        <v>1</v>
      </c>
      <c r="H14" s="17">
        <v>1</v>
      </c>
      <c r="I14" s="15" t="str">
        <f>I12</f>
        <v>P,PK</v>
      </c>
      <c r="J14" s="18" t="s">
        <v>18</v>
      </c>
      <c r="K14" s="9">
        <v>0</v>
      </c>
      <c r="L14" s="9">
        <v>0</v>
      </c>
      <c r="M14" s="11" t="str">
        <f>M12</f>
        <v>zaenul</v>
      </c>
    </row>
    <row r="15" spans="1:14" x14ac:dyDescent="0.25">
      <c r="A15" s="19"/>
      <c r="B15" s="19"/>
      <c r="C15" s="20" t="str">
        <f t="shared" ref="C15:F22" si="3">C14</f>
        <v>-5.8913/110.4265</v>
      </c>
      <c r="D15" s="21">
        <f t="shared" si="3"/>
        <v>1</v>
      </c>
      <c r="E15" s="21" t="str">
        <f t="shared" si="3"/>
        <v>MBB</v>
      </c>
      <c r="F15" s="21" t="str">
        <f t="shared" si="3"/>
        <v>Pemanfaatan</v>
      </c>
      <c r="G15" s="22">
        <v>1</v>
      </c>
      <c r="H15" s="22">
        <v>2</v>
      </c>
      <c r="I15" s="23" t="s">
        <v>55</v>
      </c>
      <c r="J15" s="23" t="s">
        <v>25</v>
      </c>
      <c r="K15" s="24">
        <v>100</v>
      </c>
      <c r="L15" s="24">
        <v>0</v>
      </c>
      <c r="M15" s="11" t="str">
        <f>M14</f>
        <v>zaenul</v>
      </c>
      <c r="N15" t="s">
        <v>64</v>
      </c>
    </row>
    <row r="16" spans="1:14" x14ac:dyDescent="0.25">
      <c r="A16" s="11"/>
      <c r="B16" s="11"/>
      <c r="C16" s="16" t="str">
        <f t="shared" si="3"/>
        <v>-5.8913/110.4265</v>
      </c>
      <c r="D16" s="13">
        <f t="shared" si="3"/>
        <v>1</v>
      </c>
      <c r="E16" s="13" t="str">
        <f t="shared" si="3"/>
        <v>MBB</v>
      </c>
      <c r="F16" s="13" t="str">
        <f t="shared" si="3"/>
        <v>Pemanfaatan</v>
      </c>
      <c r="G16" s="17">
        <v>1</v>
      </c>
      <c r="H16" s="17">
        <v>2</v>
      </c>
      <c r="I16" s="18" t="str">
        <f t="shared" ref="I16:I22" si="4">I15</f>
        <v>PK,P</v>
      </c>
      <c r="J16" s="18" t="s">
        <v>26</v>
      </c>
      <c r="K16" s="9">
        <v>0</v>
      </c>
      <c r="L16" s="9">
        <v>0</v>
      </c>
      <c r="M16" s="11" t="str">
        <f>M15</f>
        <v>zaenul</v>
      </c>
    </row>
    <row r="17" spans="1:13" x14ac:dyDescent="0.25">
      <c r="A17" s="11"/>
      <c r="B17" s="11"/>
      <c r="C17" s="16" t="str">
        <f t="shared" si="3"/>
        <v>-5.8913/110.4265</v>
      </c>
      <c r="D17" s="13">
        <f t="shared" si="3"/>
        <v>1</v>
      </c>
      <c r="E17" s="13" t="str">
        <f t="shared" si="3"/>
        <v>MBB</v>
      </c>
      <c r="F17" s="13" t="str">
        <f t="shared" si="3"/>
        <v>Pemanfaatan</v>
      </c>
      <c r="G17" s="17">
        <v>1</v>
      </c>
      <c r="H17" s="17">
        <v>2</v>
      </c>
      <c r="I17" s="18" t="str">
        <f t="shared" si="4"/>
        <v>PK,P</v>
      </c>
      <c r="J17" s="18" t="s">
        <v>19</v>
      </c>
      <c r="K17" s="9">
        <v>0</v>
      </c>
      <c r="L17" s="9">
        <v>0</v>
      </c>
      <c r="M17" s="11" t="str">
        <f>M16</f>
        <v>zaenul</v>
      </c>
    </row>
    <row r="18" spans="1:13" x14ac:dyDescent="0.25">
      <c r="A18" s="11"/>
      <c r="B18" s="11"/>
      <c r="C18" s="16" t="str">
        <f t="shared" si="3"/>
        <v>-5.8913/110.4265</v>
      </c>
      <c r="D18" s="13">
        <f t="shared" si="3"/>
        <v>1</v>
      </c>
      <c r="E18" s="13" t="str">
        <f t="shared" si="3"/>
        <v>MBB</v>
      </c>
      <c r="F18" s="13" t="str">
        <f t="shared" si="3"/>
        <v>Pemanfaatan</v>
      </c>
      <c r="G18" s="17">
        <v>1</v>
      </c>
      <c r="H18" s="17">
        <v>2</v>
      </c>
      <c r="I18" s="18" t="str">
        <f t="shared" si="4"/>
        <v>PK,P</v>
      </c>
      <c r="J18" s="18" t="s">
        <v>20</v>
      </c>
      <c r="K18" s="9">
        <v>0</v>
      </c>
      <c r="L18" s="9">
        <v>0</v>
      </c>
      <c r="M18" s="11" t="str">
        <f>M17</f>
        <v>zaenul</v>
      </c>
    </row>
    <row r="19" spans="1:13" x14ac:dyDescent="0.25">
      <c r="A19" s="11"/>
      <c r="B19" s="11"/>
      <c r="C19" s="16" t="str">
        <f t="shared" si="3"/>
        <v>-5.8913/110.4265</v>
      </c>
      <c r="D19" s="13">
        <f t="shared" si="3"/>
        <v>1</v>
      </c>
      <c r="E19" s="13" t="str">
        <f t="shared" si="3"/>
        <v>MBB</v>
      </c>
      <c r="F19" s="13" t="str">
        <f t="shared" si="3"/>
        <v>Pemanfaatan</v>
      </c>
      <c r="G19" s="17">
        <v>1</v>
      </c>
      <c r="H19" s="17">
        <v>2</v>
      </c>
      <c r="I19" s="18" t="str">
        <f t="shared" si="4"/>
        <v>PK,P</v>
      </c>
      <c r="J19" s="18" t="s">
        <v>21</v>
      </c>
      <c r="K19" s="9">
        <v>0</v>
      </c>
      <c r="L19" s="9">
        <v>0</v>
      </c>
      <c r="M19" s="11" t="str">
        <f>M18</f>
        <v>zaenul</v>
      </c>
    </row>
    <row r="20" spans="1:13" x14ac:dyDescent="0.25">
      <c r="A20" s="11"/>
      <c r="B20" s="11"/>
      <c r="C20" s="16" t="str">
        <f t="shared" si="3"/>
        <v>-5.8913/110.4265</v>
      </c>
      <c r="D20" s="13">
        <f t="shared" si="3"/>
        <v>1</v>
      </c>
      <c r="E20" s="13" t="str">
        <f t="shared" si="3"/>
        <v>MBB</v>
      </c>
      <c r="F20" s="13" t="str">
        <f t="shared" si="3"/>
        <v>Pemanfaatan</v>
      </c>
      <c r="G20" s="17">
        <v>1</v>
      </c>
      <c r="H20" s="17">
        <v>2</v>
      </c>
      <c r="I20" s="18" t="str">
        <f t="shared" si="4"/>
        <v>PK,P</v>
      </c>
      <c r="J20" s="18" t="s">
        <v>22</v>
      </c>
      <c r="K20" s="9">
        <v>0</v>
      </c>
      <c r="L20" s="9">
        <v>0</v>
      </c>
      <c r="M20" s="11" t="str">
        <f t="shared" ref="M20:M83" si="5">M19</f>
        <v>zaenul</v>
      </c>
    </row>
    <row r="21" spans="1:13" x14ac:dyDescent="0.25">
      <c r="A21" s="11"/>
      <c r="B21" s="11"/>
      <c r="C21" s="16" t="str">
        <f t="shared" si="3"/>
        <v>-5.8913/110.4265</v>
      </c>
      <c r="D21" s="13">
        <f t="shared" si="3"/>
        <v>1</v>
      </c>
      <c r="E21" s="13" t="str">
        <f t="shared" si="3"/>
        <v>MBB</v>
      </c>
      <c r="F21" s="13" t="str">
        <f t="shared" si="3"/>
        <v>Pemanfaatan</v>
      </c>
      <c r="G21" s="17">
        <v>1</v>
      </c>
      <c r="H21" s="17">
        <v>2</v>
      </c>
      <c r="I21" s="18" t="str">
        <f t="shared" si="4"/>
        <v>PK,P</v>
      </c>
      <c r="J21" s="18" t="s">
        <v>23</v>
      </c>
      <c r="K21" s="9">
        <v>0</v>
      </c>
      <c r="L21" s="9">
        <v>0</v>
      </c>
      <c r="M21" s="11" t="str">
        <f t="shared" si="5"/>
        <v>zaenul</v>
      </c>
    </row>
    <row r="22" spans="1:13" x14ac:dyDescent="0.25">
      <c r="A22" s="11"/>
      <c r="B22" s="11"/>
      <c r="C22" s="16" t="str">
        <f t="shared" si="3"/>
        <v>-5.8913/110.4265</v>
      </c>
      <c r="D22" s="13">
        <f t="shared" si="3"/>
        <v>1</v>
      </c>
      <c r="E22" s="13" t="str">
        <f t="shared" si="3"/>
        <v>MBB</v>
      </c>
      <c r="F22" s="13" t="str">
        <f t="shared" si="3"/>
        <v>Pemanfaatan</v>
      </c>
      <c r="G22" s="17">
        <v>1</v>
      </c>
      <c r="H22" s="17">
        <v>2</v>
      </c>
      <c r="I22" s="18" t="str">
        <f t="shared" si="4"/>
        <v>PK,P</v>
      </c>
      <c r="J22" s="18" t="s">
        <v>24</v>
      </c>
      <c r="K22" s="9">
        <v>0</v>
      </c>
      <c r="L22" s="9">
        <v>0</v>
      </c>
      <c r="M22" s="11" t="str">
        <f t="shared" si="5"/>
        <v>zaenul</v>
      </c>
    </row>
    <row r="23" spans="1:13" x14ac:dyDescent="0.25">
      <c r="A23" s="11"/>
      <c r="B23" s="11"/>
      <c r="C23" s="16"/>
      <c r="D23" s="13"/>
      <c r="E23" s="13"/>
      <c r="F23" s="13"/>
      <c r="G23" s="17"/>
      <c r="H23" s="17"/>
      <c r="I23" s="18"/>
      <c r="J23" s="18" t="s">
        <v>16</v>
      </c>
      <c r="K23" s="9">
        <v>1</v>
      </c>
      <c r="L23" s="9">
        <v>4</v>
      </c>
      <c r="M23" s="11" t="str">
        <f t="shared" si="5"/>
        <v>zaenul</v>
      </c>
    </row>
    <row r="24" spans="1:13" x14ac:dyDescent="0.25">
      <c r="A24" s="11"/>
      <c r="B24" s="11"/>
      <c r="C24" s="16" t="str">
        <f>C22</f>
        <v>-5.8913/110.4265</v>
      </c>
      <c r="D24" s="13">
        <f>D22</f>
        <v>1</v>
      </c>
      <c r="E24" s="13" t="str">
        <f>E22</f>
        <v>MBB</v>
      </c>
      <c r="F24" s="13" t="str">
        <f>F22</f>
        <v>Pemanfaatan</v>
      </c>
      <c r="G24" s="17">
        <v>1</v>
      </c>
      <c r="H24" s="17">
        <v>2</v>
      </c>
      <c r="I24" s="18" t="str">
        <f>I22</f>
        <v>PK,P</v>
      </c>
      <c r="J24" s="18" t="s">
        <v>18</v>
      </c>
      <c r="K24" s="9">
        <v>0</v>
      </c>
      <c r="L24" s="9">
        <v>0</v>
      </c>
      <c r="M24" s="11" t="str">
        <f t="shared" si="5"/>
        <v>zaenul</v>
      </c>
    </row>
    <row r="25" spans="1:13" x14ac:dyDescent="0.25">
      <c r="A25" s="19"/>
      <c r="B25" s="19"/>
      <c r="C25" s="20" t="str">
        <f t="shared" ref="C25:F33" si="6">C24</f>
        <v>-5.8913/110.4265</v>
      </c>
      <c r="D25" s="21">
        <f t="shared" si="6"/>
        <v>1</v>
      </c>
      <c r="E25" s="21" t="str">
        <f t="shared" si="6"/>
        <v>MBB</v>
      </c>
      <c r="F25" s="21" t="str">
        <f t="shared" si="6"/>
        <v>Pemanfaatan</v>
      </c>
      <c r="G25" s="22">
        <v>1</v>
      </c>
      <c r="H25" s="22">
        <v>3</v>
      </c>
      <c r="I25" s="23" t="s">
        <v>55</v>
      </c>
      <c r="J25" s="23" t="s">
        <v>25</v>
      </c>
      <c r="K25" s="24">
        <v>100</v>
      </c>
      <c r="L25" s="24">
        <v>0</v>
      </c>
      <c r="M25" s="11" t="str">
        <f t="shared" si="5"/>
        <v>zaenul</v>
      </c>
    </row>
    <row r="26" spans="1:13" x14ac:dyDescent="0.25">
      <c r="A26" s="11"/>
      <c r="B26" s="11"/>
      <c r="C26" s="16" t="str">
        <f t="shared" si="6"/>
        <v>-5.8913/110.4265</v>
      </c>
      <c r="D26" s="13">
        <f t="shared" si="6"/>
        <v>1</v>
      </c>
      <c r="E26" s="13" t="str">
        <f t="shared" si="6"/>
        <v>MBB</v>
      </c>
      <c r="F26" s="13" t="str">
        <f t="shared" si="6"/>
        <v>Pemanfaatan</v>
      </c>
      <c r="G26" s="17">
        <v>1</v>
      </c>
      <c r="H26" s="17">
        <v>3</v>
      </c>
      <c r="I26" s="18" t="str">
        <f t="shared" ref="I26:I33" si="7">I25</f>
        <v>PK,P</v>
      </c>
      <c r="J26" s="18" t="s">
        <v>26</v>
      </c>
      <c r="K26" s="9">
        <v>0</v>
      </c>
      <c r="L26" s="9">
        <v>0</v>
      </c>
      <c r="M26" s="11" t="str">
        <f t="shared" si="5"/>
        <v>zaenul</v>
      </c>
    </row>
    <row r="27" spans="1:13" x14ac:dyDescent="0.25">
      <c r="A27" s="11"/>
      <c r="B27" s="11"/>
      <c r="C27" s="16" t="str">
        <f t="shared" si="6"/>
        <v>-5.8913/110.4265</v>
      </c>
      <c r="D27" s="13">
        <f t="shared" si="6"/>
        <v>1</v>
      </c>
      <c r="E27" s="13" t="str">
        <f t="shared" si="6"/>
        <v>MBB</v>
      </c>
      <c r="F27" s="13" t="str">
        <f t="shared" si="6"/>
        <v>Pemanfaatan</v>
      </c>
      <c r="G27" s="17">
        <v>1</v>
      </c>
      <c r="H27" s="17">
        <v>3</v>
      </c>
      <c r="I27" s="18" t="str">
        <f t="shared" si="7"/>
        <v>PK,P</v>
      </c>
      <c r="J27" s="18" t="s">
        <v>19</v>
      </c>
      <c r="K27" s="9">
        <v>0</v>
      </c>
      <c r="L27" s="9">
        <v>0</v>
      </c>
      <c r="M27" s="11" t="str">
        <f t="shared" si="5"/>
        <v>zaenul</v>
      </c>
    </row>
    <row r="28" spans="1:13" x14ac:dyDescent="0.25">
      <c r="A28" s="11"/>
      <c r="B28" s="11"/>
      <c r="C28" s="16" t="str">
        <f t="shared" si="6"/>
        <v>-5.8913/110.4265</v>
      </c>
      <c r="D28" s="13">
        <f t="shared" si="6"/>
        <v>1</v>
      </c>
      <c r="E28" s="13" t="str">
        <f t="shared" si="6"/>
        <v>MBB</v>
      </c>
      <c r="F28" s="13" t="str">
        <f t="shared" si="6"/>
        <v>Pemanfaatan</v>
      </c>
      <c r="G28" s="17">
        <v>1</v>
      </c>
      <c r="H28" s="17">
        <v>3</v>
      </c>
      <c r="I28" s="18" t="str">
        <f t="shared" si="7"/>
        <v>PK,P</v>
      </c>
      <c r="J28" s="18" t="s">
        <v>20</v>
      </c>
      <c r="K28" s="9">
        <v>0</v>
      </c>
      <c r="L28" s="9">
        <v>0</v>
      </c>
      <c r="M28" s="11" t="str">
        <f t="shared" si="5"/>
        <v>zaenul</v>
      </c>
    </row>
    <row r="29" spans="1:13" x14ac:dyDescent="0.25">
      <c r="A29" s="11"/>
      <c r="B29" s="11"/>
      <c r="C29" s="16" t="str">
        <f t="shared" si="6"/>
        <v>-5.8913/110.4265</v>
      </c>
      <c r="D29" s="13">
        <f t="shared" si="6"/>
        <v>1</v>
      </c>
      <c r="E29" s="13" t="str">
        <f t="shared" si="6"/>
        <v>MBB</v>
      </c>
      <c r="F29" s="13" t="str">
        <f t="shared" si="6"/>
        <v>Pemanfaatan</v>
      </c>
      <c r="G29" s="17">
        <v>1</v>
      </c>
      <c r="H29" s="17">
        <v>3</v>
      </c>
      <c r="I29" s="18" t="str">
        <f t="shared" si="7"/>
        <v>PK,P</v>
      </c>
      <c r="J29" s="18" t="s">
        <v>21</v>
      </c>
      <c r="K29" s="9">
        <v>0</v>
      </c>
      <c r="L29" s="9">
        <v>0</v>
      </c>
      <c r="M29" s="11" t="str">
        <f t="shared" si="5"/>
        <v>zaenul</v>
      </c>
    </row>
    <row r="30" spans="1:13" x14ac:dyDescent="0.25">
      <c r="A30" s="11"/>
      <c r="B30" s="11"/>
      <c r="C30" s="16" t="str">
        <f t="shared" si="6"/>
        <v>-5.8913/110.4265</v>
      </c>
      <c r="D30" s="13">
        <f t="shared" si="6"/>
        <v>1</v>
      </c>
      <c r="E30" s="13" t="str">
        <f t="shared" si="6"/>
        <v>MBB</v>
      </c>
      <c r="F30" s="13" t="str">
        <f t="shared" si="6"/>
        <v>Pemanfaatan</v>
      </c>
      <c r="G30" s="17">
        <v>1</v>
      </c>
      <c r="H30" s="17">
        <v>3</v>
      </c>
      <c r="I30" s="18" t="str">
        <f t="shared" si="7"/>
        <v>PK,P</v>
      </c>
      <c r="J30" s="18" t="s">
        <v>22</v>
      </c>
      <c r="K30" s="9">
        <v>0</v>
      </c>
      <c r="L30" s="9">
        <v>0</v>
      </c>
      <c r="M30" s="11" t="str">
        <f t="shared" si="5"/>
        <v>zaenul</v>
      </c>
    </row>
    <row r="31" spans="1:13" x14ac:dyDescent="0.25">
      <c r="A31" s="11"/>
      <c r="B31" s="11"/>
      <c r="C31" s="16" t="str">
        <f t="shared" si="6"/>
        <v>-5.8913/110.4265</v>
      </c>
      <c r="D31" s="13">
        <f t="shared" si="6"/>
        <v>1</v>
      </c>
      <c r="E31" s="13" t="str">
        <f t="shared" si="6"/>
        <v>MBB</v>
      </c>
      <c r="F31" s="13" t="str">
        <f t="shared" si="6"/>
        <v>Pemanfaatan</v>
      </c>
      <c r="G31" s="17">
        <v>1</v>
      </c>
      <c r="H31" s="17">
        <v>3</v>
      </c>
      <c r="I31" s="18" t="str">
        <f t="shared" si="7"/>
        <v>PK,P</v>
      </c>
      <c r="J31" s="18" t="s">
        <v>23</v>
      </c>
      <c r="K31" s="9">
        <v>0</v>
      </c>
      <c r="L31" s="9">
        <v>0</v>
      </c>
      <c r="M31" s="11" t="str">
        <f t="shared" si="5"/>
        <v>zaenul</v>
      </c>
    </row>
    <row r="32" spans="1:13" x14ac:dyDescent="0.25">
      <c r="A32" s="11"/>
      <c r="B32" s="11"/>
      <c r="C32" s="16" t="str">
        <f t="shared" si="6"/>
        <v>-5.8913/110.4265</v>
      </c>
      <c r="D32" s="13">
        <f t="shared" si="6"/>
        <v>1</v>
      </c>
      <c r="E32" s="13" t="str">
        <f t="shared" si="6"/>
        <v>MBB</v>
      </c>
      <c r="F32" s="13" t="str">
        <f t="shared" si="6"/>
        <v>Pemanfaatan</v>
      </c>
      <c r="G32" s="17">
        <v>1</v>
      </c>
      <c r="H32" s="17">
        <v>3</v>
      </c>
      <c r="I32" s="18" t="str">
        <f t="shared" si="7"/>
        <v>PK,P</v>
      </c>
      <c r="J32" s="18" t="s">
        <v>24</v>
      </c>
      <c r="K32" s="9">
        <v>0</v>
      </c>
      <c r="L32" s="9">
        <v>0</v>
      </c>
      <c r="M32" s="11" t="str">
        <f t="shared" si="5"/>
        <v>zaenul</v>
      </c>
    </row>
    <row r="33" spans="1:13" x14ac:dyDescent="0.25">
      <c r="A33" s="11"/>
      <c r="B33" s="11"/>
      <c r="C33" s="16" t="str">
        <f t="shared" si="6"/>
        <v>-5.8913/110.4265</v>
      </c>
      <c r="D33" s="13">
        <f t="shared" si="6"/>
        <v>1</v>
      </c>
      <c r="E33" s="13" t="str">
        <f t="shared" si="6"/>
        <v>MBB</v>
      </c>
      <c r="F33" s="13" t="str">
        <f t="shared" si="6"/>
        <v>Pemanfaatan</v>
      </c>
      <c r="G33" s="17">
        <v>1</v>
      </c>
      <c r="H33" s="17">
        <v>3</v>
      </c>
      <c r="I33" s="18" t="str">
        <f t="shared" si="7"/>
        <v>PK,P</v>
      </c>
      <c r="J33" s="18" t="s">
        <v>16</v>
      </c>
      <c r="K33" s="9">
        <v>5</v>
      </c>
      <c r="L33" s="9">
        <v>10</v>
      </c>
      <c r="M33" s="11" t="str">
        <f t="shared" si="5"/>
        <v>zaenul</v>
      </c>
    </row>
    <row r="34" spans="1:13" x14ac:dyDescent="0.25">
      <c r="A34" s="11"/>
      <c r="B34" s="11"/>
      <c r="C34" s="16" t="str">
        <f>C32</f>
        <v>-5.8913/110.4265</v>
      </c>
      <c r="D34" s="13">
        <f>D32</f>
        <v>1</v>
      </c>
      <c r="E34" s="13" t="str">
        <f>E32</f>
        <v>MBB</v>
      </c>
      <c r="F34" s="13" t="str">
        <f>F32</f>
        <v>Pemanfaatan</v>
      </c>
      <c r="G34" s="17">
        <v>1</v>
      </c>
      <c r="H34" s="17">
        <v>3</v>
      </c>
      <c r="I34" s="18" t="str">
        <f>I32</f>
        <v>PK,P</v>
      </c>
      <c r="J34" s="18" t="s">
        <v>18</v>
      </c>
      <c r="K34" s="9">
        <v>0</v>
      </c>
      <c r="L34" s="9">
        <v>0</v>
      </c>
      <c r="M34" s="11" t="str">
        <f t="shared" si="5"/>
        <v>zaenul</v>
      </c>
    </row>
    <row r="35" spans="1:13" x14ac:dyDescent="0.25">
      <c r="A35" s="19"/>
      <c r="B35" s="19"/>
      <c r="C35" s="20" t="str">
        <f t="shared" ref="C35:F42" si="8">C34</f>
        <v>-5.8913/110.4265</v>
      </c>
      <c r="D35" s="21">
        <f t="shared" si="8"/>
        <v>1</v>
      </c>
      <c r="E35" s="21" t="str">
        <f t="shared" si="8"/>
        <v>MBB</v>
      </c>
      <c r="F35" s="21" t="str">
        <f t="shared" si="8"/>
        <v>Pemanfaatan</v>
      </c>
      <c r="G35" s="22">
        <v>1</v>
      </c>
      <c r="H35" s="22">
        <v>4</v>
      </c>
      <c r="I35" s="23" t="s">
        <v>29</v>
      </c>
      <c r="J35" s="23" t="s">
        <v>25</v>
      </c>
      <c r="K35" s="24">
        <v>100</v>
      </c>
      <c r="L35" s="24">
        <v>0</v>
      </c>
      <c r="M35" s="11" t="str">
        <f t="shared" si="5"/>
        <v>zaenul</v>
      </c>
    </row>
    <row r="36" spans="1:13" x14ac:dyDescent="0.25">
      <c r="A36" s="11"/>
      <c r="B36" s="11"/>
      <c r="C36" s="16" t="str">
        <f t="shared" si="8"/>
        <v>-5.8913/110.4265</v>
      </c>
      <c r="D36" s="13">
        <f t="shared" si="8"/>
        <v>1</v>
      </c>
      <c r="E36" s="13" t="str">
        <f t="shared" si="8"/>
        <v>MBB</v>
      </c>
      <c r="F36" s="13" t="str">
        <f t="shared" si="8"/>
        <v>Pemanfaatan</v>
      </c>
      <c r="G36" s="17">
        <v>1</v>
      </c>
      <c r="H36" s="17">
        <v>4</v>
      </c>
      <c r="I36" s="18" t="str">
        <f t="shared" ref="I36:I42" si="9">I35</f>
        <v>P,PK</v>
      </c>
      <c r="J36" s="18" t="s">
        <v>26</v>
      </c>
      <c r="K36" s="9">
        <v>0</v>
      </c>
      <c r="L36" s="9">
        <v>0</v>
      </c>
      <c r="M36" s="11" t="str">
        <f t="shared" si="5"/>
        <v>zaenul</v>
      </c>
    </row>
    <row r="37" spans="1:13" x14ac:dyDescent="0.25">
      <c r="A37" s="11"/>
      <c r="B37" s="11"/>
      <c r="C37" s="16" t="str">
        <f t="shared" si="8"/>
        <v>-5.8913/110.4265</v>
      </c>
      <c r="D37" s="13">
        <f t="shared" si="8"/>
        <v>1</v>
      </c>
      <c r="E37" s="13" t="str">
        <f t="shared" si="8"/>
        <v>MBB</v>
      </c>
      <c r="F37" s="13" t="str">
        <f t="shared" si="8"/>
        <v>Pemanfaatan</v>
      </c>
      <c r="G37" s="17">
        <v>1</v>
      </c>
      <c r="H37" s="17">
        <v>4</v>
      </c>
      <c r="I37" s="18" t="str">
        <f t="shared" si="9"/>
        <v>P,PK</v>
      </c>
      <c r="J37" s="18" t="s">
        <v>19</v>
      </c>
      <c r="K37" s="9">
        <v>0</v>
      </c>
      <c r="L37" s="9">
        <v>0</v>
      </c>
      <c r="M37" s="11" t="str">
        <f t="shared" si="5"/>
        <v>zaenul</v>
      </c>
    </row>
    <row r="38" spans="1:13" x14ac:dyDescent="0.25">
      <c r="A38" s="11"/>
      <c r="B38" s="11"/>
      <c r="C38" s="16" t="str">
        <f t="shared" si="8"/>
        <v>-5.8913/110.4265</v>
      </c>
      <c r="D38" s="13">
        <f t="shared" si="8"/>
        <v>1</v>
      </c>
      <c r="E38" s="13" t="str">
        <f t="shared" si="8"/>
        <v>MBB</v>
      </c>
      <c r="F38" s="13" t="str">
        <f t="shared" si="8"/>
        <v>Pemanfaatan</v>
      </c>
      <c r="G38" s="17">
        <v>1</v>
      </c>
      <c r="H38" s="17">
        <v>4</v>
      </c>
      <c r="I38" s="18" t="str">
        <f t="shared" si="9"/>
        <v>P,PK</v>
      </c>
      <c r="J38" s="18" t="s">
        <v>20</v>
      </c>
      <c r="K38" s="9">
        <v>0</v>
      </c>
      <c r="L38" s="9">
        <v>0</v>
      </c>
      <c r="M38" s="11" t="str">
        <f t="shared" si="5"/>
        <v>zaenul</v>
      </c>
    </row>
    <row r="39" spans="1:13" x14ac:dyDescent="0.25">
      <c r="A39" s="11"/>
      <c r="B39" s="11"/>
      <c r="C39" s="16" t="str">
        <f t="shared" si="8"/>
        <v>-5.8913/110.4265</v>
      </c>
      <c r="D39" s="13">
        <f t="shared" si="8"/>
        <v>1</v>
      </c>
      <c r="E39" s="13" t="str">
        <f t="shared" si="8"/>
        <v>MBB</v>
      </c>
      <c r="F39" s="13" t="str">
        <f t="shared" si="8"/>
        <v>Pemanfaatan</v>
      </c>
      <c r="G39" s="17">
        <v>1</v>
      </c>
      <c r="H39" s="17">
        <v>4</v>
      </c>
      <c r="I39" s="18" t="str">
        <f t="shared" si="9"/>
        <v>P,PK</v>
      </c>
      <c r="J39" s="18" t="s">
        <v>21</v>
      </c>
      <c r="K39" s="9">
        <v>0</v>
      </c>
      <c r="L39" s="9">
        <v>0</v>
      </c>
      <c r="M39" s="11" t="str">
        <f t="shared" si="5"/>
        <v>zaenul</v>
      </c>
    </row>
    <row r="40" spans="1:13" x14ac:dyDescent="0.25">
      <c r="A40" s="11"/>
      <c r="B40" s="11"/>
      <c r="C40" s="16" t="str">
        <f t="shared" si="8"/>
        <v>-5.8913/110.4265</v>
      </c>
      <c r="D40" s="13">
        <f t="shared" si="8"/>
        <v>1</v>
      </c>
      <c r="E40" s="13" t="str">
        <f t="shared" si="8"/>
        <v>MBB</v>
      </c>
      <c r="F40" s="13" t="str">
        <f t="shared" si="8"/>
        <v>Pemanfaatan</v>
      </c>
      <c r="G40" s="17">
        <v>1</v>
      </c>
      <c r="H40" s="17">
        <v>4</v>
      </c>
      <c r="I40" s="18" t="str">
        <f t="shared" si="9"/>
        <v>P,PK</v>
      </c>
      <c r="J40" s="18" t="s">
        <v>22</v>
      </c>
      <c r="K40" s="9">
        <v>0</v>
      </c>
      <c r="L40" s="9">
        <v>0</v>
      </c>
      <c r="M40" s="11" t="str">
        <f t="shared" si="5"/>
        <v>zaenul</v>
      </c>
    </row>
    <row r="41" spans="1:13" x14ac:dyDescent="0.25">
      <c r="A41" s="11"/>
      <c r="B41" s="11"/>
      <c r="C41" s="16" t="str">
        <f t="shared" si="8"/>
        <v>-5.8913/110.4265</v>
      </c>
      <c r="D41" s="13">
        <f t="shared" si="8"/>
        <v>1</v>
      </c>
      <c r="E41" s="13" t="str">
        <f t="shared" si="8"/>
        <v>MBB</v>
      </c>
      <c r="F41" s="13" t="str">
        <f t="shared" si="8"/>
        <v>Pemanfaatan</v>
      </c>
      <c r="G41" s="17">
        <v>1</v>
      </c>
      <c r="H41" s="17">
        <v>4</v>
      </c>
      <c r="I41" s="18" t="str">
        <f t="shared" si="9"/>
        <v>P,PK</v>
      </c>
      <c r="J41" s="18" t="s">
        <v>23</v>
      </c>
      <c r="K41" s="9">
        <v>0</v>
      </c>
      <c r="L41" s="9">
        <v>0</v>
      </c>
      <c r="M41" s="11" t="str">
        <f t="shared" si="5"/>
        <v>zaenul</v>
      </c>
    </row>
    <row r="42" spans="1:13" x14ac:dyDescent="0.25">
      <c r="A42" s="11"/>
      <c r="B42" s="11"/>
      <c r="C42" s="16" t="str">
        <f t="shared" si="8"/>
        <v>-5.8913/110.4265</v>
      </c>
      <c r="D42" s="13">
        <f t="shared" si="8"/>
        <v>1</v>
      </c>
      <c r="E42" s="13" t="str">
        <f t="shared" si="8"/>
        <v>MBB</v>
      </c>
      <c r="F42" s="13" t="str">
        <f t="shared" si="8"/>
        <v>Pemanfaatan</v>
      </c>
      <c r="G42" s="17">
        <v>1</v>
      </c>
      <c r="H42" s="17">
        <v>4</v>
      </c>
      <c r="I42" s="18" t="str">
        <f t="shared" si="9"/>
        <v>P,PK</v>
      </c>
      <c r="J42" s="18" t="s">
        <v>24</v>
      </c>
      <c r="K42" s="9">
        <v>0</v>
      </c>
      <c r="L42" s="9">
        <v>0</v>
      </c>
      <c r="M42" s="11" t="str">
        <f t="shared" si="5"/>
        <v>zaenul</v>
      </c>
    </row>
    <row r="43" spans="1:13" x14ac:dyDescent="0.25">
      <c r="A43" s="11"/>
      <c r="B43" s="11"/>
      <c r="C43" s="16"/>
      <c r="D43" s="13"/>
      <c r="E43" s="13"/>
      <c r="F43" s="13"/>
      <c r="G43" s="17"/>
      <c r="H43" s="17"/>
      <c r="I43" s="18"/>
      <c r="J43" s="18" t="s">
        <v>16</v>
      </c>
      <c r="K43" s="9">
        <v>40</v>
      </c>
      <c r="L43" s="9">
        <v>9</v>
      </c>
      <c r="M43" s="11" t="str">
        <f t="shared" si="5"/>
        <v>zaenul</v>
      </c>
    </row>
    <row r="44" spans="1:13" x14ac:dyDescent="0.25">
      <c r="A44" s="11"/>
      <c r="B44" s="11"/>
      <c r="C44" s="16" t="str">
        <f>C42</f>
        <v>-5.8913/110.4265</v>
      </c>
      <c r="D44" s="13">
        <f>D42</f>
        <v>1</v>
      </c>
      <c r="E44" s="13" t="str">
        <f>E42</f>
        <v>MBB</v>
      </c>
      <c r="F44" s="13" t="str">
        <f>F42</f>
        <v>Pemanfaatan</v>
      </c>
      <c r="G44" s="17">
        <v>1</v>
      </c>
      <c r="H44" s="17">
        <v>4</v>
      </c>
      <c r="I44" s="18" t="str">
        <f>I42</f>
        <v>P,PK</v>
      </c>
      <c r="J44" s="18" t="s">
        <v>18</v>
      </c>
      <c r="K44" s="9">
        <v>0</v>
      </c>
      <c r="L44" s="9">
        <v>0</v>
      </c>
      <c r="M44" s="11" t="str">
        <f t="shared" si="5"/>
        <v>zaenul</v>
      </c>
    </row>
    <row r="45" spans="1:13" x14ac:dyDescent="0.25">
      <c r="A45" s="19"/>
      <c r="B45" s="19"/>
      <c r="C45" s="20" t="str">
        <f t="shared" ref="C45:F52" si="10">C44</f>
        <v>-5.8913/110.4265</v>
      </c>
      <c r="D45" s="21">
        <f t="shared" si="10"/>
        <v>1</v>
      </c>
      <c r="E45" s="21" t="str">
        <f t="shared" si="10"/>
        <v>MBB</v>
      </c>
      <c r="F45" s="21" t="str">
        <f t="shared" si="10"/>
        <v>Pemanfaatan</v>
      </c>
      <c r="G45" s="22">
        <v>1</v>
      </c>
      <c r="H45" s="22">
        <v>5</v>
      </c>
      <c r="I45" s="21" t="s">
        <v>29</v>
      </c>
      <c r="J45" s="23" t="s">
        <v>25</v>
      </c>
      <c r="K45" s="24">
        <v>100</v>
      </c>
      <c r="L45" s="24">
        <v>0</v>
      </c>
      <c r="M45" s="11" t="str">
        <f t="shared" si="5"/>
        <v>zaenul</v>
      </c>
    </row>
    <row r="46" spans="1:13" x14ac:dyDescent="0.25">
      <c r="A46" s="11"/>
      <c r="B46" s="11"/>
      <c r="C46" s="16" t="str">
        <f t="shared" si="10"/>
        <v>-5.8913/110.4265</v>
      </c>
      <c r="D46" s="13">
        <f t="shared" si="10"/>
        <v>1</v>
      </c>
      <c r="E46" s="13" t="str">
        <f t="shared" si="10"/>
        <v>MBB</v>
      </c>
      <c r="F46" s="13" t="str">
        <f t="shared" si="10"/>
        <v>Pemanfaatan</v>
      </c>
      <c r="G46" s="17">
        <v>1</v>
      </c>
      <c r="H46" s="17">
        <v>5</v>
      </c>
      <c r="I46" s="13" t="str">
        <f t="shared" ref="I46:I54" si="11">I45</f>
        <v>P,PK</v>
      </c>
      <c r="J46" s="18" t="s">
        <v>26</v>
      </c>
      <c r="K46" s="9">
        <v>0</v>
      </c>
      <c r="L46" s="9">
        <v>0</v>
      </c>
      <c r="M46" s="11" t="str">
        <f t="shared" si="5"/>
        <v>zaenul</v>
      </c>
    </row>
    <row r="47" spans="1:13" x14ac:dyDescent="0.25">
      <c r="A47" s="11"/>
      <c r="B47" s="11"/>
      <c r="C47" s="16" t="str">
        <f t="shared" si="10"/>
        <v>-5.8913/110.4265</v>
      </c>
      <c r="D47" s="13">
        <f t="shared" si="10"/>
        <v>1</v>
      </c>
      <c r="E47" s="13" t="str">
        <f t="shared" si="10"/>
        <v>MBB</v>
      </c>
      <c r="F47" s="13" t="str">
        <f t="shared" si="10"/>
        <v>Pemanfaatan</v>
      </c>
      <c r="G47" s="17">
        <v>1</v>
      </c>
      <c r="H47" s="17">
        <v>5</v>
      </c>
      <c r="I47" s="13" t="str">
        <f t="shared" si="11"/>
        <v>P,PK</v>
      </c>
      <c r="J47" s="18" t="s">
        <v>19</v>
      </c>
      <c r="K47" s="9">
        <v>0</v>
      </c>
      <c r="L47" s="9">
        <v>0</v>
      </c>
      <c r="M47" s="11" t="str">
        <f t="shared" si="5"/>
        <v>zaenul</v>
      </c>
    </row>
    <row r="48" spans="1:13" x14ac:dyDescent="0.25">
      <c r="A48" s="11"/>
      <c r="B48" s="11"/>
      <c r="C48" s="16" t="str">
        <f t="shared" si="10"/>
        <v>-5.8913/110.4265</v>
      </c>
      <c r="D48" s="13">
        <f t="shared" si="10"/>
        <v>1</v>
      </c>
      <c r="E48" s="13" t="str">
        <f t="shared" si="10"/>
        <v>MBB</v>
      </c>
      <c r="F48" s="13" t="str">
        <f t="shared" si="10"/>
        <v>Pemanfaatan</v>
      </c>
      <c r="G48" s="17">
        <v>1</v>
      </c>
      <c r="H48" s="17">
        <v>5</v>
      </c>
      <c r="I48" s="13" t="str">
        <f t="shared" si="11"/>
        <v>P,PK</v>
      </c>
      <c r="J48" s="18" t="s">
        <v>20</v>
      </c>
      <c r="K48" s="9">
        <v>0</v>
      </c>
      <c r="L48" s="9">
        <v>0</v>
      </c>
      <c r="M48" s="11" t="str">
        <f t="shared" si="5"/>
        <v>zaenul</v>
      </c>
    </row>
    <row r="49" spans="1:13" x14ac:dyDescent="0.25">
      <c r="A49" s="11"/>
      <c r="B49" s="11"/>
      <c r="C49" s="16" t="str">
        <f t="shared" si="10"/>
        <v>-5.8913/110.4265</v>
      </c>
      <c r="D49" s="13">
        <f t="shared" si="10"/>
        <v>1</v>
      </c>
      <c r="E49" s="13" t="str">
        <f t="shared" si="10"/>
        <v>MBB</v>
      </c>
      <c r="F49" s="13" t="str">
        <f t="shared" si="10"/>
        <v>Pemanfaatan</v>
      </c>
      <c r="G49" s="17">
        <v>1</v>
      </c>
      <c r="H49" s="17">
        <v>5</v>
      </c>
      <c r="I49" s="13" t="str">
        <f t="shared" si="11"/>
        <v>P,PK</v>
      </c>
      <c r="J49" s="18" t="s">
        <v>21</v>
      </c>
      <c r="K49" s="9">
        <v>0</v>
      </c>
      <c r="L49" s="9">
        <v>0</v>
      </c>
      <c r="M49" s="11" t="str">
        <f t="shared" si="5"/>
        <v>zaenul</v>
      </c>
    </row>
    <row r="50" spans="1:13" x14ac:dyDescent="0.25">
      <c r="A50" s="11"/>
      <c r="B50" s="11"/>
      <c r="C50" s="16" t="str">
        <f t="shared" si="10"/>
        <v>-5.8913/110.4265</v>
      </c>
      <c r="D50" s="13">
        <f t="shared" si="10"/>
        <v>1</v>
      </c>
      <c r="E50" s="13" t="str">
        <f t="shared" si="10"/>
        <v>MBB</v>
      </c>
      <c r="F50" s="13" t="str">
        <f t="shared" si="10"/>
        <v>Pemanfaatan</v>
      </c>
      <c r="G50" s="17">
        <v>1</v>
      </c>
      <c r="H50" s="17">
        <v>5</v>
      </c>
      <c r="I50" s="13" t="str">
        <f t="shared" si="11"/>
        <v>P,PK</v>
      </c>
      <c r="J50" s="18" t="s">
        <v>22</v>
      </c>
      <c r="K50" s="9">
        <v>0</v>
      </c>
      <c r="L50" s="9">
        <v>0</v>
      </c>
      <c r="M50" s="11" t="str">
        <f t="shared" si="5"/>
        <v>zaenul</v>
      </c>
    </row>
    <row r="51" spans="1:13" x14ac:dyDescent="0.25">
      <c r="A51" s="11"/>
      <c r="B51" s="11"/>
      <c r="C51" s="16" t="str">
        <f t="shared" si="10"/>
        <v>-5.8913/110.4265</v>
      </c>
      <c r="D51" s="13">
        <f t="shared" si="10"/>
        <v>1</v>
      </c>
      <c r="E51" s="13" t="str">
        <f t="shared" si="10"/>
        <v>MBB</v>
      </c>
      <c r="F51" s="13" t="str">
        <f t="shared" si="10"/>
        <v>Pemanfaatan</v>
      </c>
      <c r="G51" s="17">
        <v>1</v>
      </c>
      <c r="H51" s="17">
        <v>5</v>
      </c>
      <c r="I51" s="13" t="str">
        <f t="shared" si="11"/>
        <v>P,PK</v>
      </c>
      <c r="J51" s="18" t="s">
        <v>23</v>
      </c>
      <c r="K51" s="9">
        <v>0</v>
      </c>
      <c r="L51" s="9">
        <v>0</v>
      </c>
      <c r="M51" s="11" t="str">
        <f t="shared" si="5"/>
        <v>zaenul</v>
      </c>
    </row>
    <row r="52" spans="1:13" x14ac:dyDescent="0.25">
      <c r="A52" s="11"/>
      <c r="B52" s="11"/>
      <c r="C52" s="16" t="str">
        <f t="shared" si="10"/>
        <v>-5.8913/110.4265</v>
      </c>
      <c r="D52" s="13">
        <f t="shared" si="10"/>
        <v>1</v>
      </c>
      <c r="E52" s="13" t="str">
        <f t="shared" si="10"/>
        <v>MBB</v>
      </c>
      <c r="F52" s="13" t="str">
        <f t="shared" si="10"/>
        <v>Pemanfaatan</v>
      </c>
      <c r="G52" s="17">
        <v>1</v>
      </c>
      <c r="H52" s="17">
        <v>5</v>
      </c>
      <c r="I52" s="13" t="str">
        <f t="shared" si="11"/>
        <v>P,PK</v>
      </c>
      <c r="J52" s="18" t="s">
        <v>24</v>
      </c>
      <c r="K52" s="9">
        <v>0</v>
      </c>
      <c r="L52" s="9">
        <v>0</v>
      </c>
      <c r="M52" s="11" t="str">
        <f t="shared" si="5"/>
        <v>zaenul</v>
      </c>
    </row>
    <row r="53" spans="1:13" x14ac:dyDescent="0.25">
      <c r="A53" s="11"/>
      <c r="B53" s="11"/>
      <c r="C53" s="16"/>
      <c r="D53" s="13"/>
      <c r="E53" s="13"/>
      <c r="F53" s="13"/>
      <c r="G53" s="17"/>
      <c r="H53" s="17"/>
      <c r="I53" s="13" t="str">
        <f t="shared" si="11"/>
        <v>P,PK</v>
      </c>
      <c r="J53" s="18" t="s">
        <v>16</v>
      </c>
      <c r="K53" s="9">
        <v>3</v>
      </c>
      <c r="L53" s="9">
        <v>8</v>
      </c>
      <c r="M53" s="11" t="str">
        <f t="shared" si="5"/>
        <v>zaenul</v>
      </c>
    </row>
    <row r="54" spans="1:13" x14ac:dyDescent="0.25">
      <c r="A54" s="11"/>
      <c r="B54" s="11"/>
      <c r="C54" s="16" t="str">
        <f>C52</f>
        <v>-5.8913/110.4265</v>
      </c>
      <c r="D54" s="13">
        <f>D52</f>
        <v>1</v>
      </c>
      <c r="E54" s="13" t="str">
        <f>E52</f>
        <v>MBB</v>
      </c>
      <c r="F54" s="13" t="str">
        <f>F52</f>
        <v>Pemanfaatan</v>
      </c>
      <c r="G54" s="17">
        <v>1</v>
      </c>
      <c r="H54" s="17">
        <v>5</v>
      </c>
      <c r="I54" s="13" t="str">
        <f t="shared" si="11"/>
        <v>P,PK</v>
      </c>
      <c r="J54" s="18" t="s">
        <v>18</v>
      </c>
      <c r="K54" s="9">
        <v>0</v>
      </c>
      <c r="L54" s="9">
        <v>0</v>
      </c>
      <c r="M54" s="11" t="str">
        <f t="shared" si="5"/>
        <v>zaenul</v>
      </c>
    </row>
    <row r="55" spans="1:13" x14ac:dyDescent="0.25">
      <c r="A55" s="19"/>
      <c r="B55" s="19"/>
      <c r="C55" s="20" t="str">
        <f t="shared" ref="C55:F62" si="12">C54</f>
        <v>-5.8913/110.4265</v>
      </c>
      <c r="D55" s="21">
        <f t="shared" si="12"/>
        <v>1</v>
      </c>
      <c r="E55" s="21" t="str">
        <f t="shared" si="12"/>
        <v>MBB</v>
      </c>
      <c r="F55" s="21" t="str">
        <f t="shared" si="12"/>
        <v>Pemanfaatan</v>
      </c>
      <c r="G55" s="22">
        <v>1</v>
      </c>
      <c r="H55" s="22">
        <v>6</v>
      </c>
      <c r="I55" s="21" t="s">
        <v>28</v>
      </c>
      <c r="J55" s="23" t="s">
        <v>25</v>
      </c>
      <c r="K55" s="24">
        <v>100</v>
      </c>
      <c r="L55" s="24">
        <v>0</v>
      </c>
      <c r="M55" s="11" t="str">
        <f t="shared" si="5"/>
        <v>zaenul</v>
      </c>
    </row>
    <row r="56" spans="1:13" x14ac:dyDescent="0.25">
      <c r="A56" s="11"/>
      <c r="B56" s="11"/>
      <c r="C56" s="16" t="str">
        <f t="shared" si="12"/>
        <v>-5.8913/110.4265</v>
      </c>
      <c r="D56" s="13">
        <f t="shared" si="12"/>
        <v>1</v>
      </c>
      <c r="E56" s="13" t="str">
        <f t="shared" si="12"/>
        <v>MBB</v>
      </c>
      <c r="F56" s="13" t="str">
        <f t="shared" si="12"/>
        <v>Pemanfaatan</v>
      </c>
      <c r="G56" s="17">
        <v>1</v>
      </c>
      <c r="H56" s="17">
        <v>6</v>
      </c>
      <c r="I56" s="13" t="str">
        <f t="shared" ref="I56:I62" si="13">I55</f>
        <v>P</v>
      </c>
      <c r="J56" s="18" t="s">
        <v>26</v>
      </c>
      <c r="K56" s="9">
        <v>0</v>
      </c>
      <c r="L56" s="9">
        <v>0</v>
      </c>
      <c r="M56" s="11" t="str">
        <f t="shared" si="5"/>
        <v>zaenul</v>
      </c>
    </row>
    <row r="57" spans="1:13" x14ac:dyDescent="0.25">
      <c r="A57" s="11"/>
      <c r="B57" s="11"/>
      <c r="C57" s="16" t="str">
        <f t="shared" si="12"/>
        <v>-5.8913/110.4265</v>
      </c>
      <c r="D57" s="13">
        <f t="shared" si="12"/>
        <v>1</v>
      </c>
      <c r="E57" s="13" t="str">
        <f t="shared" si="12"/>
        <v>MBB</v>
      </c>
      <c r="F57" s="13" t="str">
        <f t="shared" si="12"/>
        <v>Pemanfaatan</v>
      </c>
      <c r="G57" s="17">
        <v>1</v>
      </c>
      <c r="H57" s="17">
        <v>6</v>
      </c>
      <c r="I57" s="13" t="str">
        <f t="shared" si="13"/>
        <v>P</v>
      </c>
      <c r="J57" s="18" t="s">
        <v>19</v>
      </c>
      <c r="K57" s="9">
        <v>0</v>
      </c>
      <c r="L57" s="9">
        <v>0</v>
      </c>
      <c r="M57" s="11" t="str">
        <f t="shared" si="5"/>
        <v>zaenul</v>
      </c>
    </row>
    <row r="58" spans="1:13" x14ac:dyDescent="0.25">
      <c r="A58" s="11"/>
      <c r="B58" s="11"/>
      <c r="C58" s="16" t="str">
        <f t="shared" si="12"/>
        <v>-5.8913/110.4265</v>
      </c>
      <c r="D58" s="13">
        <f t="shared" si="12"/>
        <v>1</v>
      </c>
      <c r="E58" s="13" t="str">
        <f t="shared" si="12"/>
        <v>MBB</v>
      </c>
      <c r="F58" s="13" t="str">
        <f t="shared" si="12"/>
        <v>Pemanfaatan</v>
      </c>
      <c r="G58" s="17">
        <v>1</v>
      </c>
      <c r="H58" s="17">
        <v>6</v>
      </c>
      <c r="I58" s="13" t="str">
        <f t="shared" si="13"/>
        <v>P</v>
      </c>
      <c r="J58" s="18" t="s">
        <v>20</v>
      </c>
      <c r="K58" s="9">
        <v>0</v>
      </c>
      <c r="L58" s="9">
        <v>0</v>
      </c>
      <c r="M58" s="11" t="str">
        <f t="shared" si="5"/>
        <v>zaenul</v>
      </c>
    </row>
    <row r="59" spans="1:13" x14ac:dyDescent="0.25">
      <c r="A59" s="11"/>
      <c r="B59" s="11"/>
      <c r="C59" s="16" t="str">
        <f t="shared" si="12"/>
        <v>-5.8913/110.4265</v>
      </c>
      <c r="D59" s="13">
        <f t="shared" si="12"/>
        <v>1</v>
      </c>
      <c r="E59" s="13" t="str">
        <f t="shared" si="12"/>
        <v>MBB</v>
      </c>
      <c r="F59" s="13" t="str">
        <f t="shared" si="12"/>
        <v>Pemanfaatan</v>
      </c>
      <c r="G59" s="17">
        <v>1</v>
      </c>
      <c r="H59" s="17">
        <v>6</v>
      </c>
      <c r="I59" s="13" t="str">
        <f t="shared" si="13"/>
        <v>P</v>
      </c>
      <c r="J59" s="18" t="s">
        <v>21</v>
      </c>
      <c r="K59" s="9">
        <v>0</v>
      </c>
      <c r="L59" s="9">
        <v>0</v>
      </c>
      <c r="M59" s="11" t="str">
        <f t="shared" si="5"/>
        <v>zaenul</v>
      </c>
    </row>
    <row r="60" spans="1:13" x14ac:dyDescent="0.25">
      <c r="A60" s="11"/>
      <c r="B60" s="11"/>
      <c r="C60" s="16" t="str">
        <f t="shared" si="12"/>
        <v>-5.8913/110.4265</v>
      </c>
      <c r="D60" s="13">
        <f t="shared" si="12"/>
        <v>1</v>
      </c>
      <c r="E60" s="13" t="str">
        <f t="shared" si="12"/>
        <v>MBB</v>
      </c>
      <c r="F60" s="13" t="str">
        <f t="shared" si="12"/>
        <v>Pemanfaatan</v>
      </c>
      <c r="G60" s="17">
        <v>1</v>
      </c>
      <c r="H60" s="17">
        <v>6</v>
      </c>
      <c r="I60" s="13" t="str">
        <f t="shared" si="13"/>
        <v>P</v>
      </c>
      <c r="J60" s="18" t="s">
        <v>22</v>
      </c>
      <c r="K60" s="9">
        <v>0</v>
      </c>
      <c r="L60" s="9">
        <v>0</v>
      </c>
      <c r="M60" s="11" t="str">
        <f t="shared" si="5"/>
        <v>zaenul</v>
      </c>
    </row>
    <row r="61" spans="1:13" x14ac:dyDescent="0.25">
      <c r="A61" s="11"/>
      <c r="B61" s="11"/>
      <c r="C61" s="16" t="str">
        <f t="shared" si="12"/>
        <v>-5.8913/110.4265</v>
      </c>
      <c r="D61" s="13">
        <f t="shared" si="12"/>
        <v>1</v>
      </c>
      <c r="E61" s="13" t="str">
        <f t="shared" si="12"/>
        <v>MBB</v>
      </c>
      <c r="F61" s="13" t="str">
        <f t="shared" si="12"/>
        <v>Pemanfaatan</v>
      </c>
      <c r="G61" s="17">
        <v>1</v>
      </c>
      <c r="H61" s="17">
        <v>6</v>
      </c>
      <c r="I61" s="13" t="str">
        <f t="shared" si="13"/>
        <v>P</v>
      </c>
      <c r="J61" s="18" t="s">
        <v>23</v>
      </c>
      <c r="K61" s="9">
        <v>0</v>
      </c>
      <c r="L61" s="9">
        <v>0</v>
      </c>
      <c r="M61" s="11" t="str">
        <f t="shared" si="5"/>
        <v>zaenul</v>
      </c>
    </row>
    <row r="62" spans="1:13" x14ac:dyDescent="0.25">
      <c r="A62" s="11"/>
      <c r="B62" s="11"/>
      <c r="C62" s="16" t="str">
        <f t="shared" si="12"/>
        <v>-5.8913/110.4265</v>
      </c>
      <c r="D62" s="13">
        <f t="shared" si="12"/>
        <v>1</v>
      </c>
      <c r="E62" s="13" t="str">
        <f t="shared" si="12"/>
        <v>MBB</v>
      </c>
      <c r="F62" s="13" t="str">
        <f t="shared" si="12"/>
        <v>Pemanfaatan</v>
      </c>
      <c r="G62" s="17">
        <v>1</v>
      </c>
      <c r="H62" s="17">
        <v>6</v>
      </c>
      <c r="I62" s="13" t="str">
        <f t="shared" si="13"/>
        <v>P</v>
      </c>
      <c r="J62" s="18" t="s">
        <v>24</v>
      </c>
      <c r="K62" s="9">
        <v>0</v>
      </c>
      <c r="L62" s="9">
        <v>0</v>
      </c>
      <c r="M62" s="11" t="str">
        <f t="shared" si="5"/>
        <v>zaenul</v>
      </c>
    </row>
    <row r="63" spans="1:13" x14ac:dyDescent="0.25">
      <c r="A63" s="11"/>
      <c r="B63" s="11"/>
      <c r="C63" s="16"/>
      <c r="D63" s="13"/>
      <c r="E63" s="13"/>
      <c r="F63" s="13"/>
      <c r="G63" s="17"/>
      <c r="H63" s="17"/>
      <c r="I63" s="13"/>
      <c r="J63" s="18" t="s">
        <v>16</v>
      </c>
      <c r="K63" s="9">
        <v>15</v>
      </c>
      <c r="L63" s="9">
        <v>7</v>
      </c>
      <c r="M63" s="11" t="str">
        <f t="shared" si="5"/>
        <v>zaenul</v>
      </c>
    </row>
    <row r="64" spans="1:13" x14ac:dyDescent="0.25">
      <c r="A64" s="11"/>
      <c r="B64" s="11"/>
      <c r="C64" s="16" t="str">
        <f>C62</f>
        <v>-5.8913/110.4265</v>
      </c>
      <c r="D64" s="13">
        <f>D62</f>
        <v>1</v>
      </c>
      <c r="E64" s="13" t="str">
        <f>E62</f>
        <v>MBB</v>
      </c>
      <c r="F64" s="13" t="str">
        <f>F62</f>
        <v>Pemanfaatan</v>
      </c>
      <c r="G64" s="17">
        <v>1</v>
      </c>
      <c r="H64" s="17">
        <v>6</v>
      </c>
      <c r="I64" s="13" t="str">
        <f>I62</f>
        <v>P</v>
      </c>
      <c r="J64" s="18" t="s">
        <v>18</v>
      </c>
      <c r="K64" s="9">
        <v>0</v>
      </c>
      <c r="L64" s="9">
        <v>0</v>
      </c>
      <c r="M64" s="11" t="str">
        <f t="shared" si="5"/>
        <v>zaenul</v>
      </c>
    </row>
    <row r="65" spans="1:13" x14ac:dyDescent="0.25">
      <c r="A65" s="19"/>
      <c r="B65" s="19"/>
      <c r="C65" s="20" t="str">
        <f t="shared" ref="C65:F72" si="14">C64</f>
        <v>-5.8913/110.4265</v>
      </c>
      <c r="D65" s="21">
        <f t="shared" si="14"/>
        <v>1</v>
      </c>
      <c r="E65" s="21" t="str">
        <f t="shared" si="14"/>
        <v>MBB</v>
      </c>
      <c r="F65" s="21" t="str">
        <f t="shared" si="14"/>
        <v>Pemanfaatan</v>
      </c>
      <c r="G65" s="22">
        <v>1</v>
      </c>
      <c r="H65" s="22">
        <v>7</v>
      </c>
      <c r="I65" s="21" t="s">
        <v>29</v>
      </c>
      <c r="J65" s="23" t="s">
        <v>25</v>
      </c>
      <c r="K65" s="24">
        <v>100</v>
      </c>
      <c r="L65" s="24">
        <v>0</v>
      </c>
      <c r="M65" s="11" t="str">
        <f t="shared" si="5"/>
        <v>zaenul</v>
      </c>
    </row>
    <row r="66" spans="1:13" x14ac:dyDescent="0.25">
      <c r="A66" s="11"/>
      <c r="B66" s="11"/>
      <c r="C66" s="16" t="str">
        <f t="shared" si="14"/>
        <v>-5.8913/110.4265</v>
      </c>
      <c r="D66" s="13">
        <f t="shared" si="14"/>
        <v>1</v>
      </c>
      <c r="E66" s="13" t="str">
        <f t="shared" si="14"/>
        <v>MBB</v>
      </c>
      <c r="F66" s="13" t="str">
        <f t="shared" si="14"/>
        <v>Pemanfaatan</v>
      </c>
      <c r="G66" s="17">
        <v>1</v>
      </c>
      <c r="H66" s="17">
        <v>7</v>
      </c>
      <c r="I66" s="13" t="str">
        <f t="shared" ref="I66:I72" si="15">I65</f>
        <v>P,PK</v>
      </c>
      <c r="J66" s="18" t="s">
        <v>26</v>
      </c>
      <c r="K66" s="9">
        <v>0</v>
      </c>
      <c r="L66" s="9">
        <v>0</v>
      </c>
      <c r="M66" s="11" t="str">
        <f t="shared" si="5"/>
        <v>zaenul</v>
      </c>
    </row>
    <row r="67" spans="1:13" x14ac:dyDescent="0.25">
      <c r="A67" s="11"/>
      <c r="B67" s="11"/>
      <c r="C67" s="16" t="str">
        <f t="shared" si="14"/>
        <v>-5.8913/110.4265</v>
      </c>
      <c r="D67" s="13">
        <f t="shared" si="14"/>
        <v>1</v>
      </c>
      <c r="E67" s="13" t="str">
        <f t="shared" si="14"/>
        <v>MBB</v>
      </c>
      <c r="F67" s="13" t="str">
        <f t="shared" si="14"/>
        <v>Pemanfaatan</v>
      </c>
      <c r="G67" s="17">
        <v>1</v>
      </c>
      <c r="H67" s="17">
        <v>7</v>
      </c>
      <c r="I67" s="13" t="str">
        <f t="shared" si="15"/>
        <v>P,PK</v>
      </c>
      <c r="J67" s="18" t="s">
        <v>19</v>
      </c>
      <c r="K67" s="9">
        <v>0</v>
      </c>
      <c r="L67" s="9">
        <v>0</v>
      </c>
      <c r="M67" s="11" t="str">
        <f t="shared" si="5"/>
        <v>zaenul</v>
      </c>
    </row>
    <row r="68" spans="1:13" x14ac:dyDescent="0.25">
      <c r="A68" s="11"/>
      <c r="B68" s="11"/>
      <c r="C68" s="16" t="str">
        <f t="shared" si="14"/>
        <v>-5.8913/110.4265</v>
      </c>
      <c r="D68" s="13">
        <f t="shared" si="14"/>
        <v>1</v>
      </c>
      <c r="E68" s="13" t="str">
        <f t="shared" si="14"/>
        <v>MBB</v>
      </c>
      <c r="F68" s="13" t="str">
        <f t="shared" si="14"/>
        <v>Pemanfaatan</v>
      </c>
      <c r="G68" s="17">
        <v>1</v>
      </c>
      <c r="H68" s="17">
        <v>7</v>
      </c>
      <c r="I68" s="13" t="str">
        <f t="shared" si="15"/>
        <v>P,PK</v>
      </c>
      <c r="J68" s="18" t="s">
        <v>20</v>
      </c>
      <c r="K68" s="9">
        <v>0</v>
      </c>
      <c r="L68" s="9">
        <v>0</v>
      </c>
      <c r="M68" s="11" t="str">
        <f t="shared" si="5"/>
        <v>zaenul</v>
      </c>
    </row>
    <row r="69" spans="1:13" x14ac:dyDescent="0.25">
      <c r="A69" s="11"/>
      <c r="B69" s="11"/>
      <c r="C69" s="16" t="str">
        <f t="shared" si="14"/>
        <v>-5.8913/110.4265</v>
      </c>
      <c r="D69" s="13">
        <f t="shared" si="14"/>
        <v>1</v>
      </c>
      <c r="E69" s="13" t="str">
        <f t="shared" si="14"/>
        <v>MBB</v>
      </c>
      <c r="F69" s="13" t="str">
        <f t="shared" si="14"/>
        <v>Pemanfaatan</v>
      </c>
      <c r="G69" s="17">
        <v>1</v>
      </c>
      <c r="H69" s="17">
        <v>7</v>
      </c>
      <c r="I69" s="13" t="str">
        <f t="shared" si="15"/>
        <v>P,PK</v>
      </c>
      <c r="J69" s="18" t="s">
        <v>21</v>
      </c>
      <c r="K69" s="9">
        <v>0</v>
      </c>
      <c r="L69" s="9">
        <v>0</v>
      </c>
      <c r="M69" s="11" t="str">
        <f t="shared" si="5"/>
        <v>zaenul</v>
      </c>
    </row>
    <row r="70" spans="1:13" x14ac:dyDescent="0.25">
      <c r="A70" s="11"/>
      <c r="B70" s="11"/>
      <c r="C70" s="16" t="str">
        <f t="shared" si="14"/>
        <v>-5.8913/110.4265</v>
      </c>
      <c r="D70" s="13">
        <f t="shared" si="14"/>
        <v>1</v>
      </c>
      <c r="E70" s="13" t="str">
        <f t="shared" si="14"/>
        <v>MBB</v>
      </c>
      <c r="F70" s="13" t="str">
        <f t="shared" si="14"/>
        <v>Pemanfaatan</v>
      </c>
      <c r="G70" s="17">
        <v>1</v>
      </c>
      <c r="H70" s="17">
        <v>7</v>
      </c>
      <c r="I70" s="13" t="str">
        <f t="shared" si="15"/>
        <v>P,PK</v>
      </c>
      <c r="J70" s="18" t="s">
        <v>22</v>
      </c>
      <c r="K70" s="9">
        <v>0</v>
      </c>
      <c r="L70" s="9">
        <v>0</v>
      </c>
      <c r="M70" s="11" t="str">
        <f t="shared" si="5"/>
        <v>zaenul</v>
      </c>
    </row>
    <row r="71" spans="1:13" x14ac:dyDescent="0.25">
      <c r="A71" s="11"/>
      <c r="B71" s="11"/>
      <c r="C71" s="16" t="str">
        <f t="shared" si="14"/>
        <v>-5.8913/110.4265</v>
      </c>
      <c r="D71" s="13">
        <f t="shared" si="14"/>
        <v>1</v>
      </c>
      <c r="E71" s="13" t="str">
        <f t="shared" si="14"/>
        <v>MBB</v>
      </c>
      <c r="F71" s="13" t="str">
        <f t="shared" si="14"/>
        <v>Pemanfaatan</v>
      </c>
      <c r="G71" s="17">
        <v>1</v>
      </c>
      <c r="H71" s="17">
        <v>7</v>
      </c>
      <c r="I71" s="13" t="str">
        <f t="shared" si="15"/>
        <v>P,PK</v>
      </c>
      <c r="J71" s="18" t="s">
        <v>23</v>
      </c>
      <c r="K71" s="9">
        <v>0</v>
      </c>
      <c r="L71" s="9">
        <v>0</v>
      </c>
      <c r="M71" s="11" t="str">
        <f t="shared" si="5"/>
        <v>zaenul</v>
      </c>
    </row>
    <row r="72" spans="1:13" x14ac:dyDescent="0.25">
      <c r="A72" s="11"/>
      <c r="B72" s="11"/>
      <c r="C72" s="16" t="str">
        <f t="shared" si="14"/>
        <v>-5.8913/110.4265</v>
      </c>
      <c r="D72" s="13">
        <f t="shared" si="14"/>
        <v>1</v>
      </c>
      <c r="E72" s="13" t="str">
        <f t="shared" si="14"/>
        <v>MBB</v>
      </c>
      <c r="F72" s="13" t="str">
        <f t="shared" si="14"/>
        <v>Pemanfaatan</v>
      </c>
      <c r="G72" s="17">
        <v>1</v>
      </c>
      <c r="H72" s="17">
        <v>7</v>
      </c>
      <c r="I72" s="13" t="str">
        <f t="shared" si="15"/>
        <v>P,PK</v>
      </c>
      <c r="J72" s="18" t="s">
        <v>24</v>
      </c>
      <c r="K72" s="9">
        <v>0</v>
      </c>
      <c r="L72" s="9">
        <v>0</v>
      </c>
      <c r="M72" s="11" t="str">
        <f t="shared" si="5"/>
        <v>zaenul</v>
      </c>
    </row>
    <row r="73" spans="1:13" x14ac:dyDescent="0.25">
      <c r="A73" s="11"/>
      <c r="B73" s="11"/>
      <c r="C73" s="16"/>
      <c r="D73" s="13"/>
      <c r="E73" s="13"/>
      <c r="F73" s="13"/>
      <c r="G73" s="17"/>
      <c r="H73" s="17"/>
      <c r="I73" s="13"/>
      <c r="J73" s="18" t="s">
        <v>16</v>
      </c>
      <c r="K73" s="9">
        <v>5</v>
      </c>
      <c r="L73" s="9">
        <v>4</v>
      </c>
      <c r="M73" s="11" t="str">
        <f t="shared" si="5"/>
        <v>zaenul</v>
      </c>
    </row>
    <row r="74" spans="1:13" x14ac:dyDescent="0.25">
      <c r="A74" s="11"/>
      <c r="B74" s="11"/>
      <c r="C74" s="16" t="str">
        <f>C72</f>
        <v>-5.8913/110.4265</v>
      </c>
      <c r="D74" s="13">
        <f>D72</f>
        <v>1</v>
      </c>
      <c r="E74" s="13" t="str">
        <f>E72</f>
        <v>MBB</v>
      </c>
      <c r="F74" s="13" t="str">
        <f>F72</f>
        <v>Pemanfaatan</v>
      </c>
      <c r="G74" s="17">
        <v>1</v>
      </c>
      <c r="H74" s="17">
        <v>7</v>
      </c>
      <c r="I74" s="13" t="str">
        <f>I72</f>
        <v>P,PK</v>
      </c>
      <c r="J74" s="18" t="s">
        <v>18</v>
      </c>
      <c r="K74" s="9">
        <v>0</v>
      </c>
      <c r="L74" s="9">
        <v>0</v>
      </c>
      <c r="M74" s="11" t="str">
        <f t="shared" si="5"/>
        <v>zaenul</v>
      </c>
    </row>
    <row r="75" spans="1:13" x14ac:dyDescent="0.25">
      <c r="A75" s="19"/>
      <c r="B75" s="19"/>
      <c r="C75" s="20" t="str">
        <f t="shared" ref="C75:F82" si="16">C74</f>
        <v>-5.8913/110.4265</v>
      </c>
      <c r="D75" s="21">
        <f t="shared" si="16"/>
        <v>1</v>
      </c>
      <c r="E75" s="21" t="str">
        <f t="shared" si="16"/>
        <v>MBB</v>
      </c>
      <c r="F75" s="21" t="str">
        <f t="shared" si="16"/>
        <v>Pemanfaatan</v>
      </c>
      <c r="G75" s="22">
        <v>1</v>
      </c>
      <c r="H75" s="22">
        <v>8</v>
      </c>
      <c r="I75" s="21" t="s">
        <v>29</v>
      </c>
      <c r="J75" s="23" t="s">
        <v>25</v>
      </c>
      <c r="K75" s="24">
        <v>100</v>
      </c>
      <c r="L75" s="24">
        <v>0</v>
      </c>
      <c r="M75" s="11" t="str">
        <f t="shared" si="5"/>
        <v>zaenul</v>
      </c>
    </row>
    <row r="76" spans="1:13" x14ac:dyDescent="0.25">
      <c r="A76" s="11"/>
      <c r="B76" s="11"/>
      <c r="C76" s="16" t="str">
        <f t="shared" si="16"/>
        <v>-5.8913/110.4265</v>
      </c>
      <c r="D76" s="13">
        <f t="shared" si="16"/>
        <v>1</v>
      </c>
      <c r="E76" s="13" t="str">
        <f t="shared" si="16"/>
        <v>MBB</v>
      </c>
      <c r="F76" s="13" t="str">
        <f t="shared" si="16"/>
        <v>Pemanfaatan</v>
      </c>
      <c r="G76" s="17">
        <v>1</v>
      </c>
      <c r="H76" s="17">
        <v>8</v>
      </c>
      <c r="I76" s="13" t="str">
        <f t="shared" ref="I76:I82" si="17">I75</f>
        <v>P,PK</v>
      </c>
      <c r="J76" s="18" t="s">
        <v>26</v>
      </c>
      <c r="K76" s="9">
        <v>0</v>
      </c>
      <c r="L76" s="9">
        <v>0</v>
      </c>
      <c r="M76" s="11" t="str">
        <f t="shared" si="5"/>
        <v>zaenul</v>
      </c>
    </row>
    <row r="77" spans="1:13" x14ac:dyDescent="0.25">
      <c r="A77" s="11"/>
      <c r="B77" s="11"/>
      <c r="C77" s="16" t="str">
        <f t="shared" si="16"/>
        <v>-5.8913/110.4265</v>
      </c>
      <c r="D77" s="13">
        <f t="shared" si="16"/>
        <v>1</v>
      </c>
      <c r="E77" s="13" t="str">
        <f t="shared" si="16"/>
        <v>MBB</v>
      </c>
      <c r="F77" s="13" t="str">
        <f t="shared" si="16"/>
        <v>Pemanfaatan</v>
      </c>
      <c r="G77" s="17">
        <v>1</v>
      </c>
      <c r="H77" s="17">
        <v>8</v>
      </c>
      <c r="I77" s="13" t="str">
        <f t="shared" si="17"/>
        <v>P,PK</v>
      </c>
      <c r="J77" s="18" t="s">
        <v>19</v>
      </c>
      <c r="K77" s="9">
        <v>0</v>
      </c>
      <c r="L77" s="9">
        <v>0</v>
      </c>
      <c r="M77" s="11" t="str">
        <f t="shared" si="5"/>
        <v>zaenul</v>
      </c>
    </row>
    <row r="78" spans="1:13" x14ac:dyDescent="0.25">
      <c r="A78" s="11"/>
      <c r="B78" s="11"/>
      <c r="C78" s="16" t="str">
        <f t="shared" si="16"/>
        <v>-5.8913/110.4265</v>
      </c>
      <c r="D78" s="13">
        <f t="shared" si="16"/>
        <v>1</v>
      </c>
      <c r="E78" s="13" t="str">
        <f t="shared" si="16"/>
        <v>MBB</v>
      </c>
      <c r="F78" s="13" t="str">
        <f t="shared" si="16"/>
        <v>Pemanfaatan</v>
      </c>
      <c r="G78" s="17">
        <v>1</v>
      </c>
      <c r="H78" s="17">
        <v>8</v>
      </c>
      <c r="I78" s="13" t="str">
        <f t="shared" si="17"/>
        <v>P,PK</v>
      </c>
      <c r="J78" s="18" t="s">
        <v>20</v>
      </c>
      <c r="K78" s="9">
        <v>0</v>
      </c>
      <c r="L78" s="9">
        <v>0</v>
      </c>
      <c r="M78" s="11" t="str">
        <f t="shared" si="5"/>
        <v>zaenul</v>
      </c>
    </row>
    <row r="79" spans="1:13" x14ac:dyDescent="0.25">
      <c r="A79" s="11"/>
      <c r="B79" s="11"/>
      <c r="C79" s="16" t="str">
        <f t="shared" si="16"/>
        <v>-5.8913/110.4265</v>
      </c>
      <c r="D79" s="13">
        <f t="shared" si="16"/>
        <v>1</v>
      </c>
      <c r="E79" s="13" t="str">
        <f t="shared" si="16"/>
        <v>MBB</v>
      </c>
      <c r="F79" s="13" t="str">
        <f t="shared" si="16"/>
        <v>Pemanfaatan</v>
      </c>
      <c r="G79" s="17">
        <v>1</v>
      </c>
      <c r="H79" s="17">
        <v>8</v>
      </c>
      <c r="I79" s="13" t="str">
        <f t="shared" si="17"/>
        <v>P,PK</v>
      </c>
      <c r="J79" s="18" t="s">
        <v>21</v>
      </c>
      <c r="K79" s="9">
        <v>0</v>
      </c>
      <c r="L79" s="9">
        <v>0</v>
      </c>
      <c r="M79" s="11" t="str">
        <f t="shared" si="5"/>
        <v>zaenul</v>
      </c>
    </row>
    <row r="80" spans="1:13" x14ac:dyDescent="0.25">
      <c r="A80" s="11"/>
      <c r="B80" s="11"/>
      <c r="C80" s="16" t="str">
        <f t="shared" si="16"/>
        <v>-5.8913/110.4265</v>
      </c>
      <c r="D80" s="13">
        <f t="shared" si="16"/>
        <v>1</v>
      </c>
      <c r="E80" s="13" t="str">
        <f t="shared" si="16"/>
        <v>MBB</v>
      </c>
      <c r="F80" s="13" t="str">
        <f t="shared" si="16"/>
        <v>Pemanfaatan</v>
      </c>
      <c r="G80" s="17">
        <v>1</v>
      </c>
      <c r="H80" s="17">
        <v>8</v>
      </c>
      <c r="I80" s="13" t="str">
        <f t="shared" si="17"/>
        <v>P,PK</v>
      </c>
      <c r="J80" s="18" t="s">
        <v>22</v>
      </c>
      <c r="K80" s="9">
        <v>0</v>
      </c>
      <c r="L80" s="9">
        <v>0</v>
      </c>
      <c r="M80" s="11" t="str">
        <f t="shared" si="5"/>
        <v>zaenul</v>
      </c>
    </row>
    <row r="81" spans="1:13" x14ac:dyDescent="0.25">
      <c r="A81" s="11"/>
      <c r="B81" s="11"/>
      <c r="C81" s="16" t="str">
        <f t="shared" si="16"/>
        <v>-5.8913/110.4265</v>
      </c>
      <c r="D81" s="13">
        <f t="shared" si="16"/>
        <v>1</v>
      </c>
      <c r="E81" s="13" t="str">
        <f t="shared" si="16"/>
        <v>MBB</v>
      </c>
      <c r="F81" s="13" t="str">
        <f t="shared" si="16"/>
        <v>Pemanfaatan</v>
      </c>
      <c r="G81" s="17">
        <v>1</v>
      </c>
      <c r="H81" s="17">
        <v>8</v>
      </c>
      <c r="I81" s="13" t="str">
        <f t="shared" si="17"/>
        <v>P,PK</v>
      </c>
      <c r="J81" s="18" t="s">
        <v>23</v>
      </c>
      <c r="K81" s="9">
        <v>0</v>
      </c>
      <c r="L81" s="9">
        <v>0</v>
      </c>
      <c r="M81" s="11" t="str">
        <f t="shared" si="5"/>
        <v>zaenul</v>
      </c>
    </row>
    <row r="82" spans="1:13" x14ac:dyDescent="0.25">
      <c r="A82" s="11"/>
      <c r="B82" s="11"/>
      <c r="C82" s="16" t="str">
        <f t="shared" si="16"/>
        <v>-5.8913/110.4265</v>
      </c>
      <c r="D82" s="13">
        <f t="shared" si="16"/>
        <v>1</v>
      </c>
      <c r="E82" s="13" t="str">
        <f t="shared" si="16"/>
        <v>MBB</v>
      </c>
      <c r="F82" s="13" t="str">
        <f t="shared" si="16"/>
        <v>Pemanfaatan</v>
      </c>
      <c r="G82" s="17">
        <v>1</v>
      </c>
      <c r="H82" s="17">
        <v>8</v>
      </c>
      <c r="I82" s="13" t="str">
        <f t="shared" si="17"/>
        <v>P,PK</v>
      </c>
      <c r="J82" s="18" t="s">
        <v>24</v>
      </c>
      <c r="K82" s="9">
        <v>0</v>
      </c>
      <c r="L82" s="9">
        <v>0</v>
      </c>
      <c r="M82" s="11" t="str">
        <f t="shared" si="5"/>
        <v>zaenul</v>
      </c>
    </row>
    <row r="83" spans="1:13" x14ac:dyDescent="0.25">
      <c r="A83" s="11"/>
      <c r="B83" s="11"/>
      <c r="C83" s="16"/>
      <c r="D83" s="13"/>
      <c r="E83" s="13"/>
      <c r="F83" s="13"/>
      <c r="G83" s="17"/>
      <c r="H83" s="17"/>
      <c r="I83" s="13"/>
      <c r="J83" s="18" t="s">
        <v>16</v>
      </c>
      <c r="K83" s="9">
        <v>3</v>
      </c>
      <c r="L83" s="9">
        <v>4</v>
      </c>
      <c r="M83" s="11" t="str">
        <f t="shared" si="5"/>
        <v>zaenul</v>
      </c>
    </row>
    <row r="84" spans="1:13" x14ac:dyDescent="0.25">
      <c r="A84" s="11"/>
      <c r="B84" s="11"/>
      <c r="C84" s="16" t="str">
        <f>C82</f>
        <v>-5.8913/110.4265</v>
      </c>
      <c r="D84" s="13">
        <f>D82</f>
        <v>1</v>
      </c>
      <c r="E84" s="13" t="str">
        <f>E82</f>
        <v>MBB</v>
      </c>
      <c r="F84" s="13" t="str">
        <f>F82</f>
        <v>Pemanfaatan</v>
      </c>
      <c r="G84" s="17">
        <v>1</v>
      </c>
      <c r="H84" s="17">
        <v>8</v>
      </c>
      <c r="I84" s="13" t="str">
        <f>I82</f>
        <v>P,PK</v>
      </c>
      <c r="J84" s="18" t="s">
        <v>18</v>
      </c>
      <c r="K84" s="9">
        <v>0</v>
      </c>
      <c r="L84" s="9">
        <v>0</v>
      </c>
      <c r="M84" s="11" t="str">
        <f t="shared" ref="M84:M114" si="18">M83</f>
        <v>zaenul</v>
      </c>
    </row>
    <row r="85" spans="1:13" x14ac:dyDescent="0.25">
      <c r="A85" s="19"/>
      <c r="B85" s="19"/>
      <c r="C85" s="20" t="str">
        <f t="shared" ref="C85:F92" si="19">C84</f>
        <v>-5.8913/110.4265</v>
      </c>
      <c r="D85" s="21">
        <f t="shared" si="19"/>
        <v>1</v>
      </c>
      <c r="E85" s="21" t="str">
        <f t="shared" si="19"/>
        <v>MBB</v>
      </c>
      <c r="F85" s="21" t="str">
        <f t="shared" si="19"/>
        <v>Pemanfaatan</v>
      </c>
      <c r="G85" s="22">
        <v>1</v>
      </c>
      <c r="H85" s="22">
        <v>9</v>
      </c>
      <c r="I85" s="21" t="s">
        <v>29</v>
      </c>
      <c r="J85" s="23" t="s">
        <v>25</v>
      </c>
      <c r="K85" s="24">
        <v>100</v>
      </c>
      <c r="L85" s="24">
        <v>0</v>
      </c>
      <c r="M85" s="11" t="str">
        <f t="shared" si="18"/>
        <v>zaenul</v>
      </c>
    </row>
    <row r="86" spans="1:13" x14ac:dyDescent="0.25">
      <c r="A86" s="11"/>
      <c r="B86" s="11"/>
      <c r="C86" s="16" t="str">
        <f t="shared" si="19"/>
        <v>-5.8913/110.4265</v>
      </c>
      <c r="D86" s="13">
        <f t="shared" si="19"/>
        <v>1</v>
      </c>
      <c r="E86" s="13" t="str">
        <f t="shared" si="19"/>
        <v>MBB</v>
      </c>
      <c r="F86" s="13" t="str">
        <f t="shared" si="19"/>
        <v>Pemanfaatan</v>
      </c>
      <c r="G86" s="17">
        <v>1</v>
      </c>
      <c r="H86" s="17">
        <v>9</v>
      </c>
      <c r="I86" s="13" t="str">
        <f t="shared" ref="I86:I92" si="20">I85</f>
        <v>P,PK</v>
      </c>
      <c r="J86" s="18" t="s">
        <v>26</v>
      </c>
      <c r="K86" s="9">
        <v>0</v>
      </c>
      <c r="L86" s="9">
        <v>0</v>
      </c>
      <c r="M86" s="11" t="str">
        <f t="shared" si="18"/>
        <v>zaenul</v>
      </c>
    </row>
    <row r="87" spans="1:13" x14ac:dyDescent="0.25">
      <c r="A87" s="11"/>
      <c r="B87" s="11"/>
      <c r="C87" s="16" t="str">
        <f t="shared" si="19"/>
        <v>-5.8913/110.4265</v>
      </c>
      <c r="D87" s="13">
        <f t="shared" si="19"/>
        <v>1</v>
      </c>
      <c r="E87" s="13" t="str">
        <f t="shared" si="19"/>
        <v>MBB</v>
      </c>
      <c r="F87" s="13" t="str">
        <f t="shared" si="19"/>
        <v>Pemanfaatan</v>
      </c>
      <c r="G87" s="17">
        <v>1</v>
      </c>
      <c r="H87" s="17">
        <v>9</v>
      </c>
      <c r="I87" s="13" t="str">
        <f t="shared" si="20"/>
        <v>P,PK</v>
      </c>
      <c r="J87" s="18" t="s">
        <v>19</v>
      </c>
      <c r="K87" s="9">
        <v>0</v>
      </c>
      <c r="L87" s="9">
        <v>0</v>
      </c>
      <c r="M87" s="11" t="str">
        <f t="shared" si="18"/>
        <v>zaenul</v>
      </c>
    </row>
    <row r="88" spans="1:13" x14ac:dyDescent="0.25">
      <c r="A88" s="11"/>
      <c r="B88" s="11"/>
      <c r="C88" s="16" t="str">
        <f t="shared" si="19"/>
        <v>-5.8913/110.4265</v>
      </c>
      <c r="D88" s="13">
        <f t="shared" si="19"/>
        <v>1</v>
      </c>
      <c r="E88" s="13" t="str">
        <f t="shared" si="19"/>
        <v>MBB</v>
      </c>
      <c r="F88" s="13" t="str">
        <f t="shared" si="19"/>
        <v>Pemanfaatan</v>
      </c>
      <c r="G88" s="17">
        <v>1</v>
      </c>
      <c r="H88" s="17">
        <v>9</v>
      </c>
      <c r="I88" s="13" t="str">
        <f t="shared" si="20"/>
        <v>P,PK</v>
      </c>
      <c r="J88" s="18" t="s">
        <v>20</v>
      </c>
      <c r="K88" s="9">
        <v>0</v>
      </c>
      <c r="L88" s="9">
        <v>0</v>
      </c>
      <c r="M88" s="11" t="str">
        <f t="shared" si="18"/>
        <v>zaenul</v>
      </c>
    </row>
    <row r="89" spans="1:13" x14ac:dyDescent="0.25">
      <c r="A89" s="11"/>
      <c r="B89" s="11"/>
      <c r="C89" s="16" t="str">
        <f t="shared" si="19"/>
        <v>-5.8913/110.4265</v>
      </c>
      <c r="D89" s="13">
        <f t="shared" si="19"/>
        <v>1</v>
      </c>
      <c r="E89" s="13" t="str">
        <f t="shared" si="19"/>
        <v>MBB</v>
      </c>
      <c r="F89" s="13" t="str">
        <f t="shared" si="19"/>
        <v>Pemanfaatan</v>
      </c>
      <c r="G89" s="17">
        <v>1</v>
      </c>
      <c r="H89" s="17">
        <v>9</v>
      </c>
      <c r="I89" s="13" t="str">
        <f t="shared" si="20"/>
        <v>P,PK</v>
      </c>
      <c r="J89" s="18" t="s">
        <v>21</v>
      </c>
      <c r="K89" s="9">
        <v>0</v>
      </c>
      <c r="L89" s="9">
        <v>0</v>
      </c>
      <c r="M89" s="11" t="str">
        <f t="shared" si="18"/>
        <v>zaenul</v>
      </c>
    </row>
    <row r="90" spans="1:13" x14ac:dyDescent="0.25">
      <c r="A90" s="11"/>
      <c r="B90" s="11"/>
      <c r="C90" s="16" t="str">
        <f t="shared" si="19"/>
        <v>-5.8913/110.4265</v>
      </c>
      <c r="D90" s="13">
        <f t="shared" si="19"/>
        <v>1</v>
      </c>
      <c r="E90" s="13" t="str">
        <f t="shared" si="19"/>
        <v>MBB</v>
      </c>
      <c r="F90" s="13" t="str">
        <f t="shared" si="19"/>
        <v>Pemanfaatan</v>
      </c>
      <c r="G90" s="17">
        <v>1</v>
      </c>
      <c r="H90" s="17">
        <v>9</v>
      </c>
      <c r="I90" s="13" t="str">
        <f t="shared" si="20"/>
        <v>P,PK</v>
      </c>
      <c r="J90" s="18" t="s">
        <v>22</v>
      </c>
      <c r="K90" s="9">
        <v>0</v>
      </c>
      <c r="L90" s="9">
        <v>0</v>
      </c>
      <c r="M90" s="11" t="str">
        <f t="shared" si="18"/>
        <v>zaenul</v>
      </c>
    </row>
    <row r="91" spans="1:13" x14ac:dyDescent="0.25">
      <c r="A91" s="11"/>
      <c r="B91" s="11"/>
      <c r="C91" s="16" t="str">
        <f t="shared" si="19"/>
        <v>-5.8913/110.4265</v>
      </c>
      <c r="D91" s="13">
        <f t="shared" si="19"/>
        <v>1</v>
      </c>
      <c r="E91" s="13" t="str">
        <f t="shared" si="19"/>
        <v>MBB</v>
      </c>
      <c r="F91" s="13" t="str">
        <f t="shared" si="19"/>
        <v>Pemanfaatan</v>
      </c>
      <c r="G91" s="17">
        <v>1</v>
      </c>
      <c r="H91" s="17">
        <v>9</v>
      </c>
      <c r="I91" s="13" t="str">
        <f t="shared" si="20"/>
        <v>P,PK</v>
      </c>
      <c r="J91" s="18" t="s">
        <v>23</v>
      </c>
      <c r="K91" s="9">
        <v>0</v>
      </c>
      <c r="L91" s="9">
        <v>0</v>
      </c>
      <c r="M91" s="11" t="str">
        <f t="shared" si="18"/>
        <v>zaenul</v>
      </c>
    </row>
    <row r="92" spans="1:13" x14ac:dyDescent="0.25">
      <c r="A92" s="11"/>
      <c r="B92" s="11"/>
      <c r="C92" s="16" t="str">
        <f t="shared" si="19"/>
        <v>-5.8913/110.4265</v>
      </c>
      <c r="D92" s="13">
        <f t="shared" si="19"/>
        <v>1</v>
      </c>
      <c r="E92" s="13" t="str">
        <f t="shared" si="19"/>
        <v>MBB</v>
      </c>
      <c r="F92" s="13" t="str">
        <f t="shared" si="19"/>
        <v>Pemanfaatan</v>
      </c>
      <c r="G92" s="17">
        <v>1</v>
      </c>
      <c r="H92" s="17">
        <v>9</v>
      </c>
      <c r="I92" s="13" t="str">
        <f t="shared" si="20"/>
        <v>P,PK</v>
      </c>
      <c r="J92" s="18" t="s">
        <v>24</v>
      </c>
      <c r="K92" s="9">
        <v>0</v>
      </c>
      <c r="L92" s="9">
        <v>0</v>
      </c>
      <c r="M92" s="11" t="str">
        <f t="shared" si="18"/>
        <v>zaenul</v>
      </c>
    </row>
    <row r="93" spans="1:13" x14ac:dyDescent="0.25">
      <c r="A93" s="11"/>
      <c r="B93" s="11"/>
      <c r="C93" s="16"/>
      <c r="D93" s="13"/>
      <c r="E93" s="13"/>
      <c r="F93" s="13"/>
      <c r="G93" s="17"/>
      <c r="H93" s="17"/>
      <c r="I93" s="13"/>
      <c r="J93" s="18" t="s">
        <v>16</v>
      </c>
      <c r="K93" s="9">
        <v>10</v>
      </c>
      <c r="L93" s="9">
        <v>8</v>
      </c>
      <c r="M93" s="11" t="str">
        <f t="shared" si="18"/>
        <v>zaenul</v>
      </c>
    </row>
    <row r="94" spans="1:13" x14ac:dyDescent="0.25">
      <c r="A94" s="11"/>
      <c r="B94" s="11"/>
      <c r="C94" s="16" t="str">
        <f>C92</f>
        <v>-5.8913/110.4265</v>
      </c>
      <c r="D94" s="13">
        <f>D92</f>
        <v>1</v>
      </c>
      <c r="E94" s="13" t="str">
        <f>E92</f>
        <v>MBB</v>
      </c>
      <c r="F94" s="13" t="str">
        <f>F92</f>
        <v>Pemanfaatan</v>
      </c>
      <c r="G94" s="17">
        <v>1</v>
      </c>
      <c r="H94" s="17">
        <v>9</v>
      </c>
      <c r="I94" s="13" t="str">
        <f>I92</f>
        <v>P,PK</v>
      </c>
      <c r="J94" s="18" t="s">
        <v>18</v>
      </c>
      <c r="K94" s="9">
        <v>0</v>
      </c>
      <c r="L94" s="9">
        <v>0</v>
      </c>
      <c r="M94" s="11" t="str">
        <f t="shared" si="18"/>
        <v>zaenul</v>
      </c>
    </row>
    <row r="95" spans="1:13" x14ac:dyDescent="0.25">
      <c r="A95" s="19"/>
      <c r="B95" s="19"/>
      <c r="C95" s="20" t="str">
        <f t="shared" ref="C95:F102" si="21">C94</f>
        <v>-5.8913/110.4265</v>
      </c>
      <c r="D95" s="21">
        <f t="shared" si="21"/>
        <v>1</v>
      </c>
      <c r="E95" s="21" t="str">
        <f t="shared" si="21"/>
        <v>MBB</v>
      </c>
      <c r="F95" s="21" t="str">
        <f t="shared" si="21"/>
        <v>Pemanfaatan</v>
      </c>
      <c r="G95" s="22">
        <v>1</v>
      </c>
      <c r="H95" s="22">
        <v>10</v>
      </c>
      <c r="I95" s="21" t="s">
        <v>60</v>
      </c>
      <c r="J95" s="23" t="s">
        <v>25</v>
      </c>
      <c r="K95" s="24">
        <v>100</v>
      </c>
      <c r="L95" s="24">
        <v>0</v>
      </c>
      <c r="M95" s="11" t="str">
        <f t="shared" si="18"/>
        <v>zaenul</v>
      </c>
    </row>
    <row r="96" spans="1:13" x14ac:dyDescent="0.25">
      <c r="A96" s="11"/>
      <c r="B96" s="11"/>
      <c r="C96" s="16" t="str">
        <f t="shared" si="21"/>
        <v>-5.8913/110.4265</v>
      </c>
      <c r="D96" s="13">
        <f t="shared" si="21"/>
        <v>1</v>
      </c>
      <c r="E96" s="13" t="str">
        <f t="shared" si="21"/>
        <v>MBB</v>
      </c>
      <c r="F96" s="13" t="str">
        <f t="shared" si="21"/>
        <v>Pemanfaatan</v>
      </c>
      <c r="G96" s="17">
        <v>1</v>
      </c>
      <c r="H96" s="17">
        <v>10</v>
      </c>
      <c r="I96" s="13" t="str">
        <f t="shared" ref="I96:I102" si="22">I95</f>
        <v>P,TK</v>
      </c>
      <c r="J96" s="18" t="s">
        <v>26</v>
      </c>
      <c r="K96" s="9">
        <v>0</v>
      </c>
      <c r="L96" s="9">
        <v>0</v>
      </c>
      <c r="M96" s="11" t="str">
        <f t="shared" si="18"/>
        <v>zaenul</v>
      </c>
    </row>
    <row r="97" spans="1:13" x14ac:dyDescent="0.25">
      <c r="A97" s="11"/>
      <c r="B97" s="11"/>
      <c r="C97" s="16" t="str">
        <f t="shared" si="21"/>
        <v>-5.8913/110.4265</v>
      </c>
      <c r="D97" s="13">
        <f t="shared" si="21"/>
        <v>1</v>
      </c>
      <c r="E97" s="13" t="str">
        <f t="shared" si="21"/>
        <v>MBB</v>
      </c>
      <c r="F97" s="13" t="str">
        <f t="shared" si="21"/>
        <v>Pemanfaatan</v>
      </c>
      <c r="G97" s="17">
        <v>1</v>
      </c>
      <c r="H97" s="17">
        <v>10</v>
      </c>
      <c r="I97" s="13" t="str">
        <f t="shared" si="22"/>
        <v>P,TK</v>
      </c>
      <c r="J97" s="18" t="s">
        <v>19</v>
      </c>
      <c r="K97" s="9">
        <v>0</v>
      </c>
      <c r="L97" s="9">
        <v>0</v>
      </c>
      <c r="M97" s="11" t="str">
        <f t="shared" si="18"/>
        <v>zaenul</v>
      </c>
    </row>
    <row r="98" spans="1:13" x14ac:dyDescent="0.25">
      <c r="A98" s="11"/>
      <c r="B98" s="11"/>
      <c r="C98" s="16" t="str">
        <f t="shared" si="21"/>
        <v>-5.8913/110.4265</v>
      </c>
      <c r="D98" s="13">
        <f t="shared" si="21"/>
        <v>1</v>
      </c>
      <c r="E98" s="13" t="str">
        <f t="shared" si="21"/>
        <v>MBB</v>
      </c>
      <c r="F98" s="13" t="str">
        <f t="shared" si="21"/>
        <v>Pemanfaatan</v>
      </c>
      <c r="G98" s="17">
        <v>1</v>
      </c>
      <c r="H98" s="17">
        <v>10</v>
      </c>
      <c r="I98" s="13" t="str">
        <f t="shared" si="22"/>
        <v>P,TK</v>
      </c>
      <c r="J98" s="18" t="s">
        <v>20</v>
      </c>
      <c r="K98" s="9">
        <v>0</v>
      </c>
      <c r="L98" s="9">
        <v>0</v>
      </c>
      <c r="M98" s="11" t="str">
        <f t="shared" si="18"/>
        <v>zaenul</v>
      </c>
    </row>
    <row r="99" spans="1:13" x14ac:dyDescent="0.25">
      <c r="A99" s="11"/>
      <c r="B99" s="11"/>
      <c r="C99" s="16" t="str">
        <f t="shared" si="21"/>
        <v>-5.8913/110.4265</v>
      </c>
      <c r="D99" s="13">
        <f t="shared" si="21"/>
        <v>1</v>
      </c>
      <c r="E99" s="13" t="str">
        <f t="shared" si="21"/>
        <v>MBB</v>
      </c>
      <c r="F99" s="13" t="str">
        <f t="shared" si="21"/>
        <v>Pemanfaatan</v>
      </c>
      <c r="G99" s="17">
        <v>1</v>
      </c>
      <c r="H99" s="17">
        <v>10</v>
      </c>
      <c r="I99" s="13" t="str">
        <f t="shared" si="22"/>
        <v>P,TK</v>
      </c>
      <c r="J99" s="18" t="s">
        <v>21</v>
      </c>
      <c r="K99" s="9">
        <v>0</v>
      </c>
      <c r="L99" s="9">
        <v>0</v>
      </c>
      <c r="M99" s="11" t="str">
        <f t="shared" si="18"/>
        <v>zaenul</v>
      </c>
    </row>
    <row r="100" spans="1:13" x14ac:dyDescent="0.25">
      <c r="A100" s="11"/>
      <c r="B100" s="11"/>
      <c r="C100" s="16" t="str">
        <f t="shared" si="21"/>
        <v>-5.8913/110.4265</v>
      </c>
      <c r="D100" s="13">
        <f t="shared" si="21"/>
        <v>1</v>
      </c>
      <c r="E100" s="13" t="str">
        <f t="shared" si="21"/>
        <v>MBB</v>
      </c>
      <c r="F100" s="13" t="str">
        <f t="shared" si="21"/>
        <v>Pemanfaatan</v>
      </c>
      <c r="G100" s="17">
        <v>1</v>
      </c>
      <c r="H100" s="17">
        <v>10</v>
      </c>
      <c r="I100" s="13" t="str">
        <f t="shared" si="22"/>
        <v>P,TK</v>
      </c>
      <c r="J100" s="18" t="s">
        <v>22</v>
      </c>
      <c r="K100" s="9">
        <v>0</v>
      </c>
      <c r="L100" s="9">
        <v>0</v>
      </c>
      <c r="M100" s="11" t="str">
        <f t="shared" si="18"/>
        <v>zaenul</v>
      </c>
    </row>
    <row r="101" spans="1:13" x14ac:dyDescent="0.25">
      <c r="A101" s="11"/>
      <c r="B101" s="11"/>
      <c r="C101" s="16" t="str">
        <f t="shared" si="21"/>
        <v>-5.8913/110.4265</v>
      </c>
      <c r="D101" s="13">
        <f t="shared" si="21"/>
        <v>1</v>
      </c>
      <c r="E101" s="13" t="str">
        <f t="shared" si="21"/>
        <v>MBB</v>
      </c>
      <c r="F101" s="13" t="str">
        <f t="shared" si="21"/>
        <v>Pemanfaatan</v>
      </c>
      <c r="G101" s="17">
        <v>1</v>
      </c>
      <c r="H101" s="17">
        <v>10</v>
      </c>
      <c r="I101" s="13" t="str">
        <f t="shared" si="22"/>
        <v>P,TK</v>
      </c>
      <c r="J101" s="18" t="s">
        <v>23</v>
      </c>
      <c r="K101" s="9">
        <v>0</v>
      </c>
      <c r="L101" s="9">
        <v>0</v>
      </c>
      <c r="M101" s="11" t="str">
        <f t="shared" si="18"/>
        <v>zaenul</v>
      </c>
    </row>
    <row r="102" spans="1:13" x14ac:dyDescent="0.25">
      <c r="A102" s="11"/>
      <c r="B102" s="11"/>
      <c r="C102" s="16" t="str">
        <f t="shared" si="21"/>
        <v>-5.8913/110.4265</v>
      </c>
      <c r="D102" s="13">
        <f t="shared" si="21"/>
        <v>1</v>
      </c>
      <c r="E102" s="13" t="str">
        <f t="shared" si="21"/>
        <v>MBB</v>
      </c>
      <c r="F102" s="13" t="str">
        <f t="shared" si="21"/>
        <v>Pemanfaatan</v>
      </c>
      <c r="G102" s="17">
        <v>1</v>
      </c>
      <c r="H102" s="17">
        <v>10</v>
      </c>
      <c r="I102" s="13" t="str">
        <f t="shared" si="22"/>
        <v>P,TK</v>
      </c>
      <c r="J102" s="18" t="s">
        <v>24</v>
      </c>
      <c r="K102" s="9">
        <v>0</v>
      </c>
      <c r="L102" s="9">
        <v>0</v>
      </c>
      <c r="M102" s="11" t="str">
        <f t="shared" si="18"/>
        <v>zaenul</v>
      </c>
    </row>
    <row r="103" spans="1:13" x14ac:dyDescent="0.25">
      <c r="A103" s="11"/>
      <c r="B103" s="11"/>
      <c r="C103" s="16"/>
      <c r="D103" s="13"/>
      <c r="E103" s="13"/>
      <c r="F103" s="13"/>
      <c r="G103" s="17"/>
      <c r="H103" s="17"/>
      <c r="I103" s="13"/>
      <c r="J103" s="18" t="s">
        <v>16</v>
      </c>
      <c r="K103" s="9">
        <v>60</v>
      </c>
      <c r="L103" s="9">
        <v>13</v>
      </c>
      <c r="M103" s="11" t="str">
        <f t="shared" si="18"/>
        <v>zaenul</v>
      </c>
    </row>
    <row r="104" spans="1:13" x14ac:dyDescent="0.25">
      <c r="A104" s="11"/>
      <c r="B104" s="11"/>
      <c r="C104" s="16" t="str">
        <f>C102</f>
        <v>-5.8913/110.4265</v>
      </c>
      <c r="D104" s="13">
        <f>D102</f>
        <v>1</v>
      </c>
      <c r="E104" s="13" t="str">
        <f>E102</f>
        <v>MBB</v>
      </c>
      <c r="F104" s="13" t="str">
        <f>F102</f>
        <v>Pemanfaatan</v>
      </c>
      <c r="G104" s="17">
        <v>1</v>
      </c>
      <c r="H104" s="17">
        <v>10</v>
      </c>
      <c r="I104" s="13" t="str">
        <f>I102</f>
        <v>P,TK</v>
      </c>
      <c r="J104" s="18" t="s">
        <v>18</v>
      </c>
      <c r="K104" s="9">
        <v>0</v>
      </c>
      <c r="L104" s="9">
        <v>0</v>
      </c>
      <c r="M104" s="11" t="str">
        <f t="shared" si="18"/>
        <v>zaenul</v>
      </c>
    </row>
    <row r="105" spans="1:13" x14ac:dyDescent="0.25">
      <c r="A105" s="19"/>
      <c r="B105" s="19"/>
      <c r="C105" s="20" t="str">
        <f t="shared" ref="C105:F112" si="23">C104</f>
        <v>-5.8913/110.4265</v>
      </c>
      <c r="D105" s="21">
        <f t="shared" si="23"/>
        <v>1</v>
      </c>
      <c r="E105" s="21" t="str">
        <f t="shared" si="23"/>
        <v>MBB</v>
      </c>
      <c r="F105" s="21" t="str">
        <f t="shared" si="23"/>
        <v>Pemanfaatan</v>
      </c>
      <c r="G105" s="22">
        <v>1</v>
      </c>
      <c r="H105" s="22">
        <v>11</v>
      </c>
      <c r="I105" s="21" t="s">
        <v>55</v>
      </c>
      <c r="J105" s="23" t="s">
        <v>25</v>
      </c>
      <c r="K105" s="24">
        <v>100</v>
      </c>
      <c r="L105" s="24">
        <v>0</v>
      </c>
      <c r="M105" s="11" t="str">
        <f t="shared" si="18"/>
        <v>zaenul</v>
      </c>
    </row>
    <row r="106" spans="1:13" x14ac:dyDescent="0.25">
      <c r="A106" s="11"/>
      <c r="B106" s="11"/>
      <c r="C106" s="16" t="str">
        <f t="shared" si="23"/>
        <v>-5.8913/110.4265</v>
      </c>
      <c r="D106" s="13">
        <f t="shared" si="23"/>
        <v>1</v>
      </c>
      <c r="E106" s="13" t="str">
        <f t="shared" si="23"/>
        <v>MBB</v>
      </c>
      <c r="F106" s="13" t="str">
        <f t="shared" si="23"/>
        <v>Pemanfaatan</v>
      </c>
      <c r="G106" s="17">
        <v>1</v>
      </c>
      <c r="H106" s="17">
        <v>11</v>
      </c>
      <c r="I106" s="13" t="str">
        <f t="shared" ref="I106:I112" si="24">I105</f>
        <v>PK,P</v>
      </c>
      <c r="J106" s="18" t="s">
        <v>26</v>
      </c>
      <c r="K106" s="9">
        <v>0</v>
      </c>
      <c r="L106" s="9">
        <v>0</v>
      </c>
      <c r="M106" s="11" t="str">
        <f t="shared" si="18"/>
        <v>zaenul</v>
      </c>
    </row>
    <row r="107" spans="1:13" x14ac:dyDescent="0.25">
      <c r="A107" s="11"/>
      <c r="B107" s="11"/>
      <c r="C107" s="16" t="str">
        <f t="shared" si="23"/>
        <v>-5.8913/110.4265</v>
      </c>
      <c r="D107" s="13">
        <f t="shared" si="23"/>
        <v>1</v>
      </c>
      <c r="E107" s="13" t="str">
        <f t="shared" si="23"/>
        <v>MBB</v>
      </c>
      <c r="F107" s="13" t="str">
        <f t="shared" si="23"/>
        <v>Pemanfaatan</v>
      </c>
      <c r="G107" s="17">
        <v>1</v>
      </c>
      <c r="H107" s="17">
        <v>11</v>
      </c>
      <c r="I107" s="13" t="str">
        <f t="shared" si="24"/>
        <v>PK,P</v>
      </c>
      <c r="J107" s="18" t="s">
        <v>19</v>
      </c>
      <c r="K107" s="9">
        <v>0</v>
      </c>
      <c r="L107" s="9">
        <v>0</v>
      </c>
      <c r="M107" s="11" t="str">
        <f t="shared" si="18"/>
        <v>zaenul</v>
      </c>
    </row>
    <row r="108" spans="1:13" x14ac:dyDescent="0.25">
      <c r="A108" s="11"/>
      <c r="B108" s="11"/>
      <c r="C108" s="16" t="str">
        <f t="shared" si="23"/>
        <v>-5.8913/110.4265</v>
      </c>
      <c r="D108" s="13">
        <f t="shared" si="23"/>
        <v>1</v>
      </c>
      <c r="E108" s="13" t="str">
        <f t="shared" si="23"/>
        <v>MBB</v>
      </c>
      <c r="F108" s="13" t="str">
        <f t="shared" si="23"/>
        <v>Pemanfaatan</v>
      </c>
      <c r="G108" s="17">
        <v>1</v>
      </c>
      <c r="H108" s="17">
        <v>11</v>
      </c>
      <c r="I108" s="13" t="str">
        <f t="shared" si="24"/>
        <v>PK,P</v>
      </c>
      <c r="J108" s="18" t="s">
        <v>20</v>
      </c>
      <c r="K108" s="9">
        <v>0</v>
      </c>
      <c r="L108" s="9">
        <v>0</v>
      </c>
      <c r="M108" s="11" t="str">
        <f t="shared" si="18"/>
        <v>zaenul</v>
      </c>
    </row>
    <row r="109" spans="1:13" x14ac:dyDescent="0.25">
      <c r="A109" s="11"/>
      <c r="B109" s="11"/>
      <c r="C109" s="16" t="str">
        <f t="shared" si="23"/>
        <v>-5.8913/110.4265</v>
      </c>
      <c r="D109" s="13">
        <f t="shared" si="23"/>
        <v>1</v>
      </c>
      <c r="E109" s="13" t="str">
        <f t="shared" si="23"/>
        <v>MBB</v>
      </c>
      <c r="F109" s="13" t="str">
        <f t="shared" si="23"/>
        <v>Pemanfaatan</v>
      </c>
      <c r="G109" s="17">
        <v>1</v>
      </c>
      <c r="H109" s="17">
        <v>11</v>
      </c>
      <c r="I109" s="13" t="str">
        <f t="shared" si="24"/>
        <v>PK,P</v>
      </c>
      <c r="J109" s="18" t="s">
        <v>21</v>
      </c>
      <c r="K109" s="9">
        <v>0</v>
      </c>
      <c r="L109" s="9">
        <v>0</v>
      </c>
      <c r="M109" s="11" t="str">
        <f t="shared" si="18"/>
        <v>zaenul</v>
      </c>
    </row>
    <row r="110" spans="1:13" x14ac:dyDescent="0.25">
      <c r="A110" s="11"/>
      <c r="B110" s="11"/>
      <c r="C110" s="16" t="str">
        <f t="shared" si="23"/>
        <v>-5.8913/110.4265</v>
      </c>
      <c r="D110" s="13">
        <f t="shared" si="23"/>
        <v>1</v>
      </c>
      <c r="E110" s="13" t="str">
        <f t="shared" si="23"/>
        <v>MBB</v>
      </c>
      <c r="F110" s="13" t="str">
        <f t="shared" si="23"/>
        <v>Pemanfaatan</v>
      </c>
      <c r="G110" s="17">
        <v>1</v>
      </c>
      <c r="H110" s="17">
        <v>11</v>
      </c>
      <c r="I110" s="13" t="str">
        <f t="shared" si="24"/>
        <v>PK,P</v>
      </c>
      <c r="J110" s="18" t="s">
        <v>22</v>
      </c>
      <c r="K110" s="9">
        <v>0</v>
      </c>
      <c r="L110" s="9">
        <v>0</v>
      </c>
      <c r="M110" s="11" t="str">
        <f t="shared" si="18"/>
        <v>zaenul</v>
      </c>
    </row>
    <row r="111" spans="1:13" x14ac:dyDescent="0.25">
      <c r="A111" s="11"/>
      <c r="B111" s="11"/>
      <c r="C111" s="16" t="str">
        <f t="shared" si="23"/>
        <v>-5.8913/110.4265</v>
      </c>
      <c r="D111" s="13">
        <f t="shared" si="23"/>
        <v>1</v>
      </c>
      <c r="E111" s="13" t="str">
        <f t="shared" si="23"/>
        <v>MBB</v>
      </c>
      <c r="F111" s="13" t="str">
        <f t="shared" si="23"/>
        <v>Pemanfaatan</v>
      </c>
      <c r="G111" s="17">
        <v>1</v>
      </c>
      <c r="H111" s="17">
        <v>11</v>
      </c>
      <c r="I111" s="13" t="str">
        <f t="shared" si="24"/>
        <v>PK,P</v>
      </c>
      <c r="J111" s="18" t="s">
        <v>23</v>
      </c>
      <c r="K111" s="9">
        <v>0</v>
      </c>
      <c r="L111" s="9">
        <v>0</v>
      </c>
      <c r="M111" s="11" t="str">
        <f t="shared" si="18"/>
        <v>zaenul</v>
      </c>
    </row>
    <row r="112" spans="1:13" x14ac:dyDescent="0.25">
      <c r="A112" s="11"/>
      <c r="B112" s="11"/>
      <c r="C112" s="16" t="str">
        <f t="shared" si="23"/>
        <v>-5.8913/110.4265</v>
      </c>
      <c r="D112" s="13">
        <f t="shared" si="23"/>
        <v>1</v>
      </c>
      <c r="E112" s="13" t="str">
        <f t="shared" si="23"/>
        <v>MBB</v>
      </c>
      <c r="F112" s="13" t="str">
        <f t="shared" si="23"/>
        <v>Pemanfaatan</v>
      </c>
      <c r="G112" s="17">
        <v>1</v>
      </c>
      <c r="H112" s="17">
        <v>11</v>
      </c>
      <c r="I112" s="13" t="str">
        <f t="shared" si="24"/>
        <v>PK,P</v>
      </c>
      <c r="J112" s="18" t="s">
        <v>24</v>
      </c>
      <c r="K112" s="9">
        <v>0</v>
      </c>
      <c r="L112" s="9">
        <v>0</v>
      </c>
      <c r="M112" s="11" t="str">
        <f t="shared" si="18"/>
        <v>zaenul</v>
      </c>
    </row>
    <row r="113" spans="1:13" x14ac:dyDescent="0.25">
      <c r="A113" s="11"/>
      <c r="B113" s="11"/>
      <c r="C113" s="16"/>
      <c r="D113" s="13"/>
      <c r="E113" s="13"/>
      <c r="F113" s="13"/>
      <c r="G113" s="17"/>
      <c r="H113" s="17"/>
      <c r="I113" s="13"/>
      <c r="J113" s="18" t="s">
        <v>16</v>
      </c>
      <c r="K113" s="9">
        <v>20</v>
      </c>
      <c r="L113" s="9">
        <v>8</v>
      </c>
      <c r="M113" s="11" t="str">
        <f t="shared" si="18"/>
        <v>zaenul</v>
      </c>
    </row>
    <row r="114" spans="1:13" x14ac:dyDescent="0.25">
      <c r="A114" s="11"/>
      <c r="B114" s="11"/>
      <c r="C114" s="16" t="str">
        <f>C112</f>
        <v>-5.8913/110.4265</v>
      </c>
      <c r="D114" s="13">
        <f>D112</f>
        <v>1</v>
      </c>
      <c r="E114" s="13" t="str">
        <f>E112</f>
        <v>MBB</v>
      </c>
      <c r="F114" s="13" t="str">
        <f>F112</f>
        <v>Pemanfaatan</v>
      </c>
      <c r="G114" s="17">
        <v>1</v>
      </c>
      <c r="H114" s="17">
        <v>11</v>
      </c>
      <c r="I114" s="13" t="str">
        <f>I112</f>
        <v>PK,P</v>
      </c>
      <c r="J114" s="18" t="s">
        <v>18</v>
      </c>
      <c r="K114" s="9">
        <v>0</v>
      </c>
      <c r="L114" s="9">
        <v>0</v>
      </c>
      <c r="M114" s="11" t="str">
        <f t="shared" si="18"/>
        <v>zaenul</v>
      </c>
    </row>
    <row r="115" spans="1:13" x14ac:dyDescent="0.25">
      <c r="A115" s="25"/>
      <c r="B115" s="25"/>
      <c r="C115" s="26" t="str">
        <f t="shared" ref="C115:G122" si="25">C114</f>
        <v>-5.8913/110.4265</v>
      </c>
      <c r="D115" s="27">
        <f t="shared" si="25"/>
        <v>1</v>
      </c>
      <c r="E115" s="27" t="str">
        <f t="shared" si="25"/>
        <v>MBB</v>
      </c>
      <c r="F115" s="27" t="str">
        <f t="shared" si="25"/>
        <v>Pemanfaatan</v>
      </c>
      <c r="G115" s="28">
        <v>3</v>
      </c>
      <c r="H115" s="28">
        <v>1</v>
      </c>
      <c r="I115" s="27" t="s">
        <v>35</v>
      </c>
      <c r="J115" s="29" t="s">
        <v>25</v>
      </c>
      <c r="K115" s="30">
        <v>40</v>
      </c>
      <c r="L115" s="30">
        <v>0</v>
      </c>
      <c r="M115" s="27" t="s">
        <v>17</v>
      </c>
    </row>
    <row r="116" spans="1:13" x14ac:dyDescent="0.25">
      <c r="A116" s="11"/>
      <c r="B116" s="11"/>
      <c r="C116" s="16" t="str">
        <f t="shared" si="25"/>
        <v>-5.8913/110.4265</v>
      </c>
      <c r="D116" s="13">
        <f t="shared" si="25"/>
        <v>1</v>
      </c>
      <c r="E116" s="13" t="str">
        <f t="shared" si="25"/>
        <v>MBB</v>
      </c>
      <c r="F116" s="13" t="str">
        <f t="shared" si="25"/>
        <v>Pemanfaatan</v>
      </c>
      <c r="G116" s="17">
        <f>G115</f>
        <v>3</v>
      </c>
      <c r="H116" s="17">
        <v>1</v>
      </c>
      <c r="I116" s="13" t="str">
        <f t="shared" ref="I116:I122" si="26">I115</f>
        <v>P,L,PK</v>
      </c>
      <c r="J116" s="18" t="s">
        <v>26</v>
      </c>
      <c r="K116" s="9">
        <v>60</v>
      </c>
      <c r="L116" s="9">
        <v>0</v>
      </c>
      <c r="M116" s="13" t="str">
        <f t="shared" ref="M116:M179" si="27">M115</f>
        <v>zaenul</v>
      </c>
    </row>
    <row r="117" spans="1:13" x14ac:dyDescent="0.25">
      <c r="A117" s="11"/>
      <c r="B117" s="11"/>
      <c r="C117" s="16" t="str">
        <f t="shared" si="25"/>
        <v>-5.8913/110.4265</v>
      </c>
      <c r="D117" s="13">
        <f t="shared" si="25"/>
        <v>1</v>
      </c>
      <c r="E117" s="13" t="str">
        <f t="shared" si="25"/>
        <v>MBB</v>
      </c>
      <c r="F117" s="13" t="str">
        <f t="shared" si="25"/>
        <v>Pemanfaatan</v>
      </c>
      <c r="G117" s="17">
        <f t="shared" si="25"/>
        <v>3</v>
      </c>
      <c r="H117" s="17">
        <v>1</v>
      </c>
      <c r="I117" s="13" t="str">
        <f t="shared" si="26"/>
        <v>P,L,PK</v>
      </c>
      <c r="J117" s="18" t="s">
        <v>19</v>
      </c>
      <c r="K117" s="9">
        <v>0</v>
      </c>
      <c r="L117" s="9">
        <v>0</v>
      </c>
      <c r="M117" s="13" t="str">
        <f t="shared" si="27"/>
        <v>zaenul</v>
      </c>
    </row>
    <row r="118" spans="1:13" x14ac:dyDescent="0.25">
      <c r="A118" s="11"/>
      <c r="B118" s="11"/>
      <c r="C118" s="16" t="str">
        <f t="shared" si="25"/>
        <v>-5.8913/110.4265</v>
      </c>
      <c r="D118" s="13">
        <f t="shared" si="25"/>
        <v>1</v>
      </c>
      <c r="E118" s="13" t="str">
        <f t="shared" si="25"/>
        <v>MBB</v>
      </c>
      <c r="F118" s="13" t="str">
        <f t="shared" si="25"/>
        <v>Pemanfaatan</v>
      </c>
      <c r="G118" s="17">
        <f t="shared" si="25"/>
        <v>3</v>
      </c>
      <c r="H118" s="17">
        <v>1</v>
      </c>
      <c r="I118" s="13" t="str">
        <f t="shared" si="26"/>
        <v>P,L,PK</v>
      </c>
      <c r="J118" s="18" t="s">
        <v>20</v>
      </c>
      <c r="K118" s="9">
        <v>0</v>
      </c>
      <c r="L118" s="9">
        <v>0</v>
      </c>
      <c r="M118" s="13" t="str">
        <f t="shared" si="27"/>
        <v>zaenul</v>
      </c>
    </row>
    <row r="119" spans="1:13" x14ac:dyDescent="0.25">
      <c r="A119" s="11"/>
      <c r="B119" s="11"/>
      <c r="C119" s="16" t="str">
        <f t="shared" si="25"/>
        <v>-5.8913/110.4265</v>
      </c>
      <c r="D119" s="13">
        <f t="shared" si="25"/>
        <v>1</v>
      </c>
      <c r="E119" s="13" t="str">
        <f t="shared" si="25"/>
        <v>MBB</v>
      </c>
      <c r="F119" s="13" t="str">
        <f t="shared" si="25"/>
        <v>Pemanfaatan</v>
      </c>
      <c r="G119" s="17">
        <f t="shared" si="25"/>
        <v>3</v>
      </c>
      <c r="H119" s="17">
        <v>1</v>
      </c>
      <c r="I119" s="13" t="str">
        <f t="shared" si="26"/>
        <v>P,L,PK</v>
      </c>
      <c r="J119" s="18" t="s">
        <v>21</v>
      </c>
      <c r="K119" s="9">
        <v>0</v>
      </c>
      <c r="L119" s="9">
        <v>0</v>
      </c>
      <c r="M119" s="13" t="str">
        <f t="shared" si="27"/>
        <v>zaenul</v>
      </c>
    </row>
    <row r="120" spans="1:13" x14ac:dyDescent="0.25">
      <c r="A120" s="11"/>
      <c r="B120" s="11"/>
      <c r="C120" s="16" t="str">
        <f t="shared" si="25"/>
        <v>-5.8913/110.4265</v>
      </c>
      <c r="D120" s="13">
        <f t="shared" si="25"/>
        <v>1</v>
      </c>
      <c r="E120" s="13" t="str">
        <f t="shared" si="25"/>
        <v>MBB</v>
      </c>
      <c r="F120" s="13" t="str">
        <f t="shared" si="25"/>
        <v>Pemanfaatan</v>
      </c>
      <c r="G120" s="17">
        <f t="shared" si="25"/>
        <v>3</v>
      </c>
      <c r="H120" s="17">
        <v>1</v>
      </c>
      <c r="I120" s="13" t="str">
        <f t="shared" si="26"/>
        <v>P,L,PK</v>
      </c>
      <c r="J120" s="18" t="s">
        <v>22</v>
      </c>
      <c r="K120" s="9">
        <v>0</v>
      </c>
      <c r="L120" s="9">
        <v>0</v>
      </c>
      <c r="M120" s="13" t="str">
        <f t="shared" si="27"/>
        <v>zaenul</v>
      </c>
    </row>
    <row r="121" spans="1:13" x14ac:dyDescent="0.25">
      <c r="A121" s="11"/>
      <c r="B121" s="11"/>
      <c r="C121" s="16" t="str">
        <f t="shared" si="25"/>
        <v>-5.8913/110.4265</v>
      </c>
      <c r="D121" s="13">
        <f t="shared" si="25"/>
        <v>1</v>
      </c>
      <c r="E121" s="13" t="str">
        <f t="shared" si="25"/>
        <v>MBB</v>
      </c>
      <c r="F121" s="13" t="str">
        <f t="shared" si="25"/>
        <v>Pemanfaatan</v>
      </c>
      <c r="G121" s="17">
        <f t="shared" si="25"/>
        <v>3</v>
      </c>
      <c r="H121" s="17">
        <v>1</v>
      </c>
      <c r="I121" s="13" t="str">
        <f t="shared" si="26"/>
        <v>P,L,PK</v>
      </c>
      <c r="J121" s="18" t="s">
        <v>23</v>
      </c>
      <c r="K121" s="9">
        <v>0</v>
      </c>
      <c r="L121" s="9">
        <v>0</v>
      </c>
      <c r="M121" s="13" t="str">
        <f t="shared" si="27"/>
        <v>zaenul</v>
      </c>
    </row>
    <row r="122" spans="1:13" x14ac:dyDescent="0.25">
      <c r="A122" s="11"/>
      <c r="B122" s="11"/>
      <c r="C122" s="16" t="str">
        <f t="shared" si="25"/>
        <v>-5.8913/110.4265</v>
      </c>
      <c r="D122" s="13">
        <f t="shared" si="25"/>
        <v>1</v>
      </c>
      <c r="E122" s="13" t="str">
        <f t="shared" si="25"/>
        <v>MBB</v>
      </c>
      <c r="F122" s="13" t="str">
        <f t="shared" si="25"/>
        <v>Pemanfaatan</v>
      </c>
      <c r="G122" s="17">
        <f t="shared" si="25"/>
        <v>3</v>
      </c>
      <c r="H122" s="17">
        <v>1</v>
      </c>
      <c r="I122" s="13" t="str">
        <f t="shared" si="26"/>
        <v>P,L,PK</v>
      </c>
      <c r="J122" s="18" t="s">
        <v>24</v>
      </c>
      <c r="K122" s="9">
        <v>0</v>
      </c>
      <c r="L122" s="9">
        <v>0</v>
      </c>
      <c r="M122" s="13" t="str">
        <f t="shared" si="27"/>
        <v>zaenul</v>
      </c>
    </row>
    <row r="123" spans="1:13" x14ac:dyDescent="0.25">
      <c r="A123" s="11"/>
      <c r="B123" s="11"/>
      <c r="C123" s="16"/>
      <c r="D123" s="13"/>
      <c r="E123" s="13"/>
      <c r="F123" s="13"/>
      <c r="G123" s="17">
        <f t="shared" ref="G123:G124" si="28">G122</f>
        <v>3</v>
      </c>
      <c r="H123" s="17"/>
      <c r="I123" s="13"/>
      <c r="J123" s="18" t="s">
        <v>16</v>
      </c>
      <c r="K123" s="9">
        <v>85</v>
      </c>
      <c r="L123" s="9">
        <v>12</v>
      </c>
      <c r="M123" s="13" t="str">
        <f t="shared" si="27"/>
        <v>zaenul</v>
      </c>
    </row>
    <row r="124" spans="1:13" x14ac:dyDescent="0.25">
      <c r="A124" s="11"/>
      <c r="B124" s="11"/>
      <c r="C124" s="16" t="str">
        <f>C122</f>
        <v>-5.8913/110.4265</v>
      </c>
      <c r="D124" s="13">
        <f>D122</f>
        <v>1</v>
      </c>
      <c r="E124" s="13" t="str">
        <f>E122</f>
        <v>MBB</v>
      </c>
      <c r="F124" s="13" t="str">
        <f>F122</f>
        <v>Pemanfaatan</v>
      </c>
      <c r="G124" s="17">
        <f t="shared" si="28"/>
        <v>3</v>
      </c>
      <c r="H124" s="17">
        <v>1</v>
      </c>
      <c r="I124" s="13" t="str">
        <f>I122</f>
        <v>P,L,PK</v>
      </c>
      <c r="J124" s="18" t="s">
        <v>18</v>
      </c>
      <c r="K124" s="9">
        <v>0</v>
      </c>
      <c r="L124" s="9">
        <v>0</v>
      </c>
      <c r="M124" s="13" t="str">
        <f t="shared" si="27"/>
        <v>zaenul</v>
      </c>
    </row>
    <row r="125" spans="1:13" x14ac:dyDescent="0.25">
      <c r="A125" s="25"/>
      <c r="B125" s="25"/>
      <c r="C125" s="26" t="str">
        <f t="shared" ref="C125:F132" si="29">C124</f>
        <v>-5.8913/110.4265</v>
      </c>
      <c r="D125" s="27">
        <f t="shared" si="29"/>
        <v>1</v>
      </c>
      <c r="E125" s="27" t="str">
        <f t="shared" si="29"/>
        <v>MBB</v>
      </c>
      <c r="F125" s="27" t="str">
        <f t="shared" si="29"/>
        <v>Pemanfaatan</v>
      </c>
      <c r="G125" s="28">
        <f>G124</f>
        <v>3</v>
      </c>
      <c r="H125" s="28">
        <v>2</v>
      </c>
      <c r="I125" s="27" t="s">
        <v>28</v>
      </c>
      <c r="J125" s="29" t="s">
        <v>25</v>
      </c>
      <c r="K125" s="30">
        <v>50</v>
      </c>
      <c r="L125" s="30">
        <v>0</v>
      </c>
      <c r="M125" s="13" t="str">
        <f t="shared" si="27"/>
        <v>zaenul</v>
      </c>
    </row>
    <row r="126" spans="1:13" x14ac:dyDescent="0.25">
      <c r="A126" s="11"/>
      <c r="B126" s="11"/>
      <c r="C126" s="16" t="str">
        <f t="shared" si="29"/>
        <v>-5.8913/110.4265</v>
      </c>
      <c r="D126" s="13">
        <f t="shared" si="29"/>
        <v>1</v>
      </c>
      <c r="E126" s="13" t="str">
        <f t="shared" si="29"/>
        <v>MBB</v>
      </c>
      <c r="F126" s="13" t="str">
        <f t="shared" si="29"/>
        <v>Pemanfaatan</v>
      </c>
      <c r="G126" s="17">
        <f>G124</f>
        <v>3</v>
      </c>
      <c r="H126" s="17">
        <v>2</v>
      </c>
      <c r="I126" s="13" t="str">
        <f t="shared" ref="I126:I132" si="30">I125</f>
        <v>P</v>
      </c>
      <c r="J126" s="18" t="s">
        <v>26</v>
      </c>
      <c r="K126" s="9">
        <v>50</v>
      </c>
      <c r="L126" s="9">
        <v>0</v>
      </c>
      <c r="M126" s="13" t="str">
        <f t="shared" si="27"/>
        <v>zaenul</v>
      </c>
    </row>
    <row r="127" spans="1:13" x14ac:dyDescent="0.25">
      <c r="A127" s="11"/>
      <c r="B127" s="11"/>
      <c r="C127" s="16" t="str">
        <f t="shared" si="29"/>
        <v>-5.8913/110.4265</v>
      </c>
      <c r="D127" s="13">
        <f t="shared" si="29"/>
        <v>1</v>
      </c>
      <c r="E127" s="13" t="str">
        <f t="shared" si="29"/>
        <v>MBB</v>
      </c>
      <c r="F127" s="13" t="str">
        <f t="shared" si="29"/>
        <v>Pemanfaatan</v>
      </c>
      <c r="G127" s="17">
        <f t="shared" ref="G127:G190" si="31">G125</f>
        <v>3</v>
      </c>
      <c r="H127" s="17">
        <v>2</v>
      </c>
      <c r="I127" s="13" t="str">
        <f t="shared" si="30"/>
        <v>P</v>
      </c>
      <c r="J127" s="18" t="s">
        <v>19</v>
      </c>
      <c r="K127" s="9">
        <v>0</v>
      </c>
      <c r="L127" s="9">
        <v>0</v>
      </c>
      <c r="M127" s="13" t="str">
        <f t="shared" si="27"/>
        <v>zaenul</v>
      </c>
    </row>
    <row r="128" spans="1:13" x14ac:dyDescent="0.25">
      <c r="A128" s="11"/>
      <c r="B128" s="11"/>
      <c r="C128" s="16" t="str">
        <f t="shared" si="29"/>
        <v>-5.8913/110.4265</v>
      </c>
      <c r="D128" s="13">
        <f t="shared" si="29"/>
        <v>1</v>
      </c>
      <c r="E128" s="13" t="str">
        <f t="shared" si="29"/>
        <v>MBB</v>
      </c>
      <c r="F128" s="13" t="str">
        <f t="shared" si="29"/>
        <v>Pemanfaatan</v>
      </c>
      <c r="G128" s="17">
        <f t="shared" si="31"/>
        <v>3</v>
      </c>
      <c r="H128" s="17">
        <v>2</v>
      </c>
      <c r="I128" s="13" t="str">
        <f t="shared" si="30"/>
        <v>P</v>
      </c>
      <c r="J128" s="18" t="s">
        <v>20</v>
      </c>
      <c r="K128" s="9">
        <v>0</v>
      </c>
      <c r="L128" s="9">
        <v>0</v>
      </c>
      <c r="M128" s="13" t="str">
        <f t="shared" si="27"/>
        <v>zaenul</v>
      </c>
    </row>
    <row r="129" spans="1:13" x14ac:dyDescent="0.25">
      <c r="A129" s="11"/>
      <c r="B129" s="11"/>
      <c r="C129" s="16" t="str">
        <f t="shared" si="29"/>
        <v>-5.8913/110.4265</v>
      </c>
      <c r="D129" s="13">
        <f t="shared" si="29"/>
        <v>1</v>
      </c>
      <c r="E129" s="13" t="str">
        <f t="shared" si="29"/>
        <v>MBB</v>
      </c>
      <c r="F129" s="13" t="str">
        <f t="shared" si="29"/>
        <v>Pemanfaatan</v>
      </c>
      <c r="G129" s="17">
        <f t="shared" si="31"/>
        <v>3</v>
      </c>
      <c r="H129" s="17">
        <v>2</v>
      </c>
      <c r="I129" s="13" t="str">
        <f t="shared" si="30"/>
        <v>P</v>
      </c>
      <c r="J129" s="18" t="s">
        <v>21</v>
      </c>
      <c r="K129" s="9">
        <v>0</v>
      </c>
      <c r="L129" s="9">
        <v>0</v>
      </c>
      <c r="M129" s="13" t="str">
        <f t="shared" si="27"/>
        <v>zaenul</v>
      </c>
    </row>
    <row r="130" spans="1:13" x14ac:dyDescent="0.25">
      <c r="A130" s="11"/>
      <c r="B130" s="11"/>
      <c r="C130" s="16" t="str">
        <f t="shared" si="29"/>
        <v>-5.8913/110.4265</v>
      </c>
      <c r="D130" s="13">
        <f t="shared" si="29"/>
        <v>1</v>
      </c>
      <c r="E130" s="13" t="str">
        <f t="shared" si="29"/>
        <v>MBB</v>
      </c>
      <c r="F130" s="13" t="str">
        <f t="shared" si="29"/>
        <v>Pemanfaatan</v>
      </c>
      <c r="G130" s="17">
        <f t="shared" si="31"/>
        <v>3</v>
      </c>
      <c r="H130" s="17">
        <v>2</v>
      </c>
      <c r="I130" s="13" t="str">
        <f t="shared" si="30"/>
        <v>P</v>
      </c>
      <c r="J130" s="18" t="s">
        <v>22</v>
      </c>
      <c r="K130" s="9">
        <v>0</v>
      </c>
      <c r="L130" s="9">
        <v>0</v>
      </c>
      <c r="M130" s="13" t="str">
        <f t="shared" si="27"/>
        <v>zaenul</v>
      </c>
    </row>
    <row r="131" spans="1:13" x14ac:dyDescent="0.25">
      <c r="A131" s="11"/>
      <c r="B131" s="11"/>
      <c r="C131" s="16" t="str">
        <f t="shared" si="29"/>
        <v>-5.8913/110.4265</v>
      </c>
      <c r="D131" s="13">
        <f t="shared" si="29"/>
        <v>1</v>
      </c>
      <c r="E131" s="13" t="str">
        <f t="shared" si="29"/>
        <v>MBB</v>
      </c>
      <c r="F131" s="13" t="str">
        <f t="shared" si="29"/>
        <v>Pemanfaatan</v>
      </c>
      <c r="G131" s="17">
        <f t="shared" si="31"/>
        <v>3</v>
      </c>
      <c r="H131" s="17">
        <v>2</v>
      </c>
      <c r="I131" s="13" t="str">
        <f t="shared" si="30"/>
        <v>P</v>
      </c>
      <c r="J131" s="18" t="s">
        <v>23</v>
      </c>
      <c r="K131" s="9">
        <v>0</v>
      </c>
      <c r="L131" s="9">
        <v>0</v>
      </c>
      <c r="M131" s="13" t="str">
        <f t="shared" si="27"/>
        <v>zaenul</v>
      </c>
    </row>
    <row r="132" spans="1:13" x14ac:dyDescent="0.25">
      <c r="A132" s="11"/>
      <c r="B132" s="11"/>
      <c r="C132" s="16" t="str">
        <f t="shared" si="29"/>
        <v>-5.8913/110.4265</v>
      </c>
      <c r="D132" s="13">
        <f t="shared" si="29"/>
        <v>1</v>
      </c>
      <c r="E132" s="13" t="str">
        <f t="shared" si="29"/>
        <v>MBB</v>
      </c>
      <c r="F132" s="13" t="str">
        <f t="shared" si="29"/>
        <v>Pemanfaatan</v>
      </c>
      <c r="G132" s="17">
        <f t="shared" si="31"/>
        <v>3</v>
      </c>
      <c r="H132" s="17">
        <v>2</v>
      </c>
      <c r="I132" s="13" t="str">
        <f t="shared" si="30"/>
        <v>P</v>
      </c>
      <c r="J132" s="18" t="s">
        <v>24</v>
      </c>
      <c r="K132" s="9">
        <v>0</v>
      </c>
      <c r="L132" s="9">
        <v>0</v>
      </c>
      <c r="M132" s="13" t="str">
        <f t="shared" si="27"/>
        <v>zaenul</v>
      </c>
    </row>
    <row r="133" spans="1:13" x14ac:dyDescent="0.25">
      <c r="A133" s="11"/>
      <c r="B133" s="11"/>
      <c r="C133" s="16"/>
      <c r="D133" s="13"/>
      <c r="E133" s="13"/>
      <c r="F133" s="13"/>
      <c r="G133" s="17">
        <f t="shared" si="31"/>
        <v>3</v>
      </c>
      <c r="H133" s="17"/>
      <c r="I133" s="13"/>
      <c r="J133" s="18" t="s">
        <v>16</v>
      </c>
      <c r="K133" s="9">
        <v>20</v>
      </c>
      <c r="L133" s="9">
        <v>17</v>
      </c>
      <c r="M133" s="13" t="str">
        <f t="shared" si="27"/>
        <v>zaenul</v>
      </c>
    </row>
    <row r="134" spans="1:13" x14ac:dyDescent="0.25">
      <c r="A134" s="11"/>
      <c r="B134" s="11"/>
      <c r="C134" s="16" t="str">
        <f>C132</f>
        <v>-5.8913/110.4265</v>
      </c>
      <c r="D134" s="13">
        <f>D132</f>
        <v>1</v>
      </c>
      <c r="E134" s="13" t="str">
        <f>E132</f>
        <v>MBB</v>
      </c>
      <c r="F134" s="13" t="str">
        <f>F132</f>
        <v>Pemanfaatan</v>
      </c>
      <c r="G134" s="17">
        <f t="shared" si="31"/>
        <v>3</v>
      </c>
      <c r="H134" s="17">
        <v>2</v>
      </c>
      <c r="I134" s="13" t="str">
        <f>I132</f>
        <v>P</v>
      </c>
      <c r="J134" s="18" t="s">
        <v>18</v>
      </c>
      <c r="K134" s="9">
        <v>0</v>
      </c>
      <c r="L134" s="9">
        <v>0</v>
      </c>
      <c r="M134" s="13" t="str">
        <f t="shared" si="27"/>
        <v>zaenul</v>
      </c>
    </row>
    <row r="135" spans="1:13" x14ac:dyDescent="0.25">
      <c r="A135" s="25"/>
      <c r="B135" s="25"/>
      <c r="C135" s="26" t="str">
        <f t="shared" ref="C135:F142" si="32">C134</f>
        <v>-5.8913/110.4265</v>
      </c>
      <c r="D135" s="27">
        <f t="shared" si="32"/>
        <v>1</v>
      </c>
      <c r="E135" s="27" t="str">
        <f t="shared" si="32"/>
        <v>MBB</v>
      </c>
      <c r="F135" s="27" t="str">
        <f t="shared" si="32"/>
        <v>Pemanfaatan</v>
      </c>
      <c r="G135" s="17">
        <f t="shared" si="31"/>
        <v>3</v>
      </c>
      <c r="H135" s="28">
        <v>3</v>
      </c>
      <c r="I135" s="27" t="s">
        <v>28</v>
      </c>
      <c r="J135" s="29" t="s">
        <v>25</v>
      </c>
      <c r="K135" s="30">
        <v>0</v>
      </c>
      <c r="L135" s="30">
        <v>0</v>
      </c>
      <c r="M135" s="13" t="str">
        <f t="shared" si="27"/>
        <v>zaenul</v>
      </c>
    </row>
    <row r="136" spans="1:13" x14ac:dyDescent="0.25">
      <c r="A136" s="11"/>
      <c r="B136" s="11"/>
      <c r="C136" s="16" t="str">
        <f t="shared" si="32"/>
        <v>-5.8913/110.4265</v>
      </c>
      <c r="D136" s="13">
        <f t="shared" si="32"/>
        <v>1</v>
      </c>
      <c r="E136" s="13" t="str">
        <f t="shared" si="32"/>
        <v>MBB</v>
      </c>
      <c r="F136" s="13" t="str">
        <f t="shared" si="32"/>
        <v>Pemanfaatan</v>
      </c>
      <c r="G136" s="17">
        <f t="shared" si="31"/>
        <v>3</v>
      </c>
      <c r="H136" s="17">
        <v>3</v>
      </c>
      <c r="I136" s="13" t="str">
        <f t="shared" ref="I136:I142" si="33">I135</f>
        <v>P</v>
      </c>
      <c r="J136" s="18" t="s">
        <v>26</v>
      </c>
      <c r="K136" s="9">
        <v>30</v>
      </c>
      <c r="L136" s="9">
        <v>0</v>
      </c>
      <c r="M136" s="13" t="str">
        <f t="shared" si="27"/>
        <v>zaenul</v>
      </c>
    </row>
    <row r="137" spans="1:13" x14ac:dyDescent="0.25">
      <c r="A137" s="11"/>
      <c r="B137" s="11"/>
      <c r="C137" s="16" t="str">
        <f t="shared" si="32"/>
        <v>-5.8913/110.4265</v>
      </c>
      <c r="D137" s="13">
        <f t="shared" si="32"/>
        <v>1</v>
      </c>
      <c r="E137" s="13" t="str">
        <f t="shared" si="32"/>
        <v>MBB</v>
      </c>
      <c r="F137" s="13" t="str">
        <f t="shared" si="32"/>
        <v>Pemanfaatan</v>
      </c>
      <c r="G137" s="17">
        <f t="shared" si="31"/>
        <v>3</v>
      </c>
      <c r="H137" s="17">
        <v>3</v>
      </c>
      <c r="I137" s="13" t="str">
        <f t="shared" si="33"/>
        <v>P</v>
      </c>
      <c r="J137" s="18" t="s">
        <v>19</v>
      </c>
      <c r="K137" s="9">
        <v>0</v>
      </c>
      <c r="L137" s="9">
        <v>0</v>
      </c>
      <c r="M137" s="13" t="str">
        <f t="shared" si="27"/>
        <v>zaenul</v>
      </c>
    </row>
    <row r="138" spans="1:13" x14ac:dyDescent="0.25">
      <c r="A138" s="11"/>
      <c r="B138" s="11"/>
      <c r="C138" s="16" t="str">
        <f t="shared" si="32"/>
        <v>-5.8913/110.4265</v>
      </c>
      <c r="D138" s="13">
        <f t="shared" si="32"/>
        <v>1</v>
      </c>
      <c r="E138" s="13" t="str">
        <f t="shared" si="32"/>
        <v>MBB</v>
      </c>
      <c r="F138" s="13" t="str">
        <f t="shared" si="32"/>
        <v>Pemanfaatan</v>
      </c>
      <c r="G138" s="17">
        <f t="shared" si="31"/>
        <v>3</v>
      </c>
      <c r="H138" s="17">
        <v>3</v>
      </c>
      <c r="I138" s="13" t="str">
        <f t="shared" si="33"/>
        <v>P</v>
      </c>
      <c r="J138" s="18" t="s">
        <v>20</v>
      </c>
      <c r="K138" s="9">
        <v>0</v>
      </c>
      <c r="L138" s="9">
        <v>0</v>
      </c>
      <c r="M138" s="13" t="str">
        <f t="shared" si="27"/>
        <v>zaenul</v>
      </c>
    </row>
    <row r="139" spans="1:13" x14ac:dyDescent="0.25">
      <c r="A139" s="11"/>
      <c r="B139" s="11"/>
      <c r="C139" s="16" t="str">
        <f t="shared" si="32"/>
        <v>-5.8913/110.4265</v>
      </c>
      <c r="D139" s="13">
        <f t="shared" si="32"/>
        <v>1</v>
      </c>
      <c r="E139" s="13" t="str">
        <f t="shared" si="32"/>
        <v>MBB</v>
      </c>
      <c r="F139" s="13" t="str">
        <f t="shared" si="32"/>
        <v>Pemanfaatan</v>
      </c>
      <c r="G139" s="17">
        <f t="shared" si="31"/>
        <v>3</v>
      </c>
      <c r="H139" s="17">
        <v>3</v>
      </c>
      <c r="I139" s="13" t="str">
        <f t="shared" si="33"/>
        <v>P</v>
      </c>
      <c r="J139" s="18" t="s">
        <v>21</v>
      </c>
      <c r="K139" s="9">
        <v>0</v>
      </c>
      <c r="L139" s="9">
        <v>0</v>
      </c>
      <c r="M139" s="13" t="str">
        <f t="shared" si="27"/>
        <v>zaenul</v>
      </c>
    </row>
    <row r="140" spans="1:13" x14ac:dyDescent="0.25">
      <c r="A140" s="11"/>
      <c r="B140" s="11"/>
      <c r="C140" s="16" t="str">
        <f t="shared" si="32"/>
        <v>-5.8913/110.4265</v>
      </c>
      <c r="D140" s="13">
        <f t="shared" si="32"/>
        <v>1</v>
      </c>
      <c r="E140" s="13" t="str">
        <f t="shared" si="32"/>
        <v>MBB</v>
      </c>
      <c r="F140" s="13" t="str">
        <f t="shared" si="32"/>
        <v>Pemanfaatan</v>
      </c>
      <c r="G140" s="17">
        <f t="shared" si="31"/>
        <v>3</v>
      </c>
      <c r="H140" s="17">
        <v>3</v>
      </c>
      <c r="I140" s="13" t="str">
        <f t="shared" si="33"/>
        <v>P</v>
      </c>
      <c r="J140" s="18" t="s">
        <v>22</v>
      </c>
      <c r="K140" s="9">
        <v>70</v>
      </c>
      <c r="L140" s="9">
        <v>0</v>
      </c>
      <c r="M140" s="13" t="str">
        <f t="shared" si="27"/>
        <v>zaenul</v>
      </c>
    </row>
    <row r="141" spans="1:13" x14ac:dyDescent="0.25">
      <c r="A141" s="11"/>
      <c r="B141" s="11"/>
      <c r="C141" s="16" t="str">
        <f t="shared" si="32"/>
        <v>-5.8913/110.4265</v>
      </c>
      <c r="D141" s="13">
        <f t="shared" si="32"/>
        <v>1</v>
      </c>
      <c r="E141" s="13" t="str">
        <f t="shared" si="32"/>
        <v>MBB</v>
      </c>
      <c r="F141" s="13" t="str">
        <f t="shared" si="32"/>
        <v>Pemanfaatan</v>
      </c>
      <c r="G141" s="17">
        <f t="shared" si="31"/>
        <v>3</v>
      </c>
      <c r="H141" s="17">
        <v>3</v>
      </c>
      <c r="I141" s="13" t="str">
        <f t="shared" si="33"/>
        <v>P</v>
      </c>
      <c r="J141" s="18" t="s">
        <v>23</v>
      </c>
      <c r="K141" s="9">
        <v>0</v>
      </c>
      <c r="L141" s="9">
        <v>0</v>
      </c>
      <c r="M141" s="13" t="str">
        <f t="shared" si="27"/>
        <v>zaenul</v>
      </c>
    </row>
    <row r="142" spans="1:13" x14ac:dyDescent="0.25">
      <c r="A142" s="11"/>
      <c r="B142" s="11"/>
      <c r="C142" s="16" t="str">
        <f t="shared" si="32"/>
        <v>-5.8913/110.4265</v>
      </c>
      <c r="D142" s="13">
        <f t="shared" si="32"/>
        <v>1</v>
      </c>
      <c r="E142" s="13" t="str">
        <f t="shared" si="32"/>
        <v>MBB</v>
      </c>
      <c r="F142" s="13" t="str">
        <f t="shared" si="32"/>
        <v>Pemanfaatan</v>
      </c>
      <c r="G142" s="17">
        <f t="shared" si="31"/>
        <v>3</v>
      </c>
      <c r="H142" s="17">
        <v>3</v>
      </c>
      <c r="I142" s="13" t="str">
        <f t="shared" si="33"/>
        <v>P</v>
      </c>
      <c r="J142" s="18" t="s">
        <v>24</v>
      </c>
      <c r="K142" s="9">
        <v>0</v>
      </c>
      <c r="L142" s="9">
        <v>0</v>
      </c>
      <c r="M142" s="13" t="str">
        <f t="shared" si="27"/>
        <v>zaenul</v>
      </c>
    </row>
    <row r="143" spans="1:13" x14ac:dyDescent="0.25">
      <c r="A143" s="11"/>
      <c r="B143" s="11"/>
      <c r="C143" s="16"/>
      <c r="D143" s="13"/>
      <c r="E143" s="13"/>
      <c r="F143" s="13"/>
      <c r="G143" s="17">
        <f t="shared" si="31"/>
        <v>3</v>
      </c>
      <c r="H143" s="17"/>
      <c r="I143" s="13"/>
      <c r="J143" s="18" t="s">
        <v>16</v>
      </c>
      <c r="K143" s="9">
        <v>70</v>
      </c>
      <c r="L143" s="9">
        <v>70</v>
      </c>
      <c r="M143" s="13" t="str">
        <f t="shared" si="27"/>
        <v>zaenul</v>
      </c>
    </row>
    <row r="144" spans="1:13" x14ac:dyDescent="0.25">
      <c r="A144" s="11"/>
      <c r="B144" s="11"/>
      <c r="C144" s="16" t="str">
        <f>C142</f>
        <v>-5.8913/110.4265</v>
      </c>
      <c r="D144" s="13">
        <f>D142</f>
        <v>1</v>
      </c>
      <c r="E144" s="13" t="str">
        <f>E142</f>
        <v>MBB</v>
      </c>
      <c r="F144" s="13" t="str">
        <f>F142</f>
        <v>Pemanfaatan</v>
      </c>
      <c r="G144" s="17">
        <f t="shared" si="31"/>
        <v>3</v>
      </c>
      <c r="H144" s="17">
        <v>3</v>
      </c>
      <c r="I144" s="13" t="str">
        <f>I142</f>
        <v>P</v>
      </c>
      <c r="J144" s="18" t="s">
        <v>18</v>
      </c>
      <c r="K144" s="9">
        <v>0</v>
      </c>
      <c r="L144" s="9">
        <v>0</v>
      </c>
      <c r="M144" s="13" t="str">
        <f t="shared" si="27"/>
        <v>zaenul</v>
      </c>
    </row>
    <row r="145" spans="1:13" x14ac:dyDescent="0.25">
      <c r="A145" s="25"/>
      <c r="B145" s="25"/>
      <c r="C145" s="26" t="str">
        <f t="shared" ref="C145:F152" si="34">C144</f>
        <v>-5.8913/110.4265</v>
      </c>
      <c r="D145" s="27">
        <f t="shared" si="34"/>
        <v>1</v>
      </c>
      <c r="E145" s="27" t="str">
        <f t="shared" si="34"/>
        <v>MBB</v>
      </c>
      <c r="F145" s="27" t="str">
        <f t="shared" si="34"/>
        <v>Pemanfaatan</v>
      </c>
      <c r="G145" s="17">
        <f t="shared" si="31"/>
        <v>3</v>
      </c>
      <c r="H145" s="28">
        <v>4</v>
      </c>
      <c r="I145" s="27" t="s">
        <v>28</v>
      </c>
      <c r="J145" s="29" t="s">
        <v>25</v>
      </c>
      <c r="K145" s="30">
        <v>30</v>
      </c>
      <c r="L145" s="30">
        <v>0</v>
      </c>
      <c r="M145" s="13" t="str">
        <f t="shared" si="27"/>
        <v>zaenul</v>
      </c>
    </row>
    <row r="146" spans="1:13" x14ac:dyDescent="0.25">
      <c r="A146" s="11"/>
      <c r="B146" s="11"/>
      <c r="C146" s="16" t="str">
        <f t="shared" si="34"/>
        <v>-5.8913/110.4265</v>
      </c>
      <c r="D146" s="13">
        <f t="shared" si="34"/>
        <v>1</v>
      </c>
      <c r="E146" s="13" t="str">
        <f t="shared" si="34"/>
        <v>MBB</v>
      </c>
      <c r="F146" s="13" t="str">
        <f t="shared" si="34"/>
        <v>Pemanfaatan</v>
      </c>
      <c r="G146" s="17">
        <f t="shared" si="31"/>
        <v>3</v>
      </c>
      <c r="H146" s="17">
        <v>4</v>
      </c>
      <c r="I146" s="13" t="str">
        <f t="shared" ref="I146:I152" si="35">I145</f>
        <v>P</v>
      </c>
      <c r="J146" s="18" t="s">
        <v>26</v>
      </c>
      <c r="K146" s="9">
        <v>40</v>
      </c>
      <c r="L146" s="9">
        <v>0</v>
      </c>
      <c r="M146" s="13" t="str">
        <f t="shared" si="27"/>
        <v>zaenul</v>
      </c>
    </row>
    <row r="147" spans="1:13" x14ac:dyDescent="0.25">
      <c r="A147" s="11"/>
      <c r="B147" s="11"/>
      <c r="C147" s="16" t="str">
        <f t="shared" si="34"/>
        <v>-5.8913/110.4265</v>
      </c>
      <c r="D147" s="13">
        <f t="shared" si="34"/>
        <v>1</v>
      </c>
      <c r="E147" s="13" t="str">
        <f t="shared" si="34"/>
        <v>MBB</v>
      </c>
      <c r="F147" s="13" t="str">
        <f t="shared" si="34"/>
        <v>Pemanfaatan</v>
      </c>
      <c r="G147" s="17">
        <f t="shared" si="31"/>
        <v>3</v>
      </c>
      <c r="H147" s="17">
        <v>4</v>
      </c>
      <c r="I147" s="13" t="str">
        <f t="shared" si="35"/>
        <v>P</v>
      </c>
      <c r="J147" s="18" t="s">
        <v>19</v>
      </c>
      <c r="K147" s="9">
        <v>0</v>
      </c>
      <c r="L147" s="9">
        <v>0</v>
      </c>
      <c r="M147" s="13" t="str">
        <f t="shared" si="27"/>
        <v>zaenul</v>
      </c>
    </row>
    <row r="148" spans="1:13" x14ac:dyDescent="0.25">
      <c r="A148" s="11"/>
      <c r="B148" s="11"/>
      <c r="C148" s="16" t="str">
        <f t="shared" si="34"/>
        <v>-5.8913/110.4265</v>
      </c>
      <c r="D148" s="13">
        <f t="shared" si="34"/>
        <v>1</v>
      </c>
      <c r="E148" s="13" t="str">
        <f t="shared" si="34"/>
        <v>MBB</v>
      </c>
      <c r="F148" s="13" t="str">
        <f t="shared" si="34"/>
        <v>Pemanfaatan</v>
      </c>
      <c r="G148" s="17">
        <f t="shared" si="31"/>
        <v>3</v>
      </c>
      <c r="H148" s="17">
        <v>4</v>
      </c>
      <c r="I148" s="13" t="str">
        <f t="shared" si="35"/>
        <v>P</v>
      </c>
      <c r="J148" s="18" t="s">
        <v>20</v>
      </c>
      <c r="K148" s="9">
        <v>0</v>
      </c>
      <c r="L148" s="9">
        <v>0</v>
      </c>
      <c r="M148" s="13" t="str">
        <f t="shared" si="27"/>
        <v>zaenul</v>
      </c>
    </row>
    <row r="149" spans="1:13" x14ac:dyDescent="0.25">
      <c r="A149" s="11"/>
      <c r="B149" s="11"/>
      <c r="C149" s="16" t="str">
        <f t="shared" si="34"/>
        <v>-5.8913/110.4265</v>
      </c>
      <c r="D149" s="13">
        <f t="shared" si="34"/>
        <v>1</v>
      </c>
      <c r="E149" s="13" t="str">
        <f t="shared" si="34"/>
        <v>MBB</v>
      </c>
      <c r="F149" s="13" t="str">
        <f t="shared" si="34"/>
        <v>Pemanfaatan</v>
      </c>
      <c r="G149" s="17">
        <f t="shared" si="31"/>
        <v>3</v>
      </c>
      <c r="H149" s="17">
        <v>4</v>
      </c>
      <c r="I149" s="13" t="str">
        <f t="shared" si="35"/>
        <v>P</v>
      </c>
      <c r="J149" s="18" t="s">
        <v>21</v>
      </c>
      <c r="K149" s="9">
        <v>0</v>
      </c>
      <c r="L149" s="9">
        <v>0</v>
      </c>
      <c r="M149" s="13" t="str">
        <f t="shared" si="27"/>
        <v>zaenul</v>
      </c>
    </row>
    <row r="150" spans="1:13" x14ac:dyDescent="0.25">
      <c r="A150" s="11"/>
      <c r="B150" s="11"/>
      <c r="C150" s="16" t="str">
        <f t="shared" si="34"/>
        <v>-5.8913/110.4265</v>
      </c>
      <c r="D150" s="13">
        <f t="shared" si="34"/>
        <v>1</v>
      </c>
      <c r="E150" s="13" t="str">
        <f t="shared" si="34"/>
        <v>MBB</v>
      </c>
      <c r="F150" s="13" t="str">
        <f t="shared" si="34"/>
        <v>Pemanfaatan</v>
      </c>
      <c r="G150" s="17">
        <f t="shared" si="31"/>
        <v>3</v>
      </c>
      <c r="H150" s="17">
        <v>4</v>
      </c>
      <c r="I150" s="13" t="str">
        <f t="shared" si="35"/>
        <v>P</v>
      </c>
      <c r="J150" s="18" t="s">
        <v>22</v>
      </c>
      <c r="K150" s="9">
        <v>30</v>
      </c>
      <c r="L150" s="9">
        <v>0</v>
      </c>
      <c r="M150" s="13" t="str">
        <f t="shared" si="27"/>
        <v>zaenul</v>
      </c>
    </row>
    <row r="151" spans="1:13" x14ac:dyDescent="0.25">
      <c r="A151" s="11"/>
      <c r="B151" s="11"/>
      <c r="C151" s="16" t="str">
        <f t="shared" si="34"/>
        <v>-5.8913/110.4265</v>
      </c>
      <c r="D151" s="13">
        <f t="shared" si="34"/>
        <v>1</v>
      </c>
      <c r="E151" s="13" t="str">
        <f t="shared" si="34"/>
        <v>MBB</v>
      </c>
      <c r="F151" s="13" t="str">
        <f t="shared" si="34"/>
        <v>Pemanfaatan</v>
      </c>
      <c r="G151" s="17">
        <f t="shared" si="31"/>
        <v>3</v>
      </c>
      <c r="H151" s="17">
        <v>4</v>
      </c>
      <c r="I151" s="13" t="str">
        <f t="shared" si="35"/>
        <v>P</v>
      </c>
      <c r="J151" s="18" t="s">
        <v>23</v>
      </c>
      <c r="K151" s="9">
        <v>0</v>
      </c>
      <c r="L151" s="9">
        <v>0</v>
      </c>
      <c r="M151" s="13" t="str">
        <f t="shared" si="27"/>
        <v>zaenul</v>
      </c>
    </row>
    <row r="152" spans="1:13" x14ac:dyDescent="0.25">
      <c r="A152" s="11"/>
      <c r="B152" s="11"/>
      <c r="C152" s="16" t="str">
        <f t="shared" si="34"/>
        <v>-5.8913/110.4265</v>
      </c>
      <c r="D152" s="13">
        <f t="shared" si="34"/>
        <v>1</v>
      </c>
      <c r="E152" s="13" t="str">
        <f t="shared" si="34"/>
        <v>MBB</v>
      </c>
      <c r="F152" s="13" t="str">
        <f t="shared" si="34"/>
        <v>Pemanfaatan</v>
      </c>
      <c r="G152" s="17">
        <f t="shared" si="31"/>
        <v>3</v>
      </c>
      <c r="H152" s="17">
        <v>4</v>
      </c>
      <c r="I152" s="13" t="str">
        <f t="shared" si="35"/>
        <v>P</v>
      </c>
      <c r="J152" s="18" t="s">
        <v>24</v>
      </c>
      <c r="K152" s="9">
        <v>0</v>
      </c>
      <c r="L152" s="9">
        <v>0</v>
      </c>
      <c r="M152" s="13" t="str">
        <f t="shared" si="27"/>
        <v>zaenul</v>
      </c>
    </row>
    <row r="153" spans="1:13" x14ac:dyDescent="0.25">
      <c r="A153" s="11"/>
      <c r="B153" s="11"/>
      <c r="C153" s="16"/>
      <c r="D153" s="13"/>
      <c r="E153" s="13"/>
      <c r="F153" s="13"/>
      <c r="G153" s="17">
        <f t="shared" si="31"/>
        <v>3</v>
      </c>
      <c r="H153" s="17"/>
      <c r="I153" s="13"/>
      <c r="J153" s="18" t="s">
        <v>16</v>
      </c>
      <c r="K153" s="9">
        <v>80</v>
      </c>
      <c r="L153" s="9">
        <v>20</v>
      </c>
      <c r="M153" s="13" t="str">
        <f t="shared" si="27"/>
        <v>zaenul</v>
      </c>
    </row>
    <row r="154" spans="1:13" x14ac:dyDescent="0.25">
      <c r="A154" s="11"/>
      <c r="B154" s="11"/>
      <c r="C154" s="16" t="str">
        <f>C152</f>
        <v>-5.8913/110.4265</v>
      </c>
      <c r="D154" s="13">
        <f>D152</f>
        <v>1</v>
      </c>
      <c r="E154" s="13" t="str">
        <f>E152</f>
        <v>MBB</v>
      </c>
      <c r="F154" s="13" t="str">
        <f>F152</f>
        <v>Pemanfaatan</v>
      </c>
      <c r="G154" s="17">
        <f t="shared" si="31"/>
        <v>3</v>
      </c>
      <c r="H154" s="17">
        <v>4</v>
      </c>
      <c r="I154" s="13" t="str">
        <f>I152</f>
        <v>P</v>
      </c>
      <c r="J154" s="18" t="s">
        <v>18</v>
      </c>
      <c r="K154" s="9">
        <v>0</v>
      </c>
      <c r="L154" s="9">
        <v>0</v>
      </c>
      <c r="M154" s="13" t="str">
        <f t="shared" si="27"/>
        <v>zaenul</v>
      </c>
    </row>
    <row r="155" spans="1:13" x14ac:dyDescent="0.25">
      <c r="A155" s="25"/>
      <c r="B155" s="25"/>
      <c r="C155" s="26" t="str">
        <f t="shared" ref="C155:F162" si="36">C154</f>
        <v>-5.8913/110.4265</v>
      </c>
      <c r="D155" s="27">
        <f t="shared" si="36"/>
        <v>1</v>
      </c>
      <c r="E155" s="27" t="str">
        <f t="shared" si="36"/>
        <v>MBB</v>
      </c>
      <c r="F155" s="27" t="str">
        <f t="shared" si="36"/>
        <v>Pemanfaatan</v>
      </c>
      <c r="G155" s="17">
        <f t="shared" si="31"/>
        <v>3</v>
      </c>
      <c r="H155" s="28">
        <v>5</v>
      </c>
      <c r="I155" s="27" t="s">
        <v>28</v>
      </c>
      <c r="J155" s="29" t="s">
        <v>25</v>
      </c>
      <c r="K155" s="9">
        <v>45</v>
      </c>
      <c r="L155" s="9">
        <v>0</v>
      </c>
      <c r="M155" s="13" t="str">
        <f t="shared" si="27"/>
        <v>zaenul</v>
      </c>
    </row>
    <row r="156" spans="1:13" x14ac:dyDescent="0.25">
      <c r="A156" s="11"/>
      <c r="B156" s="11"/>
      <c r="C156" s="16" t="str">
        <f t="shared" si="36"/>
        <v>-5.8913/110.4265</v>
      </c>
      <c r="D156" s="13">
        <f t="shared" si="36"/>
        <v>1</v>
      </c>
      <c r="E156" s="13" t="str">
        <f t="shared" si="36"/>
        <v>MBB</v>
      </c>
      <c r="F156" s="13" t="str">
        <f t="shared" si="36"/>
        <v>Pemanfaatan</v>
      </c>
      <c r="G156" s="17">
        <f t="shared" si="31"/>
        <v>3</v>
      </c>
      <c r="H156" s="17">
        <v>5</v>
      </c>
      <c r="I156" s="13" t="str">
        <f t="shared" ref="I156:I162" si="37">I155</f>
        <v>P</v>
      </c>
      <c r="J156" s="18" t="s">
        <v>26</v>
      </c>
      <c r="K156" s="9">
        <v>45</v>
      </c>
      <c r="L156" s="9">
        <v>0</v>
      </c>
      <c r="M156" s="13" t="str">
        <f t="shared" si="27"/>
        <v>zaenul</v>
      </c>
    </row>
    <row r="157" spans="1:13" x14ac:dyDescent="0.25">
      <c r="A157" s="11"/>
      <c r="B157" s="11"/>
      <c r="C157" s="16" t="str">
        <f t="shared" si="36"/>
        <v>-5.8913/110.4265</v>
      </c>
      <c r="D157" s="13">
        <f t="shared" si="36"/>
        <v>1</v>
      </c>
      <c r="E157" s="13" t="str">
        <f t="shared" si="36"/>
        <v>MBB</v>
      </c>
      <c r="F157" s="13" t="str">
        <f t="shared" si="36"/>
        <v>Pemanfaatan</v>
      </c>
      <c r="G157" s="17">
        <f t="shared" si="31"/>
        <v>3</v>
      </c>
      <c r="H157" s="17">
        <v>5</v>
      </c>
      <c r="I157" s="13" t="str">
        <f t="shared" si="37"/>
        <v>P</v>
      </c>
      <c r="J157" s="18" t="s">
        <v>19</v>
      </c>
      <c r="K157" s="9">
        <v>0</v>
      </c>
      <c r="L157" s="9">
        <v>0</v>
      </c>
      <c r="M157" s="13" t="str">
        <f t="shared" si="27"/>
        <v>zaenul</v>
      </c>
    </row>
    <row r="158" spans="1:13" x14ac:dyDescent="0.25">
      <c r="A158" s="11"/>
      <c r="B158" s="11"/>
      <c r="C158" s="16" t="str">
        <f t="shared" si="36"/>
        <v>-5.8913/110.4265</v>
      </c>
      <c r="D158" s="13">
        <f t="shared" si="36"/>
        <v>1</v>
      </c>
      <c r="E158" s="13" t="str">
        <f t="shared" si="36"/>
        <v>MBB</v>
      </c>
      <c r="F158" s="13" t="str">
        <f t="shared" si="36"/>
        <v>Pemanfaatan</v>
      </c>
      <c r="G158" s="17">
        <f t="shared" si="31"/>
        <v>3</v>
      </c>
      <c r="H158" s="17">
        <v>5</v>
      </c>
      <c r="I158" s="13" t="str">
        <f t="shared" si="37"/>
        <v>P</v>
      </c>
      <c r="J158" s="18" t="s">
        <v>20</v>
      </c>
      <c r="K158" s="9">
        <v>0</v>
      </c>
      <c r="L158" s="9">
        <v>0</v>
      </c>
      <c r="M158" s="13" t="str">
        <f t="shared" si="27"/>
        <v>zaenul</v>
      </c>
    </row>
    <row r="159" spans="1:13" x14ac:dyDescent="0.25">
      <c r="A159" s="11"/>
      <c r="B159" s="11"/>
      <c r="C159" s="16" t="str">
        <f t="shared" si="36"/>
        <v>-5.8913/110.4265</v>
      </c>
      <c r="D159" s="13">
        <f t="shared" si="36"/>
        <v>1</v>
      </c>
      <c r="E159" s="13" t="str">
        <f t="shared" si="36"/>
        <v>MBB</v>
      </c>
      <c r="F159" s="13" t="str">
        <f t="shared" si="36"/>
        <v>Pemanfaatan</v>
      </c>
      <c r="G159" s="17">
        <f t="shared" si="31"/>
        <v>3</v>
      </c>
      <c r="H159" s="17">
        <v>5</v>
      </c>
      <c r="I159" s="13" t="str">
        <f t="shared" si="37"/>
        <v>P</v>
      </c>
      <c r="J159" s="18" t="s">
        <v>21</v>
      </c>
      <c r="K159" s="9">
        <v>0</v>
      </c>
      <c r="L159" s="9">
        <v>0</v>
      </c>
      <c r="M159" s="13" t="str">
        <f t="shared" si="27"/>
        <v>zaenul</v>
      </c>
    </row>
    <row r="160" spans="1:13" x14ac:dyDescent="0.25">
      <c r="A160" s="11"/>
      <c r="B160" s="11"/>
      <c r="C160" s="16" t="str">
        <f t="shared" si="36"/>
        <v>-5.8913/110.4265</v>
      </c>
      <c r="D160" s="13">
        <f t="shared" si="36"/>
        <v>1</v>
      </c>
      <c r="E160" s="13" t="str">
        <f t="shared" si="36"/>
        <v>MBB</v>
      </c>
      <c r="F160" s="13" t="str">
        <f t="shared" si="36"/>
        <v>Pemanfaatan</v>
      </c>
      <c r="G160" s="17">
        <f t="shared" si="31"/>
        <v>3</v>
      </c>
      <c r="H160" s="17">
        <v>5</v>
      </c>
      <c r="I160" s="13" t="str">
        <f t="shared" si="37"/>
        <v>P</v>
      </c>
      <c r="J160" s="18" t="s">
        <v>22</v>
      </c>
      <c r="K160" s="9">
        <v>10</v>
      </c>
      <c r="L160" s="9">
        <v>0</v>
      </c>
      <c r="M160" s="13" t="str">
        <f t="shared" si="27"/>
        <v>zaenul</v>
      </c>
    </row>
    <row r="161" spans="1:13" x14ac:dyDescent="0.25">
      <c r="A161" s="11"/>
      <c r="B161" s="11"/>
      <c r="C161" s="16" t="str">
        <f t="shared" si="36"/>
        <v>-5.8913/110.4265</v>
      </c>
      <c r="D161" s="13">
        <f t="shared" si="36"/>
        <v>1</v>
      </c>
      <c r="E161" s="13" t="str">
        <f t="shared" si="36"/>
        <v>MBB</v>
      </c>
      <c r="F161" s="13" t="str">
        <f t="shared" si="36"/>
        <v>Pemanfaatan</v>
      </c>
      <c r="G161" s="17">
        <f t="shared" si="31"/>
        <v>3</v>
      </c>
      <c r="H161" s="17">
        <v>5</v>
      </c>
      <c r="I161" s="13" t="str">
        <f t="shared" si="37"/>
        <v>P</v>
      </c>
      <c r="J161" s="18" t="s">
        <v>23</v>
      </c>
      <c r="K161" s="9">
        <v>0</v>
      </c>
      <c r="L161" s="9">
        <v>0</v>
      </c>
      <c r="M161" s="13" t="str">
        <f t="shared" si="27"/>
        <v>zaenul</v>
      </c>
    </row>
    <row r="162" spans="1:13" x14ac:dyDescent="0.25">
      <c r="A162" s="11"/>
      <c r="B162" s="11"/>
      <c r="C162" s="16" t="str">
        <f t="shared" si="36"/>
        <v>-5.8913/110.4265</v>
      </c>
      <c r="D162" s="13">
        <f t="shared" si="36"/>
        <v>1</v>
      </c>
      <c r="E162" s="13" t="str">
        <f t="shared" si="36"/>
        <v>MBB</v>
      </c>
      <c r="F162" s="13" t="str">
        <f t="shared" si="36"/>
        <v>Pemanfaatan</v>
      </c>
      <c r="G162" s="17">
        <f t="shared" si="31"/>
        <v>3</v>
      </c>
      <c r="H162" s="17">
        <v>5</v>
      </c>
      <c r="I162" s="13" t="str">
        <f t="shared" si="37"/>
        <v>P</v>
      </c>
      <c r="J162" s="18" t="s">
        <v>24</v>
      </c>
      <c r="K162" s="9">
        <v>0</v>
      </c>
      <c r="L162" s="9">
        <v>0</v>
      </c>
      <c r="M162" s="13" t="str">
        <f t="shared" si="27"/>
        <v>zaenul</v>
      </c>
    </row>
    <row r="163" spans="1:13" x14ac:dyDescent="0.25">
      <c r="A163" s="11"/>
      <c r="B163" s="11"/>
      <c r="C163" s="16"/>
      <c r="D163" s="13"/>
      <c r="E163" s="13"/>
      <c r="F163" s="13"/>
      <c r="G163" s="17">
        <f t="shared" si="31"/>
        <v>3</v>
      </c>
      <c r="H163" s="17"/>
      <c r="I163" s="13"/>
      <c r="J163" s="18" t="s">
        <v>16</v>
      </c>
      <c r="K163" s="9">
        <v>30</v>
      </c>
      <c r="L163" s="9">
        <v>18</v>
      </c>
      <c r="M163" s="13" t="str">
        <f t="shared" si="27"/>
        <v>zaenul</v>
      </c>
    </row>
    <row r="164" spans="1:13" x14ac:dyDescent="0.25">
      <c r="A164" s="11"/>
      <c r="B164" s="11"/>
      <c r="C164" s="16" t="str">
        <f>C162</f>
        <v>-5.8913/110.4265</v>
      </c>
      <c r="D164" s="13">
        <f>D162</f>
        <v>1</v>
      </c>
      <c r="E164" s="13" t="str">
        <f>E162</f>
        <v>MBB</v>
      </c>
      <c r="F164" s="13" t="str">
        <f>F162</f>
        <v>Pemanfaatan</v>
      </c>
      <c r="G164" s="17">
        <f t="shared" si="31"/>
        <v>3</v>
      </c>
      <c r="H164" s="17">
        <v>5</v>
      </c>
      <c r="I164" s="13" t="str">
        <f>I162</f>
        <v>P</v>
      </c>
      <c r="J164" s="18" t="s">
        <v>18</v>
      </c>
      <c r="K164" s="9">
        <v>0</v>
      </c>
      <c r="L164" s="9">
        <v>0</v>
      </c>
      <c r="M164" s="13" t="str">
        <f t="shared" si="27"/>
        <v>zaenul</v>
      </c>
    </row>
    <row r="165" spans="1:13" x14ac:dyDescent="0.25">
      <c r="A165" s="25"/>
      <c r="B165" s="25"/>
      <c r="C165" s="26" t="str">
        <f t="shared" ref="C165:F172" si="38">C164</f>
        <v>-5.8913/110.4265</v>
      </c>
      <c r="D165" s="27">
        <f t="shared" si="38"/>
        <v>1</v>
      </c>
      <c r="E165" s="27" t="str">
        <f t="shared" si="38"/>
        <v>MBB</v>
      </c>
      <c r="F165" s="27" t="str">
        <f t="shared" si="38"/>
        <v>Pemanfaatan</v>
      </c>
      <c r="G165" s="17">
        <f t="shared" si="31"/>
        <v>3</v>
      </c>
      <c r="H165" s="28">
        <v>6</v>
      </c>
      <c r="I165" s="27" t="s">
        <v>28</v>
      </c>
      <c r="J165" s="29" t="s">
        <v>25</v>
      </c>
      <c r="K165" s="9">
        <v>10</v>
      </c>
      <c r="L165" s="9">
        <v>0</v>
      </c>
      <c r="M165" s="13" t="str">
        <f t="shared" si="27"/>
        <v>zaenul</v>
      </c>
    </row>
    <row r="166" spans="1:13" x14ac:dyDescent="0.25">
      <c r="A166" s="11"/>
      <c r="B166" s="11"/>
      <c r="C166" s="16" t="str">
        <f t="shared" si="38"/>
        <v>-5.8913/110.4265</v>
      </c>
      <c r="D166" s="13">
        <f t="shared" si="38"/>
        <v>1</v>
      </c>
      <c r="E166" s="13" t="str">
        <f t="shared" si="38"/>
        <v>MBB</v>
      </c>
      <c r="F166" s="13" t="str">
        <f t="shared" si="38"/>
        <v>Pemanfaatan</v>
      </c>
      <c r="G166" s="17">
        <f t="shared" si="31"/>
        <v>3</v>
      </c>
      <c r="H166" s="17">
        <v>6</v>
      </c>
      <c r="I166" s="13" t="str">
        <f t="shared" ref="I166:I172" si="39">I165</f>
        <v>P</v>
      </c>
      <c r="J166" s="18" t="s">
        <v>26</v>
      </c>
      <c r="K166" s="9">
        <v>80</v>
      </c>
      <c r="L166" s="9">
        <v>0</v>
      </c>
      <c r="M166" s="13" t="str">
        <f t="shared" si="27"/>
        <v>zaenul</v>
      </c>
    </row>
    <row r="167" spans="1:13" x14ac:dyDescent="0.25">
      <c r="A167" s="11"/>
      <c r="B167" s="11"/>
      <c r="C167" s="16" t="str">
        <f t="shared" si="38"/>
        <v>-5.8913/110.4265</v>
      </c>
      <c r="D167" s="13">
        <f t="shared" si="38"/>
        <v>1</v>
      </c>
      <c r="E167" s="13" t="str">
        <f t="shared" si="38"/>
        <v>MBB</v>
      </c>
      <c r="F167" s="13" t="str">
        <f t="shared" si="38"/>
        <v>Pemanfaatan</v>
      </c>
      <c r="G167" s="17">
        <f t="shared" si="31"/>
        <v>3</v>
      </c>
      <c r="H167" s="17">
        <v>6</v>
      </c>
      <c r="I167" s="13" t="str">
        <f t="shared" si="39"/>
        <v>P</v>
      </c>
      <c r="J167" s="18" t="s">
        <v>19</v>
      </c>
      <c r="K167" s="9">
        <v>0</v>
      </c>
      <c r="L167" s="9">
        <v>0</v>
      </c>
      <c r="M167" s="13" t="str">
        <f t="shared" si="27"/>
        <v>zaenul</v>
      </c>
    </row>
    <row r="168" spans="1:13" x14ac:dyDescent="0.25">
      <c r="A168" s="11"/>
      <c r="B168" s="11"/>
      <c r="C168" s="16" t="str">
        <f t="shared" si="38"/>
        <v>-5.8913/110.4265</v>
      </c>
      <c r="D168" s="13">
        <f t="shared" si="38"/>
        <v>1</v>
      </c>
      <c r="E168" s="13" t="str">
        <f t="shared" si="38"/>
        <v>MBB</v>
      </c>
      <c r="F168" s="13" t="str">
        <f t="shared" si="38"/>
        <v>Pemanfaatan</v>
      </c>
      <c r="G168" s="17">
        <f t="shared" si="31"/>
        <v>3</v>
      </c>
      <c r="H168" s="17">
        <v>6</v>
      </c>
      <c r="I168" s="13" t="str">
        <f t="shared" si="39"/>
        <v>P</v>
      </c>
      <c r="J168" s="18" t="s">
        <v>20</v>
      </c>
      <c r="K168" s="9">
        <v>0</v>
      </c>
      <c r="L168" s="9">
        <v>0</v>
      </c>
      <c r="M168" s="13" t="str">
        <f t="shared" si="27"/>
        <v>zaenul</v>
      </c>
    </row>
    <row r="169" spans="1:13" x14ac:dyDescent="0.25">
      <c r="A169" s="11"/>
      <c r="B169" s="11"/>
      <c r="C169" s="16" t="str">
        <f t="shared" si="38"/>
        <v>-5.8913/110.4265</v>
      </c>
      <c r="D169" s="13">
        <f t="shared" si="38"/>
        <v>1</v>
      </c>
      <c r="E169" s="13" t="str">
        <f t="shared" si="38"/>
        <v>MBB</v>
      </c>
      <c r="F169" s="13" t="str">
        <f t="shared" si="38"/>
        <v>Pemanfaatan</v>
      </c>
      <c r="G169" s="17">
        <f t="shared" si="31"/>
        <v>3</v>
      </c>
      <c r="H169" s="17">
        <v>6</v>
      </c>
      <c r="I169" s="13" t="str">
        <f t="shared" si="39"/>
        <v>P</v>
      </c>
      <c r="J169" s="18" t="s">
        <v>21</v>
      </c>
      <c r="K169" s="9">
        <v>0</v>
      </c>
      <c r="L169" s="9">
        <v>0</v>
      </c>
      <c r="M169" s="13" t="str">
        <f t="shared" si="27"/>
        <v>zaenul</v>
      </c>
    </row>
    <row r="170" spans="1:13" x14ac:dyDescent="0.25">
      <c r="A170" s="11"/>
      <c r="B170" s="11"/>
      <c r="C170" s="16" t="str">
        <f t="shared" si="38"/>
        <v>-5.8913/110.4265</v>
      </c>
      <c r="D170" s="13">
        <f t="shared" si="38"/>
        <v>1</v>
      </c>
      <c r="E170" s="13" t="str">
        <f t="shared" si="38"/>
        <v>MBB</v>
      </c>
      <c r="F170" s="13" t="str">
        <f t="shared" si="38"/>
        <v>Pemanfaatan</v>
      </c>
      <c r="G170" s="17">
        <f t="shared" si="31"/>
        <v>3</v>
      </c>
      <c r="H170" s="17">
        <v>6</v>
      </c>
      <c r="I170" s="13" t="str">
        <f t="shared" si="39"/>
        <v>P</v>
      </c>
      <c r="J170" s="18" t="s">
        <v>22</v>
      </c>
      <c r="K170" s="9">
        <v>10</v>
      </c>
      <c r="L170" s="9">
        <v>0</v>
      </c>
      <c r="M170" s="13" t="str">
        <f t="shared" si="27"/>
        <v>zaenul</v>
      </c>
    </row>
    <row r="171" spans="1:13" x14ac:dyDescent="0.25">
      <c r="A171" s="11"/>
      <c r="B171" s="11"/>
      <c r="C171" s="16" t="str">
        <f t="shared" si="38"/>
        <v>-5.8913/110.4265</v>
      </c>
      <c r="D171" s="13">
        <f t="shared" si="38"/>
        <v>1</v>
      </c>
      <c r="E171" s="13" t="str">
        <f t="shared" si="38"/>
        <v>MBB</v>
      </c>
      <c r="F171" s="13" t="str">
        <f t="shared" si="38"/>
        <v>Pemanfaatan</v>
      </c>
      <c r="G171" s="17">
        <f t="shared" si="31"/>
        <v>3</v>
      </c>
      <c r="H171" s="17">
        <v>6</v>
      </c>
      <c r="I171" s="13" t="str">
        <f t="shared" si="39"/>
        <v>P</v>
      </c>
      <c r="J171" s="18" t="s">
        <v>23</v>
      </c>
      <c r="K171" s="9">
        <v>0</v>
      </c>
      <c r="L171" s="9">
        <v>0</v>
      </c>
      <c r="M171" s="13" t="str">
        <f t="shared" si="27"/>
        <v>zaenul</v>
      </c>
    </row>
    <row r="172" spans="1:13" x14ac:dyDescent="0.25">
      <c r="A172" s="11"/>
      <c r="B172" s="11"/>
      <c r="C172" s="16" t="str">
        <f t="shared" si="38"/>
        <v>-5.8913/110.4265</v>
      </c>
      <c r="D172" s="13">
        <f t="shared" si="38"/>
        <v>1</v>
      </c>
      <c r="E172" s="13" t="str">
        <f t="shared" si="38"/>
        <v>MBB</v>
      </c>
      <c r="F172" s="13" t="str">
        <f t="shared" si="38"/>
        <v>Pemanfaatan</v>
      </c>
      <c r="G172" s="17">
        <f t="shared" si="31"/>
        <v>3</v>
      </c>
      <c r="H172" s="17">
        <v>6</v>
      </c>
      <c r="I172" s="13" t="str">
        <f t="shared" si="39"/>
        <v>P</v>
      </c>
      <c r="J172" s="18" t="s">
        <v>24</v>
      </c>
      <c r="K172" s="9">
        <v>0</v>
      </c>
      <c r="L172" s="9">
        <v>0</v>
      </c>
      <c r="M172" s="13" t="str">
        <f t="shared" si="27"/>
        <v>zaenul</v>
      </c>
    </row>
    <row r="173" spans="1:13" x14ac:dyDescent="0.25">
      <c r="A173" s="11"/>
      <c r="B173" s="11"/>
      <c r="C173" s="16"/>
      <c r="D173" s="13"/>
      <c r="E173" s="13"/>
      <c r="F173" s="13"/>
      <c r="G173" s="17">
        <f t="shared" si="31"/>
        <v>3</v>
      </c>
      <c r="H173" s="17"/>
      <c r="I173" s="13"/>
      <c r="J173" s="18" t="s">
        <v>16</v>
      </c>
      <c r="K173" s="9">
        <v>90</v>
      </c>
      <c r="L173" s="9">
        <v>15</v>
      </c>
      <c r="M173" s="13" t="str">
        <f t="shared" si="27"/>
        <v>zaenul</v>
      </c>
    </row>
    <row r="174" spans="1:13" x14ac:dyDescent="0.25">
      <c r="A174" s="11"/>
      <c r="B174" s="11"/>
      <c r="C174" s="16" t="str">
        <f>C172</f>
        <v>-5.8913/110.4265</v>
      </c>
      <c r="D174" s="13">
        <f>D172</f>
        <v>1</v>
      </c>
      <c r="E174" s="13" t="str">
        <f>E172</f>
        <v>MBB</v>
      </c>
      <c r="F174" s="13" t="str">
        <f>F172</f>
        <v>Pemanfaatan</v>
      </c>
      <c r="G174" s="17">
        <f t="shared" si="31"/>
        <v>3</v>
      </c>
      <c r="H174" s="17">
        <v>6</v>
      </c>
      <c r="I174" s="13" t="str">
        <f>I172</f>
        <v>P</v>
      </c>
      <c r="J174" s="18" t="s">
        <v>18</v>
      </c>
      <c r="K174" s="9">
        <v>0</v>
      </c>
      <c r="L174" s="9">
        <v>0</v>
      </c>
      <c r="M174" s="13" t="str">
        <f t="shared" si="27"/>
        <v>zaenul</v>
      </c>
    </row>
    <row r="175" spans="1:13" x14ac:dyDescent="0.25">
      <c r="A175" s="25"/>
      <c r="B175" s="25"/>
      <c r="C175" s="26" t="str">
        <f t="shared" ref="C175:F182" si="40">C174</f>
        <v>-5.8913/110.4265</v>
      </c>
      <c r="D175" s="27">
        <f t="shared" si="40"/>
        <v>1</v>
      </c>
      <c r="E175" s="27" t="str">
        <f t="shared" si="40"/>
        <v>MBB</v>
      </c>
      <c r="F175" s="27" t="str">
        <f t="shared" si="40"/>
        <v>Pemanfaatan</v>
      </c>
      <c r="G175" s="17">
        <f t="shared" si="31"/>
        <v>3</v>
      </c>
      <c r="H175" s="28">
        <v>7</v>
      </c>
      <c r="I175" s="27" t="s">
        <v>28</v>
      </c>
      <c r="J175" s="29" t="s">
        <v>25</v>
      </c>
      <c r="K175" s="9">
        <v>20</v>
      </c>
      <c r="L175" s="9">
        <v>0</v>
      </c>
      <c r="M175" s="13" t="str">
        <f t="shared" si="27"/>
        <v>zaenul</v>
      </c>
    </row>
    <row r="176" spans="1:13" x14ac:dyDescent="0.25">
      <c r="A176" s="11"/>
      <c r="B176" s="11"/>
      <c r="C176" s="16" t="str">
        <f t="shared" si="40"/>
        <v>-5.8913/110.4265</v>
      </c>
      <c r="D176" s="13">
        <f t="shared" si="40"/>
        <v>1</v>
      </c>
      <c r="E176" s="13" t="str">
        <f t="shared" si="40"/>
        <v>MBB</v>
      </c>
      <c r="F176" s="13" t="str">
        <f t="shared" si="40"/>
        <v>Pemanfaatan</v>
      </c>
      <c r="G176" s="17">
        <f t="shared" si="31"/>
        <v>3</v>
      </c>
      <c r="H176" s="17">
        <v>7</v>
      </c>
      <c r="I176" s="13" t="str">
        <f t="shared" ref="I176:I184" si="41">I175</f>
        <v>P</v>
      </c>
      <c r="J176" s="18" t="s">
        <v>26</v>
      </c>
      <c r="K176" s="9">
        <v>80</v>
      </c>
      <c r="L176" s="9">
        <v>0</v>
      </c>
      <c r="M176" s="13" t="str">
        <f t="shared" si="27"/>
        <v>zaenul</v>
      </c>
    </row>
    <row r="177" spans="1:13" x14ac:dyDescent="0.25">
      <c r="A177" s="11"/>
      <c r="B177" s="11"/>
      <c r="C177" s="16" t="str">
        <f t="shared" si="40"/>
        <v>-5.8913/110.4265</v>
      </c>
      <c r="D177" s="13">
        <f t="shared" si="40"/>
        <v>1</v>
      </c>
      <c r="E177" s="13" t="str">
        <f t="shared" si="40"/>
        <v>MBB</v>
      </c>
      <c r="F177" s="13" t="str">
        <f t="shared" si="40"/>
        <v>Pemanfaatan</v>
      </c>
      <c r="G177" s="17">
        <f t="shared" si="31"/>
        <v>3</v>
      </c>
      <c r="H177" s="17">
        <v>7</v>
      </c>
      <c r="I177" s="13" t="str">
        <f t="shared" si="41"/>
        <v>P</v>
      </c>
      <c r="J177" s="18" t="s">
        <v>19</v>
      </c>
      <c r="K177" s="9">
        <v>0</v>
      </c>
      <c r="L177" s="9">
        <v>0</v>
      </c>
      <c r="M177" s="13" t="str">
        <f t="shared" si="27"/>
        <v>zaenul</v>
      </c>
    </row>
    <row r="178" spans="1:13" x14ac:dyDescent="0.25">
      <c r="A178" s="11"/>
      <c r="B178" s="11"/>
      <c r="C178" s="16" t="str">
        <f t="shared" si="40"/>
        <v>-5.8913/110.4265</v>
      </c>
      <c r="D178" s="13">
        <f t="shared" si="40"/>
        <v>1</v>
      </c>
      <c r="E178" s="13" t="str">
        <f t="shared" si="40"/>
        <v>MBB</v>
      </c>
      <c r="F178" s="13" t="str">
        <f t="shared" si="40"/>
        <v>Pemanfaatan</v>
      </c>
      <c r="G178" s="17">
        <f t="shared" si="31"/>
        <v>3</v>
      </c>
      <c r="H178" s="17">
        <v>7</v>
      </c>
      <c r="I178" s="13" t="str">
        <f t="shared" si="41"/>
        <v>P</v>
      </c>
      <c r="J178" s="18" t="s">
        <v>20</v>
      </c>
      <c r="K178" s="9">
        <v>0</v>
      </c>
      <c r="L178" s="9">
        <v>0</v>
      </c>
      <c r="M178" s="13" t="str">
        <f t="shared" si="27"/>
        <v>zaenul</v>
      </c>
    </row>
    <row r="179" spans="1:13" x14ac:dyDescent="0.25">
      <c r="A179" s="11"/>
      <c r="B179" s="11"/>
      <c r="C179" s="16" t="str">
        <f t="shared" si="40"/>
        <v>-5.8913/110.4265</v>
      </c>
      <c r="D179" s="13">
        <f t="shared" si="40"/>
        <v>1</v>
      </c>
      <c r="E179" s="13" t="str">
        <f t="shared" si="40"/>
        <v>MBB</v>
      </c>
      <c r="F179" s="13" t="str">
        <f t="shared" si="40"/>
        <v>Pemanfaatan</v>
      </c>
      <c r="G179" s="17">
        <f t="shared" si="31"/>
        <v>3</v>
      </c>
      <c r="H179" s="17">
        <v>7</v>
      </c>
      <c r="I179" s="13" t="str">
        <f t="shared" si="41"/>
        <v>P</v>
      </c>
      <c r="J179" s="18" t="s">
        <v>21</v>
      </c>
      <c r="K179" s="9">
        <v>0</v>
      </c>
      <c r="L179" s="9">
        <v>0</v>
      </c>
      <c r="M179" s="13" t="str">
        <f t="shared" si="27"/>
        <v>zaenul</v>
      </c>
    </row>
    <row r="180" spans="1:13" x14ac:dyDescent="0.25">
      <c r="A180" s="11"/>
      <c r="B180" s="11"/>
      <c r="C180" s="16" t="str">
        <f t="shared" si="40"/>
        <v>-5.8913/110.4265</v>
      </c>
      <c r="D180" s="13">
        <f t="shared" si="40"/>
        <v>1</v>
      </c>
      <c r="E180" s="13" t="str">
        <f t="shared" si="40"/>
        <v>MBB</v>
      </c>
      <c r="F180" s="13" t="str">
        <f t="shared" si="40"/>
        <v>Pemanfaatan</v>
      </c>
      <c r="G180" s="17">
        <f t="shared" si="31"/>
        <v>3</v>
      </c>
      <c r="H180" s="17">
        <v>7</v>
      </c>
      <c r="I180" s="13" t="str">
        <f t="shared" si="41"/>
        <v>P</v>
      </c>
      <c r="J180" s="18" t="s">
        <v>22</v>
      </c>
      <c r="K180" s="9">
        <v>0</v>
      </c>
      <c r="L180" s="9">
        <v>0</v>
      </c>
      <c r="M180" s="13" t="str">
        <f t="shared" ref="M180:M224" si="42">M179</f>
        <v>zaenul</v>
      </c>
    </row>
    <row r="181" spans="1:13" x14ac:dyDescent="0.25">
      <c r="A181" s="11"/>
      <c r="B181" s="11"/>
      <c r="C181" s="16" t="str">
        <f t="shared" si="40"/>
        <v>-5.8913/110.4265</v>
      </c>
      <c r="D181" s="13">
        <f t="shared" si="40"/>
        <v>1</v>
      </c>
      <c r="E181" s="13" t="str">
        <f t="shared" si="40"/>
        <v>MBB</v>
      </c>
      <c r="F181" s="13" t="str">
        <f t="shared" si="40"/>
        <v>Pemanfaatan</v>
      </c>
      <c r="G181" s="17">
        <f t="shared" si="31"/>
        <v>3</v>
      </c>
      <c r="H181" s="17">
        <v>7</v>
      </c>
      <c r="I181" s="13" t="str">
        <f t="shared" si="41"/>
        <v>P</v>
      </c>
      <c r="J181" s="18" t="s">
        <v>23</v>
      </c>
      <c r="K181" s="9">
        <v>0</v>
      </c>
      <c r="L181" s="9">
        <v>0</v>
      </c>
      <c r="M181" s="13" t="str">
        <f t="shared" si="42"/>
        <v>zaenul</v>
      </c>
    </row>
    <row r="182" spans="1:13" x14ac:dyDescent="0.25">
      <c r="A182" s="11"/>
      <c r="B182" s="11"/>
      <c r="C182" s="16" t="str">
        <f t="shared" si="40"/>
        <v>-5.8913/110.4265</v>
      </c>
      <c r="D182" s="13">
        <f t="shared" si="40"/>
        <v>1</v>
      </c>
      <c r="E182" s="13" t="str">
        <f t="shared" si="40"/>
        <v>MBB</v>
      </c>
      <c r="F182" s="13" t="str">
        <f t="shared" si="40"/>
        <v>Pemanfaatan</v>
      </c>
      <c r="G182" s="17">
        <f t="shared" si="31"/>
        <v>3</v>
      </c>
      <c r="H182" s="17">
        <v>7</v>
      </c>
      <c r="I182" s="13" t="str">
        <f t="shared" si="41"/>
        <v>P</v>
      </c>
      <c r="J182" s="18" t="s">
        <v>24</v>
      </c>
      <c r="K182" s="9">
        <v>0</v>
      </c>
      <c r="L182" s="9">
        <v>0</v>
      </c>
      <c r="M182" s="13" t="str">
        <f t="shared" si="42"/>
        <v>zaenul</v>
      </c>
    </row>
    <row r="183" spans="1:13" x14ac:dyDescent="0.25">
      <c r="A183" s="11"/>
      <c r="B183" s="11"/>
      <c r="C183" s="16"/>
      <c r="D183" s="13"/>
      <c r="E183" s="13"/>
      <c r="F183" s="13"/>
      <c r="G183" s="17">
        <f t="shared" si="31"/>
        <v>3</v>
      </c>
      <c r="H183" s="17"/>
      <c r="I183" s="13" t="str">
        <f t="shared" si="41"/>
        <v>P</v>
      </c>
      <c r="J183" s="18" t="s">
        <v>16</v>
      </c>
      <c r="K183" s="9">
        <v>70</v>
      </c>
      <c r="L183" s="9">
        <v>12</v>
      </c>
      <c r="M183" s="13" t="str">
        <f t="shared" si="42"/>
        <v>zaenul</v>
      </c>
    </row>
    <row r="184" spans="1:13" x14ac:dyDescent="0.25">
      <c r="A184" s="11"/>
      <c r="B184" s="11"/>
      <c r="C184" s="16" t="str">
        <f>C182</f>
        <v>-5.8913/110.4265</v>
      </c>
      <c r="D184" s="13">
        <f>D182</f>
        <v>1</v>
      </c>
      <c r="E184" s="13" t="str">
        <f>E182</f>
        <v>MBB</v>
      </c>
      <c r="F184" s="13" t="str">
        <f>F182</f>
        <v>Pemanfaatan</v>
      </c>
      <c r="G184" s="17">
        <f t="shared" si="31"/>
        <v>3</v>
      </c>
      <c r="H184" s="17">
        <v>7</v>
      </c>
      <c r="I184" s="13" t="str">
        <f t="shared" si="41"/>
        <v>P</v>
      </c>
      <c r="J184" s="18" t="s">
        <v>18</v>
      </c>
      <c r="K184" s="9">
        <v>0</v>
      </c>
      <c r="L184" s="9">
        <v>0</v>
      </c>
      <c r="M184" s="13" t="str">
        <f t="shared" si="42"/>
        <v>zaenul</v>
      </c>
    </row>
    <row r="185" spans="1:13" x14ac:dyDescent="0.25">
      <c r="A185" s="25"/>
      <c r="B185" s="25"/>
      <c r="C185" s="26" t="str">
        <f t="shared" ref="C185:F192" si="43">C184</f>
        <v>-5.8913/110.4265</v>
      </c>
      <c r="D185" s="27">
        <f t="shared" si="43"/>
        <v>1</v>
      </c>
      <c r="E185" s="27" t="str">
        <f t="shared" si="43"/>
        <v>MBB</v>
      </c>
      <c r="F185" s="27" t="str">
        <f t="shared" si="43"/>
        <v>Pemanfaatan</v>
      </c>
      <c r="G185" s="17">
        <f t="shared" si="31"/>
        <v>3</v>
      </c>
      <c r="H185" s="28">
        <v>8</v>
      </c>
      <c r="I185" s="27" t="s">
        <v>28</v>
      </c>
      <c r="J185" s="29" t="s">
        <v>25</v>
      </c>
      <c r="K185" s="9">
        <v>70</v>
      </c>
      <c r="L185" s="9">
        <v>0</v>
      </c>
      <c r="M185" s="13" t="str">
        <f t="shared" si="42"/>
        <v>zaenul</v>
      </c>
    </row>
    <row r="186" spans="1:13" x14ac:dyDescent="0.25">
      <c r="A186" s="11"/>
      <c r="B186" s="11"/>
      <c r="C186" s="16" t="str">
        <f t="shared" si="43"/>
        <v>-5.8913/110.4265</v>
      </c>
      <c r="D186" s="13">
        <f t="shared" si="43"/>
        <v>1</v>
      </c>
      <c r="E186" s="13" t="str">
        <f t="shared" si="43"/>
        <v>MBB</v>
      </c>
      <c r="F186" s="13" t="str">
        <f t="shared" si="43"/>
        <v>Pemanfaatan</v>
      </c>
      <c r="G186" s="17">
        <f t="shared" si="31"/>
        <v>3</v>
      </c>
      <c r="H186" s="17">
        <v>8</v>
      </c>
      <c r="I186" s="13" t="str">
        <f t="shared" ref="I186:I192" si="44">I185</f>
        <v>P</v>
      </c>
      <c r="J186" s="18" t="s">
        <v>26</v>
      </c>
      <c r="K186" s="9">
        <v>30</v>
      </c>
      <c r="L186" s="9">
        <v>0</v>
      </c>
      <c r="M186" s="13" t="str">
        <f t="shared" si="42"/>
        <v>zaenul</v>
      </c>
    </row>
    <row r="187" spans="1:13" x14ac:dyDescent="0.25">
      <c r="A187" s="11"/>
      <c r="B187" s="11"/>
      <c r="C187" s="16" t="str">
        <f t="shared" si="43"/>
        <v>-5.8913/110.4265</v>
      </c>
      <c r="D187" s="13">
        <f t="shared" si="43"/>
        <v>1</v>
      </c>
      <c r="E187" s="13" t="str">
        <f t="shared" si="43"/>
        <v>MBB</v>
      </c>
      <c r="F187" s="13" t="str">
        <f t="shared" si="43"/>
        <v>Pemanfaatan</v>
      </c>
      <c r="G187" s="17">
        <f t="shared" si="31"/>
        <v>3</v>
      </c>
      <c r="H187" s="17">
        <v>8</v>
      </c>
      <c r="I187" s="13" t="str">
        <f t="shared" si="44"/>
        <v>P</v>
      </c>
      <c r="J187" s="18" t="s">
        <v>19</v>
      </c>
      <c r="K187" s="9">
        <v>0</v>
      </c>
      <c r="L187" s="9">
        <v>0</v>
      </c>
      <c r="M187" s="13" t="str">
        <f t="shared" si="42"/>
        <v>zaenul</v>
      </c>
    </row>
    <row r="188" spans="1:13" x14ac:dyDescent="0.25">
      <c r="A188" s="11"/>
      <c r="B188" s="11"/>
      <c r="C188" s="16" t="str">
        <f t="shared" si="43"/>
        <v>-5.8913/110.4265</v>
      </c>
      <c r="D188" s="13">
        <f t="shared" si="43"/>
        <v>1</v>
      </c>
      <c r="E188" s="13" t="str">
        <f t="shared" si="43"/>
        <v>MBB</v>
      </c>
      <c r="F188" s="13" t="str">
        <f t="shared" si="43"/>
        <v>Pemanfaatan</v>
      </c>
      <c r="G188" s="17">
        <f t="shared" si="31"/>
        <v>3</v>
      </c>
      <c r="H188" s="17">
        <v>8</v>
      </c>
      <c r="I188" s="13" t="str">
        <f t="shared" si="44"/>
        <v>P</v>
      </c>
      <c r="J188" s="18" t="s">
        <v>20</v>
      </c>
      <c r="K188" s="9">
        <v>0</v>
      </c>
      <c r="L188" s="9">
        <v>0</v>
      </c>
      <c r="M188" s="13" t="str">
        <f t="shared" si="42"/>
        <v>zaenul</v>
      </c>
    </row>
    <row r="189" spans="1:13" x14ac:dyDescent="0.25">
      <c r="A189" s="11"/>
      <c r="B189" s="11"/>
      <c r="C189" s="16" t="str">
        <f t="shared" si="43"/>
        <v>-5.8913/110.4265</v>
      </c>
      <c r="D189" s="13">
        <f t="shared" si="43"/>
        <v>1</v>
      </c>
      <c r="E189" s="13" t="str">
        <f t="shared" si="43"/>
        <v>MBB</v>
      </c>
      <c r="F189" s="13" t="str">
        <f t="shared" si="43"/>
        <v>Pemanfaatan</v>
      </c>
      <c r="G189" s="17">
        <f t="shared" si="31"/>
        <v>3</v>
      </c>
      <c r="H189" s="17">
        <v>8</v>
      </c>
      <c r="I189" s="13" t="str">
        <f t="shared" si="44"/>
        <v>P</v>
      </c>
      <c r="J189" s="18" t="s">
        <v>21</v>
      </c>
      <c r="K189" s="9">
        <v>0</v>
      </c>
      <c r="L189" s="9">
        <v>0</v>
      </c>
      <c r="M189" s="13" t="str">
        <f t="shared" si="42"/>
        <v>zaenul</v>
      </c>
    </row>
    <row r="190" spans="1:13" x14ac:dyDescent="0.25">
      <c r="A190" s="11"/>
      <c r="B190" s="11"/>
      <c r="C190" s="16" t="str">
        <f t="shared" si="43"/>
        <v>-5.8913/110.4265</v>
      </c>
      <c r="D190" s="13">
        <f t="shared" si="43"/>
        <v>1</v>
      </c>
      <c r="E190" s="13" t="str">
        <f t="shared" si="43"/>
        <v>MBB</v>
      </c>
      <c r="F190" s="13" t="str">
        <f t="shared" si="43"/>
        <v>Pemanfaatan</v>
      </c>
      <c r="G190" s="17">
        <f t="shared" si="31"/>
        <v>3</v>
      </c>
      <c r="H190" s="17">
        <v>8</v>
      </c>
      <c r="I190" s="13" t="str">
        <f t="shared" si="44"/>
        <v>P</v>
      </c>
      <c r="J190" s="18" t="s">
        <v>22</v>
      </c>
      <c r="K190" s="9">
        <v>100</v>
      </c>
      <c r="L190" s="9">
        <v>0</v>
      </c>
      <c r="M190" s="13" t="str">
        <f t="shared" si="42"/>
        <v>zaenul</v>
      </c>
    </row>
    <row r="191" spans="1:13" x14ac:dyDescent="0.25">
      <c r="A191" s="11"/>
      <c r="B191" s="11"/>
      <c r="C191" s="16" t="str">
        <f t="shared" si="43"/>
        <v>-5.8913/110.4265</v>
      </c>
      <c r="D191" s="13">
        <f t="shared" si="43"/>
        <v>1</v>
      </c>
      <c r="E191" s="13" t="str">
        <f t="shared" si="43"/>
        <v>MBB</v>
      </c>
      <c r="F191" s="13" t="str">
        <f t="shared" si="43"/>
        <v>Pemanfaatan</v>
      </c>
      <c r="G191" s="17">
        <f t="shared" ref="G191:G224" si="45">G189</f>
        <v>3</v>
      </c>
      <c r="H191" s="17">
        <v>8</v>
      </c>
      <c r="I191" s="13" t="str">
        <f t="shared" si="44"/>
        <v>P</v>
      </c>
      <c r="J191" s="18" t="s">
        <v>23</v>
      </c>
      <c r="K191" s="9">
        <v>0</v>
      </c>
      <c r="L191" s="9">
        <v>0</v>
      </c>
      <c r="M191" s="13" t="str">
        <f t="shared" si="42"/>
        <v>zaenul</v>
      </c>
    </row>
    <row r="192" spans="1:13" x14ac:dyDescent="0.25">
      <c r="A192" s="11"/>
      <c r="B192" s="11"/>
      <c r="C192" s="16" t="str">
        <f t="shared" si="43"/>
        <v>-5.8913/110.4265</v>
      </c>
      <c r="D192" s="13">
        <f t="shared" si="43"/>
        <v>1</v>
      </c>
      <c r="E192" s="13" t="str">
        <f t="shared" si="43"/>
        <v>MBB</v>
      </c>
      <c r="F192" s="13" t="str">
        <f t="shared" si="43"/>
        <v>Pemanfaatan</v>
      </c>
      <c r="G192" s="17">
        <f t="shared" si="45"/>
        <v>3</v>
      </c>
      <c r="H192" s="17">
        <v>8</v>
      </c>
      <c r="I192" s="13" t="str">
        <f t="shared" si="44"/>
        <v>P</v>
      </c>
      <c r="J192" s="18" t="s">
        <v>24</v>
      </c>
      <c r="K192" s="9">
        <v>0</v>
      </c>
      <c r="L192" s="9">
        <v>0</v>
      </c>
      <c r="M192" s="13" t="str">
        <f t="shared" si="42"/>
        <v>zaenul</v>
      </c>
    </row>
    <row r="193" spans="1:13" x14ac:dyDescent="0.25">
      <c r="A193" s="11"/>
      <c r="B193" s="11"/>
      <c r="C193" s="16"/>
      <c r="D193" s="13"/>
      <c r="E193" s="13"/>
      <c r="F193" s="13"/>
      <c r="G193" s="17">
        <f t="shared" si="45"/>
        <v>3</v>
      </c>
      <c r="H193" s="17"/>
      <c r="I193" s="13"/>
      <c r="J193" s="18" t="s">
        <v>16</v>
      </c>
      <c r="K193" s="9">
        <v>40</v>
      </c>
      <c r="L193" s="9">
        <v>13</v>
      </c>
      <c r="M193" s="13" t="str">
        <f t="shared" si="42"/>
        <v>zaenul</v>
      </c>
    </row>
    <row r="194" spans="1:13" x14ac:dyDescent="0.25">
      <c r="A194" s="11"/>
      <c r="B194" s="11"/>
      <c r="C194" s="16" t="str">
        <f>C192</f>
        <v>-5.8913/110.4265</v>
      </c>
      <c r="D194" s="13">
        <f>D192</f>
        <v>1</v>
      </c>
      <c r="E194" s="13" t="str">
        <f>E192</f>
        <v>MBB</v>
      </c>
      <c r="F194" s="13" t="str">
        <f>F192</f>
        <v>Pemanfaatan</v>
      </c>
      <c r="G194" s="17">
        <f t="shared" si="45"/>
        <v>3</v>
      </c>
      <c r="H194" s="17">
        <v>8</v>
      </c>
      <c r="I194" s="13" t="str">
        <f>I192</f>
        <v>P</v>
      </c>
      <c r="J194" s="18" t="s">
        <v>18</v>
      </c>
      <c r="K194" s="9">
        <v>0</v>
      </c>
      <c r="L194" s="9">
        <v>0</v>
      </c>
      <c r="M194" s="13" t="str">
        <f t="shared" si="42"/>
        <v>zaenul</v>
      </c>
    </row>
    <row r="195" spans="1:13" x14ac:dyDescent="0.25">
      <c r="A195" s="25"/>
      <c r="B195" s="25"/>
      <c r="C195" s="26" t="str">
        <f t="shared" ref="C195:F202" si="46">C194</f>
        <v>-5.8913/110.4265</v>
      </c>
      <c r="D195" s="27">
        <f t="shared" si="46"/>
        <v>1</v>
      </c>
      <c r="E195" s="27" t="str">
        <f t="shared" si="46"/>
        <v>MBB</v>
      </c>
      <c r="F195" s="27" t="str">
        <f t="shared" si="46"/>
        <v>Pemanfaatan</v>
      </c>
      <c r="G195" s="17">
        <f t="shared" si="45"/>
        <v>3</v>
      </c>
      <c r="H195" s="28">
        <v>9</v>
      </c>
      <c r="I195" s="27" t="s">
        <v>28</v>
      </c>
      <c r="J195" s="29" t="s">
        <v>25</v>
      </c>
      <c r="K195" s="9">
        <v>5</v>
      </c>
      <c r="L195" s="9">
        <v>0</v>
      </c>
      <c r="M195" s="13" t="str">
        <f t="shared" si="42"/>
        <v>zaenul</v>
      </c>
    </row>
    <row r="196" spans="1:13" x14ac:dyDescent="0.25">
      <c r="A196" s="11"/>
      <c r="B196" s="11"/>
      <c r="C196" s="16" t="str">
        <f t="shared" si="46"/>
        <v>-5.8913/110.4265</v>
      </c>
      <c r="D196" s="13">
        <f t="shared" si="46"/>
        <v>1</v>
      </c>
      <c r="E196" s="13" t="str">
        <f t="shared" si="46"/>
        <v>MBB</v>
      </c>
      <c r="F196" s="13" t="str">
        <f t="shared" si="46"/>
        <v>Pemanfaatan</v>
      </c>
      <c r="G196" s="17">
        <f t="shared" si="45"/>
        <v>3</v>
      </c>
      <c r="H196" s="17">
        <v>9</v>
      </c>
      <c r="I196" s="13" t="str">
        <f t="shared" ref="I196:I202" si="47">I195</f>
        <v>P</v>
      </c>
      <c r="J196" s="18" t="s">
        <v>26</v>
      </c>
      <c r="K196" s="9">
        <v>90</v>
      </c>
      <c r="L196" s="9">
        <v>0</v>
      </c>
      <c r="M196" s="13" t="str">
        <f t="shared" si="42"/>
        <v>zaenul</v>
      </c>
    </row>
    <row r="197" spans="1:13" x14ac:dyDescent="0.25">
      <c r="A197" s="11"/>
      <c r="B197" s="11"/>
      <c r="C197" s="16" t="str">
        <f t="shared" si="46"/>
        <v>-5.8913/110.4265</v>
      </c>
      <c r="D197" s="13">
        <f t="shared" si="46"/>
        <v>1</v>
      </c>
      <c r="E197" s="13" t="str">
        <f t="shared" si="46"/>
        <v>MBB</v>
      </c>
      <c r="F197" s="13" t="str">
        <f t="shared" si="46"/>
        <v>Pemanfaatan</v>
      </c>
      <c r="G197" s="17">
        <f t="shared" si="45"/>
        <v>3</v>
      </c>
      <c r="H197" s="17">
        <v>9</v>
      </c>
      <c r="I197" s="13" t="str">
        <f t="shared" si="47"/>
        <v>P</v>
      </c>
      <c r="J197" s="18" t="s">
        <v>19</v>
      </c>
      <c r="K197" s="9">
        <v>0</v>
      </c>
      <c r="L197" s="9">
        <v>0</v>
      </c>
      <c r="M197" s="13" t="str">
        <f t="shared" si="42"/>
        <v>zaenul</v>
      </c>
    </row>
    <row r="198" spans="1:13" x14ac:dyDescent="0.25">
      <c r="A198" s="11"/>
      <c r="B198" s="11"/>
      <c r="C198" s="16" t="str">
        <f t="shared" si="46"/>
        <v>-5.8913/110.4265</v>
      </c>
      <c r="D198" s="13">
        <f t="shared" si="46"/>
        <v>1</v>
      </c>
      <c r="E198" s="13" t="str">
        <f t="shared" si="46"/>
        <v>MBB</v>
      </c>
      <c r="F198" s="13" t="str">
        <f t="shared" si="46"/>
        <v>Pemanfaatan</v>
      </c>
      <c r="G198" s="17">
        <f t="shared" si="45"/>
        <v>3</v>
      </c>
      <c r="H198" s="17">
        <v>9</v>
      </c>
      <c r="I198" s="13" t="str">
        <f t="shared" si="47"/>
        <v>P</v>
      </c>
      <c r="J198" s="18" t="s">
        <v>20</v>
      </c>
      <c r="K198" s="9">
        <v>0</v>
      </c>
      <c r="L198" s="9">
        <v>0</v>
      </c>
      <c r="M198" s="13" t="str">
        <f t="shared" si="42"/>
        <v>zaenul</v>
      </c>
    </row>
    <row r="199" spans="1:13" x14ac:dyDescent="0.25">
      <c r="A199" s="11"/>
      <c r="B199" s="11"/>
      <c r="C199" s="16" t="str">
        <f t="shared" si="46"/>
        <v>-5.8913/110.4265</v>
      </c>
      <c r="D199" s="13">
        <f t="shared" si="46"/>
        <v>1</v>
      </c>
      <c r="E199" s="13" t="str">
        <f t="shared" si="46"/>
        <v>MBB</v>
      </c>
      <c r="F199" s="13" t="str">
        <f t="shared" si="46"/>
        <v>Pemanfaatan</v>
      </c>
      <c r="G199" s="17">
        <f t="shared" si="45"/>
        <v>3</v>
      </c>
      <c r="H199" s="17">
        <v>9</v>
      </c>
      <c r="I199" s="13" t="str">
        <f t="shared" si="47"/>
        <v>P</v>
      </c>
      <c r="J199" s="18" t="s">
        <v>21</v>
      </c>
      <c r="K199" s="9">
        <v>0</v>
      </c>
      <c r="L199" s="9">
        <v>0</v>
      </c>
      <c r="M199" s="13" t="str">
        <f t="shared" si="42"/>
        <v>zaenul</v>
      </c>
    </row>
    <row r="200" spans="1:13" x14ac:dyDescent="0.25">
      <c r="A200" s="11"/>
      <c r="B200" s="11"/>
      <c r="C200" s="16" t="str">
        <f t="shared" si="46"/>
        <v>-5.8913/110.4265</v>
      </c>
      <c r="D200" s="13">
        <f t="shared" si="46"/>
        <v>1</v>
      </c>
      <c r="E200" s="13" t="str">
        <f t="shared" si="46"/>
        <v>MBB</v>
      </c>
      <c r="F200" s="13" t="str">
        <f t="shared" si="46"/>
        <v>Pemanfaatan</v>
      </c>
      <c r="G200" s="17">
        <f t="shared" si="45"/>
        <v>3</v>
      </c>
      <c r="H200" s="17">
        <v>9</v>
      </c>
      <c r="I200" s="13" t="str">
        <f t="shared" si="47"/>
        <v>P</v>
      </c>
      <c r="J200" s="18" t="s">
        <v>22</v>
      </c>
      <c r="K200" s="9">
        <v>5</v>
      </c>
      <c r="L200" s="9">
        <v>0</v>
      </c>
      <c r="M200" s="13" t="str">
        <f t="shared" si="42"/>
        <v>zaenul</v>
      </c>
    </row>
    <row r="201" spans="1:13" x14ac:dyDescent="0.25">
      <c r="A201" s="11"/>
      <c r="B201" s="11"/>
      <c r="C201" s="16" t="str">
        <f t="shared" si="46"/>
        <v>-5.8913/110.4265</v>
      </c>
      <c r="D201" s="13">
        <f t="shared" si="46"/>
        <v>1</v>
      </c>
      <c r="E201" s="13" t="str">
        <f t="shared" si="46"/>
        <v>MBB</v>
      </c>
      <c r="F201" s="13" t="str">
        <f t="shared" si="46"/>
        <v>Pemanfaatan</v>
      </c>
      <c r="G201" s="17">
        <f t="shared" si="45"/>
        <v>3</v>
      </c>
      <c r="H201" s="17">
        <v>9</v>
      </c>
      <c r="I201" s="13" t="str">
        <f t="shared" si="47"/>
        <v>P</v>
      </c>
      <c r="J201" s="18" t="s">
        <v>23</v>
      </c>
      <c r="K201" s="9">
        <v>0</v>
      </c>
      <c r="L201" s="9">
        <v>0</v>
      </c>
      <c r="M201" s="13" t="str">
        <f t="shared" si="42"/>
        <v>zaenul</v>
      </c>
    </row>
    <row r="202" spans="1:13" x14ac:dyDescent="0.25">
      <c r="A202" s="11"/>
      <c r="B202" s="11"/>
      <c r="C202" s="16" t="str">
        <f t="shared" si="46"/>
        <v>-5.8913/110.4265</v>
      </c>
      <c r="D202" s="13">
        <f t="shared" si="46"/>
        <v>1</v>
      </c>
      <c r="E202" s="13" t="str">
        <f t="shared" si="46"/>
        <v>MBB</v>
      </c>
      <c r="F202" s="13" t="str">
        <f t="shared" si="46"/>
        <v>Pemanfaatan</v>
      </c>
      <c r="G202" s="17">
        <f t="shared" si="45"/>
        <v>3</v>
      </c>
      <c r="H202" s="17">
        <v>9</v>
      </c>
      <c r="I202" s="13" t="str">
        <f t="shared" si="47"/>
        <v>P</v>
      </c>
      <c r="J202" s="18" t="s">
        <v>24</v>
      </c>
      <c r="K202" s="9">
        <v>0</v>
      </c>
      <c r="L202" s="9">
        <v>0</v>
      </c>
      <c r="M202" s="13" t="str">
        <f t="shared" si="42"/>
        <v>zaenul</v>
      </c>
    </row>
    <row r="203" spans="1:13" x14ac:dyDescent="0.25">
      <c r="A203" s="11"/>
      <c r="B203" s="11"/>
      <c r="C203" s="16"/>
      <c r="D203" s="13"/>
      <c r="E203" s="13"/>
      <c r="F203" s="13"/>
      <c r="G203" s="17">
        <f t="shared" si="45"/>
        <v>3</v>
      </c>
      <c r="H203" s="17"/>
      <c r="I203" s="13"/>
      <c r="J203" s="18" t="s">
        <v>16</v>
      </c>
      <c r="K203" s="9">
        <v>80</v>
      </c>
      <c r="L203" s="9">
        <v>18</v>
      </c>
      <c r="M203" s="13" t="str">
        <f t="shared" si="42"/>
        <v>zaenul</v>
      </c>
    </row>
    <row r="204" spans="1:13" x14ac:dyDescent="0.25">
      <c r="A204" s="11"/>
      <c r="B204" s="11"/>
      <c r="C204" s="16" t="str">
        <f>C202</f>
        <v>-5.8913/110.4265</v>
      </c>
      <c r="D204" s="13">
        <f>D202</f>
        <v>1</v>
      </c>
      <c r="E204" s="13" t="str">
        <f>E202</f>
        <v>MBB</v>
      </c>
      <c r="F204" s="13" t="str">
        <f>F202</f>
        <v>Pemanfaatan</v>
      </c>
      <c r="G204" s="17">
        <f t="shared" si="45"/>
        <v>3</v>
      </c>
      <c r="H204" s="17">
        <v>9</v>
      </c>
      <c r="I204" s="13" t="str">
        <f>I202</f>
        <v>P</v>
      </c>
      <c r="J204" s="18" t="s">
        <v>18</v>
      </c>
      <c r="K204" s="9">
        <v>0</v>
      </c>
      <c r="L204" s="9">
        <v>0</v>
      </c>
      <c r="M204" s="13" t="str">
        <f t="shared" si="42"/>
        <v>zaenul</v>
      </c>
    </row>
    <row r="205" spans="1:13" x14ac:dyDescent="0.25">
      <c r="A205" s="25"/>
      <c r="B205" s="25"/>
      <c r="C205" s="26" t="str">
        <f t="shared" ref="C205:F212" si="48">C204</f>
        <v>-5.8913/110.4265</v>
      </c>
      <c r="D205" s="27">
        <f t="shared" si="48"/>
        <v>1</v>
      </c>
      <c r="E205" s="27" t="str">
        <f t="shared" si="48"/>
        <v>MBB</v>
      </c>
      <c r="F205" s="27" t="str">
        <f t="shared" si="48"/>
        <v>Pemanfaatan</v>
      </c>
      <c r="G205" s="17">
        <f t="shared" si="45"/>
        <v>3</v>
      </c>
      <c r="H205" s="28">
        <v>10</v>
      </c>
      <c r="I205" s="27" t="s">
        <v>29</v>
      </c>
      <c r="J205" s="29" t="s">
        <v>25</v>
      </c>
      <c r="K205" s="9">
        <v>10</v>
      </c>
      <c r="L205" s="9">
        <v>0</v>
      </c>
      <c r="M205" s="13" t="str">
        <f t="shared" si="42"/>
        <v>zaenul</v>
      </c>
    </row>
    <row r="206" spans="1:13" x14ac:dyDescent="0.25">
      <c r="A206" s="11"/>
      <c r="B206" s="11"/>
      <c r="C206" s="16" t="str">
        <f t="shared" si="48"/>
        <v>-5.8913/110.4265</v>
      </c>
      <c r="D206" s="13">
        <f t="shared" si="48"/>
        <v>1</v>
      </c>
      <c r="E206" s="13" t="str">
        <f t="shared" si="48"/>
        <v>MBB</v>
      </c>
      <c r="F206" s="13" t="str">
        <f t="shared" si="48"/>
        <v>Pemanfaatan</v>
      </c>
      <c r="G206" s="17">
        <f t="shared" si="45"/>
        <v>3</v>
      </c>
      <c r="H206" s="17">
        <v>10</v>
      </c>
      <c r="I206" s="13" t="str">
        <f t="shared" ref="I206:I212" si="49">I205</f>
        <v>P,PK</v>
      </c>
      <c r="J206" s="18" t="s">
        <v>26</v>
      </c>
      <c r="K206" s="9">
        <v>70</v>
      </c>
      <c r="L206" s="9">
        <v>0</v>
      </c>
      <c r="M206" s="13" t="str">
        <f t="shared" si="42"/>
        <v>zaenul</v>
      </c>
    </row>
    <row r="207" spans="1:13" x14ac:dyDescent="0.25">
      <c r="A207" s="11"/>
      <c r="B207" s="11"/>
      <c r="C207" s="16" t="str">
        <f t="shared" si="48"/>
        <v>-5.8913/110.4265</v>
      </c>
      <c r="D207" s="13">
        <f t="shared" si="48"/>
        <v>1</v>
      </c>
      <c r="E207" s="13" t="str">
        <f t="shared" si="48"/>
        <v>MBB</v>
      </c>
      <c r="F207" s="13" t="str">
        <f t="shared" si="48"/>
        <v>Pemanfaatan</v>
      </c>
      <c r="G207" s="17">
        <f t="shared" si="45"/>
        <v>3</v>
      </c>
      <c r="H207" s="17">
        <v>10</v>
      </c>
      <c r="I207" s="13" t="str">
        <f t="shared" si="49"/>
        <v>P,PK</v>
      </c>
      <c r="J207" s="18" t="s">
        <v>19</v>
      </c>
      <c r="K207" s="9">
        <v>0</v>
      </c>
      <c r="L207" s="9">
        <v>0</v>
      </c>
      <c r="M207" s="13" t="str">
        <f t="shared" si="42"/>
        <v>zaenul</v>
      </c>
    </row>
    <row r="208" spans="1:13" x14ac:dyDescent="0.25">
      <c r="A208" s="11"/>
      <c r="B208" s="11"/>
      <c r="C208" s="16" t="str">
        <f t="shared" si="48"/>
        <v>-5.8913/110.4265</v>
      </c>
      <c r="D208" s="13">
        <f t="shared" si="48"/>
        <v>1</v>
      </c>
      <c r="E208" s="13" t="str">
        <f t="shared" si="48"/>
        <v>MBB</v>
      </c>
      <c r="F208" s="13" t="str">
        <f t="shared" si="48"/>
        <v>Pemanfaatan</v>
      </c>
      <c r="G208" s="17">
        <f t="shared" si="45"/>
        <v>3</v>
      </c>
      <c r="H208" s="17">
        <v>10</v>
      </c>
      <c r="I208" s="13" t="str">
        <f t="shared" si="49"/>
        <v>P,PK</v>
      </c>
      <c r="J208" s="18" t="s">
        <v>20</v>
      </c>
      <c r="K208" s="9">
        <v>0</v>
      </c>
      <c r="L208" s="9">
        <v>0</v>
      </c>
      <c r="M208" s="13" t="str">
        <f t="shared" si="42"/>
        <v>zaenul</v>
      </c>
    </row>
    <row r="209" spans="1:14" x14ac:dyDescent="0.25">
      <c r="A209" s="11"/>
      <c r="B209" s="11"/>
      <c r="C209" s="16" t="str">
        <f t="shared" si="48"/>
        <v>-5.8913/110.4265</v>
      </c>
      <c r="D209" s="13">
        <f t="shared" si="48"/>
        <v>1</v>
      </c>
      <c r="E209" s="13" t="str">
        <f t="shared" si="48"/>
        <v>MBB</v>
      </c>
      <c r="F209" s="13" t="str">
        <f t="shared" si="48"/>
        <v>Pemanfaatan</v>
      </c>
      <c r="G209" s="17">
        <f t="shared" si="45"/>
        <v>3</v>
      </c>
      <c r="H209" s="17">
        <v>10</v>
      </c>
      <c r="I209" s="13" t="str">
        <f t="shared" si="49"/>
        <v>P,PK</v>
      </c>
      <c r="J209" s="18" t="s">
        <v>21</v>
      </c>
      <c r="K209" s="9">
        <v>0</v>
      </c>
      <c r="L209" s="9">
        <v>0</v>
      </c>
      <c r="M209" s="13" t="str">
        <f t="shared" si="42"/>
        <v>zaenul</v>
      </c>
    </row>
    <row r="210" spans="1:14" x14ac:dyDescent="0.25">
      <c r="A210" s="11"/>
      <c r="B210" s="11"/>
      <c r="C210" s="16" t="str">
        <f t="shared" si="48"/>
        <v>-5.8913/110.4265</v>
      </c>
      <c r="D210" s="13">
        <f t="shared" si="48"/>
        <v>1</v>
      </c>
      <c r="E210" s="13" t="str">
        <f t="shared" si="48"/>
        <v>MBB</v>
      </c>
      <c r="F210" s="13" t="str">
        <f t="shared" si="48"/>
        <v>Pemanfaatan</v>
      </c>
      <c r="G210" s="17">
        <f t="shared" si="45"/>
        <v>3</v>
      </c>
      <c r="H210" s="17">
        <v>10</v>
      </c>
      <c r="I210" s="13" t="str">
        <f t="shared" si="49"/>
        <v>P,PK</v>
      </c>
      <c r="J210" s="18" t="s">
        <v>22</v>
      </c>
      <c r="K210" s="9">
        <v>20</v>
      </c>
      <c r="L210" s="9">
        <v>0</v>
      </c>
      <c r="M210" s="13" t="str">
        <f t="shared" si="42"/>
        <v>zaenul</v>
      </c>
    </row>
    <row r="211" spans="1:14" x14ac:dyDescent="0.25">
      <c r="A211" s="11"/>
      <c r="B211" s="11"/>
      <c r="C211" s="16" t="str">
        <f t="shared" si="48"/>
        <v>-5.8913/110.4265</v>
      </c>
      <c r="D211" s="13">
        <f t="shared" si="48"/>
        <v>1</v>
      </c>
      <c r="E211" s="13" t="str">
        <f t="shared" si="48"/>
        <v>MBB</v>
      </c>
      <c r="F211" s="13" t="str">
        <f t="shared" si="48"/>
        <v>Pemanfaatan</v>
      </c>
      <c r="G211" s="17">
        <f t="shared" si="45"/>
        <v>3</v>
      </c>
      <c r="H211" s="17">
        <v>10</v>
      </c>
      <c r="I211" s="13" t="str">
        <f t="shared" si="49"/>
        <v>P,PK</v>
      </c>
      <c r="J211" s="18" t="s">
        <v>23</v>
      </c>
      <c r="K211" s="9">
        <v>0</v>
      </c>
      <c r="L211" s="9">
        <v>0</v>
      </c>
      <c r="M211" s="13" t="str">
        <f t="shared" si="42"/>
        <v>zaenul</v>
      </c>
    </row>
    <row r="212" spans="1:14" x14ac:dyDescent="0.25">
      <c r="A212" s="11"/>
      <c r="B212" s="11"/>
      <c r="C212" s="16" t="str">
        <f t="shared" si="48"/>
        <v>-5.8913/110.4265</v>
      </c>
      <c r="D212" s="13">
        <f t="shared" si="48"/>
        <v>1</v>
      </c>
      <c r="E212" s="13" t="str">
        <f t="shared" si="48"/>
        <v>MBB</v>
      </c>
      <c r="F212" s="13" t="str">
        <f t="shared" si="48"/>
        <v>Pemanfaatan</v>
      </c>
      <c r="G212" s="17">
        <f t="shared" si="45"/>
        <v>3</v>
      </c>
      <c r="H212" s="17">
        <v>10</v>
      </c>
      <c r="I212" s="13" t="str">
        <f t="shared" si="49"/>
        <v>P,PK</v>
      </c>
      <c r="J212" s="18" t="s">
        <v>24</v>
      </c>
      <c r="K212" s="9">
        <v>0</v>
      </c>
      <c r="L212" s="9">
        <v>0</v>
      </c>
      <c r="M212" s="13" t="str">
        <f t="shared" si="42"/>
        <v>zaenul</v>
      </c>
    </row>
    <row r="213" spans="1:14" x14ac:dyDescent="0.25">
      <c r="A213" s="11"/>
      <c r="B213" s="11"/>
      <c r="C213" s="16"/>
      <c r="D213" s="13"/>
      <c r="E213" s="13"/>
      <c r="F213" s="13"/>
      <c r="G213" s="17">
        <f t="shared" si="45"/>
        <v>3</v>
      </c>
      <c r="H213" s="17"/>
      <c r="I213" s="13"/>
      <c r="J213" s="18" t="s">
        <v>16</v>
      </c>
      <c r="K213" s="9">
        <v>80</v>
      </c>
      <c r="L213" s="9">
        <v>15</v>
      </c>
      <c r="M213" s="13" t="str">
        <f t="shared" si="42"/>
        <v>zaenul</v>
      </c>
    </row>
    <row r="214" spans="1:14" x14ac:dyDescent="0.25">
      <c r="A214" s="11"/>
      <c r="B214" s="11"/>
      <c r="C214" s="16" t="str">
        <f>C212</f>
        <v>-5.8913/110.4265</v>
      </c>
      <c r="D214" s="13">
        <f>D212</f>
        <v>1</v>
      </c>
      <c r="E214" s="13" t="str">
        <f>E212</f>
        <v>MBB</v>
      </c>
      <c r="F214" s="13" t="str">
        <f>F212</f>
        <v>Pemanfaatan</v>
      </c>
      <c r="G214" s="17">
        <f t="shared" si="45"/>
        <v>3</v>
      </c>
      <c r="H214" s="17">
        <v>10</v>
      </c>
      <c r="I214" s="13" t="str">
        <f>I212</f>
        <v>P,PK</v>
      </c>
      <c r="J214" s="18" t="s">
        <v>18</v>
      </c>
      <c r="K214" s="9">
        <v>0</v>
      </c>
      <c r="L214" s="9">
        <v>0</v>
      </c>
      <c r="M214" s="13" t="str">
        <f t="shared" si="42"/>
        <v>zaenul</v>
      </c>
    </row>
    <row r="215" spans="1:14" x14ac:dyDescent="0.25">
      <c r="A215" s="25"/>
      <c r="B215" s="25"/>
      <c r="C215" s="26" t="str">
        <f t="shared" ref="C215:F222" si="50">C214</f>
        <v>-5.8913/110.4265</v>
      </c>
      <c r="D215" s="27">
        <f t="shared" si="50"/>
        <v>1</v>
      </c>
      <c r="E215" s="27" t="str">
        <f t="shared" si="50"/>
        <v>MBB</v>
      </c>
      <c r="F215" s="27" t="str">
        <f t="shared" si="50"/>
        <v>Pemanfaatan</v>
      </c>
      <c r="G215" s="17">
        <f t="shared" si="45"/>
        <v>3</v>
      </c>
      <c r="H215" s="28">
        <v>11</v>
      </c>
      <c r="I215" s="27" t="s">
        <v>29</v>
      </c>
      <c r="J215" s="29" t="s">
        <v>25</v>
      </c>
      <c r="K215" s="30">
        <v>40</v>
      </c>
      <c r="L215" s="30">
        <v>0</v>
      </c>
      <c r="M215" s="13" t="str">
        <f t="shared" si="42"/>
        <v>zaenul</v>
      </c>
    </row>
    <row r="216" spans="1:14" x14ac:dyDescent="0.25">
      <c r="A216" s="11"/>
      <c r="B216" s="11"/>
      <c r="C216" s="16" t="str">
        <f t="shared" si="50"/>
        <v>-5.8913/110.4265</v>
      </c>
      <c r="D216" s="13">
        <f t="shared" si="50"/>
        <v>1</v>
      </c>
      <c r="E216" s="13" t="str">
        <f t="shared" si="50"/>
        <v>MBB</v>
      </c>
      <c r="F216" s="13" t="str">
        <f t="shared" si="50"/>
        <v>Pemanfaatan</v>
      </c>
      <c r="G216" s="17">
        <f t="shared" si="45"/>
        <v>3</v>
      </c>
      <c r="H216" s="17">
        <v>11</v>
      </c>
      <c r="I216" s="13" t="str">
        <f t="shared" ref="I216:I222" si="51">I215</f>
        <v>P,PK</v>
      </c>
      <c r="J216" s="18" t="s">
        <v>26</v>
      </c>
      <c r="K216" s="9">
        <v>60</v>
      </c>
      <c r="L216" s="9">
        <v>0</v>
      </c>
      <c r="M216" s="13" t="str">
        <f t="shared" si="42"/>
        <v>zaenul</v>
      </c>
    </row>
    <row r="217" spans="1:14" x14ac:dyDescent="0.25">
      <c r="A217" s="11"/>
      <c r="B217" s="11"/>
      <c r="C217" s="16" t="str">
        <f t="shared" si="50"/>
        <v>-5.8913/110.4265</v>
      </c>
      <c r="D217" s="13">
        <f t="shared" si="50"/>
        <v>1</v>
      </c>
      <c r="E217" s="13" t="str">
        <f t="shared" si="50"/>
        <v>MBB</v>
      </c>
      <c r="F217" s="13" t="str">
        <f t="shared" si="50"/>
        <v>Pemanfaatan</v>
      </c>
      <c r="G217" s="17">
        <f t="shared" si="45"/>
        <v>3</v>
      </c>
      <c r="H217" s="17">
        <v>11</v>
      </c>
      <c r="I217" s="13" t="str">
        <f t="shared" si="51"/>
        <v>P,PK</v>
      </c>
      <c r="J217" s="18" t="s">
        <v>19</v>
      </c>
      <c r="K217" s="9">
        <v>0</v>
      </c>
      <c r="L217" s="9">
        <v>0</v>
      </c>
      <c r="M217" s="13" t="str">
        <f t="shared" si="42"/>
        <v>zaenul</v>
      </c>
    </row>
    <row r="218" spans="1:14" x14ac:dyDescent="0.25">
      <c r="A218" s="11"/>
      <c r="B218" s="11"/>
      <c r="C218" s="16" t="str">
        <f t="shared" si="50"/>
        <v>-5.8913/110.4265</v>
      </c>
      <c r="D218" s="13">
        <f t="shared" si="50"/>
        <v>1</v>
      </c>
      <c r="E218" s="13" t="str">
        <f t="shared" si="50"/>
        <v>MBB</v>
      </c>
      <c r="F218" s="13" t="str">
        <f t="shared" si="50"/>
        <v>Pemanfaatan</v>
      </c>
      <c r="G218" s="17">
        <f t="shared" si="45"/>
        <v>3</v>
      </c>
      <c r="H218" s="17">
        <v>11</v>
      </c>
      <c r="I218" s="13" t="str">
        <f t="shared" si="51"/>
        <v>P,PK</v>
      </c>
      <c r="J218" s="18" t="s">
        <v>20</v>
      </c>
      <c r="K218" s="9">
        <v>0</v>
      </c>
      <c r="L218" s="9">
        <v>0</v>
      </c>
      <c r="M218" s="13" t="str">
        <f t="shared" si="42"/>
        <v>zaenul</v>
      </c>
    </row>
    <row r="219" spans="1:14" x14ac:dyDescent="0.25">
      <c r="A219" s="11"/>
      <c r="B219" s="11"/>
      <c r="C219" s="16" t="str">
        <f t="shared" si="50"/>
        <v>-5.8913/110.4265</v>
      </c>
      <c r="D219" s="13">
        <f t="shared" si="50"/>
        <v>1</v>
      </c>
      <c r="E219" s="13" t="str">
        <f t="shared" si="50"/>
        <v>MBB</v>
      </c>
      <c r="F219" s="13" t="str">
        <f t="shared" si="50"/>
        <v>Pemanfaatan</v>
      </c>
      <c r="G219" s="17">
        <f t="shared" si="45"/>
        <v>3</v>
      </c>
      <c r="H219" s="17">
        <v>11</v>
      </c>
      <c r="I219" s="13" t="str">
        <f t="shared" si="51"/>
        <v>P,PK</v>
      </c>
      <c r="J219" s="18" t="s">
        <v>21</v>
      </c>
      <c r="K219" s="9">
        <v>0</v>
      </c>
      <c r="L219" s="9">
        <v>0</v>
      </c>
      <c r="M219" s="13" t="str">
        <f t="shared" si="42"/>
        <v>zaenul</v>
      </c>
    </row>
    <row r="220" spans="1:14" x14ac:dyDescent="0.25">
      <c r="A220" s="11"/>
      <c r="B220" s="11"/>
      <c r="C220" s="16" t="str">
        <f t="shared" si="50"/>
        <v>-5.8913/110.4265</v>
      </c>
      <c r="D220" s="13">
        <f t="shared" si="50"/>
        <v>1</v>
      </c>
      <c r="E220" s="13" t="str">
        <f t="shared" si="50"/>
        <v>MBB</v>
      </c>
      <c r="F220" s="13" t="str">
        <f t="shared" si="50"/>
        <v>Pemanfaatan</v>
      </c>
      <c r="G220" s="17">
        <f t="shared" si="45"/>
        <v>3</v>
      </c>
      <c r="H220" s="17">
        <v>11</v>
      </c>
      <c r="I220" s="13" t="str">
        <f t="shared" si="51"/>
        <v>P,PK</v>
      </c>
      <c r="J220" s="18" t="s">
        <v>22</v>
      </c>
      <c r="K220" s="9">
        <v>0</v>
      </c>
      <c r="L220" s="9">
        <v>0</v>
      </c>
      <c r="M220" s="13" t="str">
        <f t="shared" si="42"/>
        <v>zaenul</v>
      </c>
    </row>
    <row r="221" spans="1:14" x14ac:dyDescent="0.25">
      <c r="A221" s="11"/>
      <c r="B221" s="11"/>
      <c r="C221" s="16" t="str">
        <f t="shared" si="50"/>
        <v>-5.8913/110.4265</v>
      </c>
      <c r="D221" s="13">
        <f t="shared" si="50"/>
        <v>1</v>
      </c>
      <c r="E221" s="13" t="str">
        <f t="shared" si="50"/>
        <v>MBB</v>
      </c>
      <c r="F221" s="13" t="str">
        <f t="shared" si="50"/>
        <v>Pemanfaatan</v>
      </c>
      <c r="G221" s="17">
        <f t="shared" si="45"/>
        <v>3</v>
      </c>
      <c r="H221" s="17">
        <v>11</v>
      </c>
      <c r="I221" s="13" t="str">
        <f t="shared" si="51"/>
        <v>P,PK</v>
      </c>
      <c r="J221" s="18" t="s">
        <v>23</v>
      </c>
      <c r="K221" s="9">
        <v>0</v>
      </c>
      <c r="L221" s="9">
        <v>0</v>
      </c>
      <c r="M221" s="13" t="str">
        <f t="shared" si="42"/>
        <v>zaenul</v>
      </c>
    </row>
    <row r="222" spans="1:14" x14ac:dyDescent="0.25">
      <c r="A222" s="11"/>
      <c r="B222" s="11"/>
      <c r="C222" s="16" t="str">
        <f t="shared" si="50"/>
        <v>-5.8913/110.4265</v>
      </c>
      <c r="D222" s="13">
        <f t="shared" si="50"/>
        <v>1</v>
      </c>
      <c r="E222" s="13" t="str">
        <f t="shared" si="50"/>
        <v>MBB</v>
      </c>
      <c r="F222" s="13" t="str">
        <f t="shared" si="50"/>
        <v>Pemanfaatan</v>
      </c>
      <c r="G222" s="17">
        <f t="shared" si="45"/>
        <v>3</v>
      </c>
      <c r="H222" s="17">
        <v>11</v>
      </c>
      <c r="I222" s="13" t="str">
        <f t="shared" si="51"/>
        <v>P,PK</v>
      </c>
      <c r="J222" s="18" t="s">
        <v>24</v>
      </c>
      <c r="K222" s="9">
        <v>0</v>
      </c>
      <c r="L222" s="9">
        <v>0</v>
      </c>
      <c r="M222" s="13" t="str">
        <f t="shared" si="42"/>
        <v>zaenul</v>
      </c>
    </row>
    <row r="223" spans="1:14" x14ac:dyDescent="0.25">
      <c r="A223" s="11"/>
      <c r="B223" s="11"/>
      <c r="C223" s="16"/>
      <c r="D223" s="13"/>
      <c r="E223" s="13"/>
      <c r="F223" s="13"/>
      <c r="G223" s="17">
        <f t="shared" si="45"/>
        <v>3</v>
      </c>
      <c r="H223" s="17"/>
      <c r="I223" s="13"/>
      <c r="J223" s="18" t="s">
        <v>16</v>
      </c>
      <c r="K223" s="9">
        <v>30</v>
      </c>
      <c r="L223" s="9">
        <v>17</v>
      </c>
      <c r="M223" s="13" t="str">
        <f t="shared" si="42"/>
        <v>zaenul</v>
      </c>
    </row>
    <row r="224" spans="1:14" x14ac:dyDescent="0.25">
      <c r="A224" s="11"/>
      <c r="B224" s="11"/>
      <c r="C224" s="16" t="str">
        <f>C222</f>
        <v>-5.8913/110.4265</v>
      </c>
      <c r="D224" s="13">
        <f>D222</f>
        <v>1</v>
      </c>
      <c r="E224" s="13" t="str">
        <f>E222</f>
        <v>MBB</v>
      </c>
      <c r="F224" s="13" t="str">
        <f>F222</f>
        <v>Pemanfaatan</v>
      </c>
      <c r="G224" s="17">
        <f t="shared" si="45"/>
        <v>3</v>
      </c>
      <c r="H224" s="17">
        <v>11</v>
      </c>
      <c r="I224" s="13" t="str">
        <f>I222</f>
        <v>P,PK</v>
      </c>
      <c r="J224" s="18" t="s">
        <v>18</v>
      </c>
      <c r="K224" s="9">
        <v>0</v>
      </c>
      <c r="L224" s="9">
        <v>0</v>
      </c>
      <c r="M224" s="13" t="str">
        <f t="shared" si="42"/>
        <v>zaenul</v>
      </c>
      <c r="N224" t="s">
        <v>64</v>
      </c>
    </row>
    <row r="225" spans="1:13" x14ac:dyDescent="0.25">
      <c r="A225" s="31"/>
      <c r="B225" s="31"/>
      <c r="C225" s="32" t="str">
        <f t="shared" ref="C225:G232" si="52">C224</f>
        <v>-5.8913/110.4265</v>
      </c>
      <c r="D225" s="33">
        <f t="shared" si="52"/>
        <v>1</v>
      </c>
      <c r="E225" s="33" t="str">
        <f t="shared" si="52"/>
        <v>MBB</v>
      </c>
      <c r="F225" s="33" t="str">
        <f t="shared" si="52"/>
        <v>Pemanfaatan</v>
      </c>
      <c r="G225" s="34">
        <v>2</v>
      </c>
      <c r="H225" s="34">
        <v>1</v>
      </c>
      <c r="I225" s="33" t="s">
        <v>29</v>
      </c>
      <c r="J225" s="35" t="s">
        <v>25</v>
      </c>
      <c r="K225" s="36">
        <v>100</v>
      </c>
      <c r="L225" s="36">
        <v>0</v>
      </c>
      <c r="M225" s="33" t="s">
        <v>50</v>
      </c>
    </row>
    <row r="226" spans="1:13" x14ac:dyDescent="0.25">
      <c r="A226" s="11"/>
      <c r="B226" s="11"/>
      <c r="C226" s="16" t="str">
        <f t="shared" si="52"/>
        <v>-5.8913/110.4265</v>
      </c>
      <c r="D226" s="13">
        <f t="shared" si="52"/>
        <v>1</v>
      </c>
      <c r="E226" s="13" t="str">
        <f t="shared" si="52"/>
        <v>MBB</v>
      </c>
      <c r="F226" s="13" t="str">
        <f t="shared" si="52"/>
        <v>Pemanfaatan</v>
      </c>
      <c r="G226" s="17">
        <f>G225</f>
        <v>2</v>
      </c>
      <c r="H226" s="17">
        <v>1</v>
      </c>
      <c r="I226" s="13" t="str">
        <f t="shared" ref="I226:I232" si="53">I225</f>
        <v>P,PK</v>
      </c>
      <c r="J226" s="18" t="s">
        <v>26</v>
      </c>
      <c r="K226" s="9">
        <v>0</v>
      </c>
      <c r="L226" s="9">
        <v>0</v>
      </c>
      <c r="M226" s="13" t="str">
        <f>M225</f>
        <v>sobirin</v>
      </c>
    </row>
    <row r="227" spans="1:13" x14ac:dyDescent="0.25">
      <c r="A227" s="11"/>
      <c r="B227" s="11"/>
      <c r="C227" s="16" t="str">
        <f t="shared" si="52"/>
        <v>-5.8913/110.4265</v>
      </c>
      <c r="D227" s="13">
        <f t="shared" si="52"/>
        <v>1</v>
      </c>
      <c r="E227" s="13" t="str">
        <f t="shared" si="52"/>
        <v>MBB</v>
      </c>
      <c r="F227" s="13" t="str">
        <f t="shared" si="52"/>
        <v>Pemanfaatan</v>
      </c>
      <c r="G227" s="17">
        <f t="shared" si="52"/>
        <v>2</v>
      </c>
      <c r="H227" s="17">
        <v>1</v>
      </c>
      <c r="I227" s="13" t="str">
        <f t="shared" si="53"/>
        <v>P,PK</v>
      </c>
      <c r="J227" s="18" t="s">
        <v>19</v>
      </c>
      <c r="K227" s="9">
        <v>0</v>
      </c>
      <c r="L227" s="9">
        <v>0</v>
      </c>
      <c r="M227" s="13" t="str">
        <f>M226</f>
        <v>sobirin</v>
      </c>
    </row>
    <row r="228" spans="1:13" x14ac:dyDescent="0.25">
      <c r="A228" s="11"/>
      <c r="B228" s="11"/>
      <c r="C228" s="16" t="str">
        <f t="shared" si="52"/>
        <v>-5.8913/110.4265</v>
      </c>
      <c r="D228" s="13">
        <f t="shared" si="52"/>
        <v>1</v>
      </c>
      <c r="E228" s="13" t="str">
        <f t="shared" si="52"/>
        <v>MBB</v>
      </c>
      <c r="F228" s="13" t="str">
        <f t="shared" si="52"/>
        <v>Pemanfaatan</v>
      </c>
      <c r="G228" s="17">
        <f t="shared" si="52"/>
        <v>2</v>
      </c>
      <c r="H228" s="17">
        <v>1</v>
      </c>
      <c r="I228" s="13" t="str">
        <f t="shared" si="53"/>
        <v>P,PK</v>
      </c>
      <c r="J228" s="18" t="s">
        <v>20</v>
      </c>
      <c r="K228" s="9">
        <v>0</v>
      </c>
      <c r="L228" s="9">
        <v>0</v>
      </c>
      <c r="M228" s="13" t="str">
        <f>M227</f>
        <v>sobirin</v>
      </c>
    </row>
    <row r="229" spans="1:13" x14ac:dyDescent="0.25">
      <c r="A229" s="11"/>
      <c r="B229" s="11"/>
      <c r="C229" s="16" t="str">
        <f t="shared" si="52"/>
        <v>-5.8913/110.4265</v>
      </c>
      <c r="D229" s="13">
        <f t="shared" si="52"/>
        <v>1</v>
      </c>
      <c r="E229" s="13" t="str">
        <f t="shared" si="52"/>
        <v>MBB</v>
      </c>
      <c r="F229" s="13" t="str">
        <f t="shared" si="52"/>
        <v>Pemanfaatan</v>
      </c>
      <c r="G229" s="17">
        <f t="shared" si="52"/>
        <v>2</v>
      </c>
      <c r="H229" s="17">
        <v>1</v>
      </c>
      <c r="I229" s="13" t="str">
        <f t="shared" si="53"/>
        <v>P,PK</v>
      </c>
      <c r="J229" s="18" t="s">
        <v>21</v>
      </c>
      <c r="K229" s="9">
        <v>0</v>
      </c>
      <c r="L229" s="9">
        <v>0</v>
      </c>
      <c r="M229" s="13" t="str">
        <f>M228</f>
        <v>sobirin</v>
      </c>
    </row>
    <row r="230" spans="1:13" x14ac:dyDescent="0.25">
      <c r="A230" s="11"/>
      <c r="B230" s="11"/>
      <c r="C230" s="16" t="str">
        <f t="shared" si="52"/>
        <v>-5.8913/110.4265</v>
      </c>
      <c r="D230" s="13">
        <f t="shared" si="52"/>
        <v>1</v>
      </c>
      <c r="E230" s="13" t="str">
        <f t="shared" si="52"/>
        <v>MBB</v>
      </c>
      <c r="F230" s="13" t="str">
        <f t="shared" si="52"/>
        <v>Pemanfaatan</v>
      </c>
      <c r="G230" s="17">
        <f t="shared" si="52"/>
        <v>2</v>
      </c>
      <c r="H230" s="17">
        <v>1</v>
      </c>
      <c r="I230" s="13" t="str">
        <f t="shared" si="53"/>
        <v>P,PK</v>
      </c>
      <c r="J230" s="18" t="s">
        <v>22</v>
      </c>
      <c r="K230" s="9">
        <v>0</v>
      </c>
      <c r="L230" s="9">
        <v>0</v>
      </c>
      <c r="M230" s="13" t="str">
        <f t="shared" ref="M230:M293" si="54">M229</f>
        <v>sobirin</v>
      </c>
    </row>
    <row r="231" spans="1:13" x14ac:dyDescent="0.25">
      <c r="A231" s="11"/>
      <c r="B231" s="11"/>
      <c r="C231" s="16" t="str">
        <f t="shared" si="52"/>
        <v>-5.8913/110.4265</v>
      </c>
      <c r="D231" s="13">
        <f t="shared" si="52"/>
        <v>1</v>
      </c>
      <c r="E231" s="13" t="str">
        <f t="shared" si="52"/>
        <v>MBB</v>
      </c>
      <c r="F231" s="13" t="str">
        <f t="shared" si="52"/>
        <v>Pemanfaatan</v>
      </c>
      <c r="G231" s="17">
        <f t="shared" si="52"/>
        <v>2</v>
      </c>
      <c r="H231" s="17">
        <v>1</v>
      </c>
      <c r="I231" s="13" t="str">
        <f t="shared" si="53"/>
        <v>P,PK</v>
      </c>
      <c r="J231" s="18" t="s">
        <v>23</v>
      </c>
      <c r="K231" s="9">
        <v>0</v>
      </c>
      <c r="L231" s="9">
        <v>0</v>
      </c>
      <c r="M231" s="13" t="str">
        <f t="shared" si="54"/>
        <v>sobirin</v>
      </c>
    </row>
    <row r="232" spans="1:13" x14ac:dyDescent="0.25">
      <c r="A232" s="11"/>
      <c r="B232" s="11"/>
      <c r="C232" s="16" t="str">
        <f t="shared" si="52"/>
        <v>-5.8913/110.4265</v>
      </c>
      <c r="D232" s="13">
        <f t="shared" si="52"/>
        <v>1</v>
      </c>
      <c r="E232" s="13" t="str">
        <f t="shared" si="52"/>
        <v>MBB</v>
      </c>
      <c r="F232" s="13" t="str">
        <f t="shared" si="52"/>
        <v>Pemanfaatan</v>
      </c>
      <c r="G232" s="17">
        <f t="shared" si="52"/>
        <v>2</v>
      </c>
      <c r="H232" s="17">
        <v>1</v>
      </c>
      <c r="I232" s="13" t="str">
        <f t="shared" si="53"/>
        <v>P,PK</v>
      </c>
      <c r="J232" s="18" t="s">
        <v>24</v>
      </c>
      <c r="K232" s="9">
        <v>0</v>
      </c>
      <c r="L232" s="9">
        <v>0</v>
      </c>
      <c r="M232" s="13" t="str">
        <f t="shared" si="54"/>
        <v>sobirin</v>
      </c>
    </row>
    <row r="233" spans="1:13" x14ac:dyDescent="0.25">
      <c r="A233" s="11"/>
      <c r="B233" s="11"/>
      <c r="C233" s="16"/>
      <c r="D233" s="13"/>
      <c r="E233" s="13"/>
      <c r="F233" s="13"/>
      <c r="G233" s="17">
        <f t="shared" ref="G233:G296" si="55">G232</f>
        <v>2</v>
      </c>
      <c r="H233" s="17"/>
      <c r="I233" s="13"/>
      <c r="J233" s="18" t="s">
        <v>16</v>
      </c>
      <c r="K233" s="9">
        <v>10</v>
      </c>
      <c r="L233" s="9">
        <v>5</v>
      </c>
      <c r="M233" s="13" t="str">
        <f t="shared" si="54"/>
        <v>sobirin</v>
      </c>
    </row>
    <row r="234" spans="1:13" x14ac:dyDescent="0.25">
      <c r="A234" s="11"/>
      <c r="B234" s="11"/>
      <c r="C234" s="16" t="str">
        <f>C232</f>
        <v>-5.8913/110.4265</v>
      </c>
      <c r="D234" s="13">
        <f>D232</f>
        <v>1</v>
      </c>
      <c r="E234" s="13" t="str">
        <f>E232</f>
        <v>MBB</v>
      </c>
      <c r="F234" s="13" t="str">
        <f>F232</f>
        <v>Pemanfaatan</v>
      </c>
      <c r="G234" s="17">
        <f t="shared" si="55"/>
        <v>2</v>
      </c>
      <c r="H234" s="17">
        <v>1</v>
      </c>
      <c r="I234" s="13" t="str">
        <f>I232</f>
        <v>P,PK</v>
      </c>
      <c r="J234" s="18" t="s">
        <v>18</v>
      </c>
      <c r="K234" s="9">
        <v>0</v>
      </c>
      <c r="L234" s="9">
        <v>0</v>
      </c>
      <c r="M234" s="13" t="str">
        <f t="shared" si="54"/>
        <v>sobirin</v>
      </c>
    </row>
    <row r="235" spans="1:13" x14ac:dyDescent="0.25">
      <c r="A235" s="31"/>
      <c r="B235" s="31"/>
      <c r="C235" s="32" t="str">
        <f t="shared" ref="C235:F242" si="56">C234</f>
        <v>-5.8913/110.4265</v>
      </c>
      <c r="D235" s="33">
        <f t="shared" si="56"/>
        <v>1</v>
      </c>
      <c r="E235" s="33" t="str">
        <f t="shared" si="56"/>
        <v>MBB</v>
      </c>
      <c r="F235" s="33" t="str">
        <f t="shared" si="56"/>
        <v>Pemanfaatan</v>
      </c>
      <c r="G235" s="17">
        <f t="shared" si="55"/>
        <v>2</v>
      </c>
      <c r="H235" s="34">
        <v>2</v>
      </c>
      <c r="I235" s="33" t="s">
        <v>29</v>
      </c>
      <c r="J235" s="35" t="s">
        <v>25</v>
      </c>
      <c r="K235" s="36">
        <v>100</v>
      </c>
      <c r="L235" s="36">
        <v>0</v>
      </c>
      <c r="M235" s="13" t="str">
        <f t="shared" si="54"/>
        <v>sobirin</v>
      </c>
    </row>
    <row r="236" spans="1:13" x14ac:dyDescent="0.25">
      <c r="A236" s="11"/>
      <c r="B236" s="11"/>
      <c r="C236" s="16" t="str">
        <f t="shared" si="56"/>
        <v>-5.8913/110.4265</v>
      </c>
      <c r="D236" s="13">
        <f t="shared" si="56"/>
        <v>1</v>
      </c>
      <c r="E236" s="13" t="str">
        <f t="shared" si="56"/>
        <v>MBB</v>
      </c>
      <c r="F236" s="13" t="str">
        <f t="shared" si="56"/>
        <v>Pemanfaatan</v>
      </c>
      <c r="G236" s="17">
        <f t="shared" si="55"/>
        <v>2</v>
      </c>
      <c r="H236" s="17">
        <v>2</v>
      </c>
      <c r="I236" s="13" t="str">
        <f t="shared" ref="I236:I242" si="57">I235</f>
        <v>P,PK</v>
      </c>
      <c r="J236" s="18" t="s">
        <v>26</v>
      </c>
      <c r="K236" s="9">
        <v>0</v>
      </c>
      <c r="L236" s="9">
        <v>0</v>
      </c>
      <c r="M236" s="13" t="str">
        <f t="shared" si="54"/>
        <v>sobirin</v>
      </c>
    </row>
    <row r="237" spans="1:13" x14ac:dyDescent="0.25">
      <c r="A237" s="11"/>
      <c r="B237" s="11"/>
      <c r="C237" s="16" t="str">
        <f t="shared" si="56"/>
        <v>-5.8913/110.4265</v>
      </c>
      <c r="D237" s="13">
        <f t="shared" si="56"/>
        <v>1</v>
      </c>
      <c r="E237" s="13" t="str">
        <f t="shared" si="56"/>
        <v>MBB</v>
      </c>
      <c r="F237" s="13" t="str">
        <f t="shared" si="56"/>
        <v>Pemanfaatan</v>
      </c>
      <c r="G237" s="17">
        <f t="shared" si="55"/>
        <v>2</v>
      </c>
      <c r="H237" s="17">
        <v>2</v>
      </c>
      <c r="I237" s="13" t="str">
        <f t="shared" si="57"/>
        <v>P,PK</v>
      </c>
      <c r="J237" s="18" t="s">
        <v>19</v>
      </c>
      <c r="K237" s="9">
        <v>0</v>
      </c>
      <c r="L237" s="9">
        <v>0</v>
      </c>
      <c r="M237" s="13" t="str">
        <f t="shared" si="54"/>
        <v>sobirin</v>
      </c>
    </row>
    <row r="238" spans="1:13" x14ac:dyDescent="0.25">
      <c r="A238" s="11"/>
      <c r="B238" s="11"/>
      <c r="C238" s="16" t="str">
        <f t="shared" si="56"/>
        <v>-5.8913/110.4265</v>
      </c>
      <c r="D238" s="13">
        <f t="shared" si="56"/>
        <v>1</v>
      </c>
      <c r="E238" s="13" t="str">
        <f t="shared" si="56"/>
        <v>MBB</v>
      </c>
      <c r="F238" s="13" t="str">
        <f t="shared" si="56"/>
        <v>Pemanfaatan</v>
      </c>
      <c r="G238" s="17">
        <f t="shared" si="55"/>
        <v>2</v>
      </c>
      <c r="H238" s="17">
        <v>2</v>
      </c>
      <c r="I238" s="13" t="str">
        <f t="shared" si="57"/>
        <v>P,PK</v>
      </c>
      <c r="J238" s="18" t="s">
        <v>20</v>
      </c>
      <c r="K238" s="9">
        <v>0</v>
      </c>
      <c r="L238" s="9">
        <v>0</v>
      </c>
      <c r="M238" s="13" t="str">
        <f t="shared" si="54"/>
        <v>sobirin</v>
      </c>
    </row>
    <row r="239" spans="1:13" x14ac:dyDescent="0.25">
      <c r="A239" s="11"/>
      <c r="B239" s="11"/>
      <c r="C239" s="16" t="str">
        <f t="shared" si="56"/>
        <v>-5.8913/110.4265</v>
      </c>
      <c r="D239" s="13">
        <f t="shared" si="56"/>
        <v>1</v>
      </c>
      <c r="E239" s="13" t="str">
        <f t="shared" si="56"/>
        <v>MBB</v>
      </c>
      <c r="F239" s="13" t="str">
        <f t="shared" si="56"/>
        <v>Pemanfaatan</v>
      </c>
      <c r="G239" s="17">
        <f t="shared" si="55"/>
        <v>2</v>
      </c>
      <c r="H239" s="17">
        <v>2</v>
      </c>
      <c r="I239" s="13" t="str">
        <f t="shared" si="57"/>
        <v>P,PK</v>
      </c>
      <c r="J239" s="18" t="s">
        <v>21</v>
      </c>
      <c r="K239" s="9">
        <v>0</v>
      </c>
      <c r="L239" s="9">
        <v>0</v>
      </c>
      <c r="M239" s="13" t="str">
        <f t="shared" si="54"/>
        <v>sobirin</v>
      </c>
    </row>
    <row r="240" spans="1:13" x14ac:dyDescent="0.25">
      <c r="A240" s="11"/>
      <c r="B240" s="11"/>
      <c r="C240" s="16" t="str">
        <f t="shared" si="56"/>
        <v>-5.8913/110.4265</v>
      </c>
      <c r="D240" s="13">
        <f t="shared" si="56"/>
        <v>1</v>
      </c>
      <c r="E240" s="13" t="str">
        <f t="shared" si="56"/>
        <v>MBB</v>
      </c>
      <c r="F240" s="13" t="str">
        <f t="shared" si="56"/>
        <v>Pemanfaatan</v>
      </c>
      <c r="G240" s="17">
        <f t="shared" si="55"/>
        <v>2</v>
      </c>
      <c r="H240" s="17">
        <v>2</v>
      </c>
      <c r="I240" s="13" t="str">
        <f t="shared" si="57"/>
        <v>P,PK</v>
      </c>
      <c r="J240" s="18" t="s">
        <v>22</v>
      </c>
      <c r="K240" s="9">
        <v>0</v>
      </c>
      <c r="L240" s="9">
        <v>0</v>
      </c>
      <c r="M240" s="13" t="str">
        <f t="shared" si="54"/>
        <v>sobirin</v>
      </c>
    </row>
    <row r="241" spans="1:14" x14ac:dyDescent="0.25">
      <c r="A241" s="11"/>
      <c r="B241" s="11"/>
      <c r="C241" s="16" t="str">
        <f t="shared" si="56"/>
        <v>-5.8913/110.4265</v>
      </c>
      <c r="D241" s="13">
        <f t="shared" si="56"/>
        <v>1</v>
      </c>
      <c r="E241" s="13" t="str">
        <f t="shared" si="56"/>
        <v>MBB</v>
      </c>
      <c r="F241" s="13" t="str">
        <f t="shared" si="56"/>
        <v>Pemanfaatan</v>
      </c>
      <c r="G241" s="17">
        <f t="shared" si="55"/>
        <v>2</v>
      </c>
      <c r="H241" s="17">
        <v>2</v>
      </c>
      <c r="I241" s="13" t="str">
        <f t="shared" si="57"/>
        <v>P,PK</v>
      </c>
      <c r="J241" s="18" t="s">
        <v>23</v>
      </c>
      <c r="K241" s="9">
        <v>0</v>
      </c>
      <c r="L241" s="9">
        <v>0</v>
      </c>
      <c r="M241" s="13" t="str">
        <f t="shared" si="54"/>
        <v>sobirin</v>
      </c>
    </row>
    <row r="242" spans="1:14" x14ac:dyDescent="0.25">
      <c r="A242" s="11"/>
      <c r="B242" s="11"/>
      <c r="C242" s="16" t="str">
        <f t="shared" si="56"/>
        <v>-5.8913/110.4265</v>
      </c>
      <c r="D242" s="13">
        <f t="shared" si="56"/>
        <v>1</v>
      </c>
      <c r="E242" s="13" t="str">
        <f t="shared" si="56"/>
        <v>MBB</v>
      </c>
      <c r="F242" s="13" t="str">
        <f t="shared" si="56"/>
        <v>Pemanfaatan</v>
      </c>
      <c r="G242" s="17">
        <f t="shared" si="55"/>
        <v>2</v>
      </c>
      <c r="H242" s="17">
        <v>2</v>
      </c>
      <c r="I242" s="13" t="str">
        <f t="shared" si="57"/>
        <v>P,PK</v>
      </c>
      <c r="J242" s="18" t="s">
        <v>24</v>
      </c>
      <c r="K242" s="9">
        <v>0</v>
      </c>
      <c r="L242" s="9">
        <v>0</v>
      </c>
      <c r="M242" s="13" t="str">
        <f t="shared" si="54"/>
        <v>sobirin</v>
      </c>
    </row>
    <row r="243" spans="1:14" x14ac:dyDescent="0.25">
      <c r="A243" s="11"/>
      <c r="B243" s="11"/>
      <c r="C243" s="16"/>
      <c r="D243" s="13"/>
      <c r="E243" s="13"/>
      <c r="F243" s="13"/>
      <c r="G243" s="17">
        <f t="shared" si="55"/>
        <v>2</v>
      </c>
      <c r="H243" s="17"/>
      <c r="I243" s="13"/>
      <c r="J243" s="18" t="s">
        <v>16</v>
      </c>
      <c r="K243" s="9">
        <v>20</v>
      </c>
      <c r="L243" s="9">
        <v>7</v>
      </c>
      <c r="M243" s="13" t="str">
        <f t="shared" si="54"/>
        <v>sobirin</v>
      </c>
    </row>
    <row r="244" spans="1:14" x14ac:dyDescent="0.25">
      <c r="A244" s="11"/>
      <c r="B244" s="11"/>
      <c r="C244" s="16" t="str">
        <f>C242</f>
        <v>-5.8913/110.4265</v>
      </c>
      <c r="D244" s="13">
        <f>D242</f>
        <v>1</v>
      </c>
      <c r="E244" s="13" t="str">
        <f>E242</f>
        <v>MBB</v>
      </c>
      <c r="F244" s="13" t="str">
        <f>F242</f>
        <v>Pemanfaatan</v>
      </c>
      <c r="G244" s="17">
        <f t="shared" si="55"/>
        <v>2</v>
      </c>
      <c r="H244" s="17">
        <v>2</v>
      </c>
      <c r="I244" s="13" t="str">
        <f>I242</f>
        <v>P,PK</v>
      </c>
      <c r="J244" s="18" t="s">
        <v>18</v>
      </c>
      <c r="K244" s="9">
        <v>0</v>
      </c>
      <c r="L244" s="9">
        <v>0</v>
      </c>
      <c r="M244" s="13" t="str">
        <f t="shared" si="54"/>
        <v>sobirin</v>
      </c>
    </row>
    <row r="245" spans="1:14" x14ac:dyDescent="0.25">
      <c r="A245" s="31"/>
      <c r="B245" s="31"/>
      <c r="C245" s="32" t="str">
        <f t="shared" ref="C245:F252" si="58">C244</f>
        <v>-5.8913/110.4265</v>
      </c>
      <c r="D245" s="33">
        <f t="shared" si="58"/>
        <v>1</v>
      </c>
      <c r="E245" s="33" t="str">
        <f t="shared" si="58"/>
        <v>MBB</v>
      </c>
      <c r="F245" s="33" t="str">
        <f t="shared" si="58"/>
        <v>Pemanfaatan</v>
      </c>
      <c r="G245" s="17">
        <f t="shared" si="55"/>
        <v>2</v>
      </c>
      <c r="H245" s="34">
        <v>3</v>
      </c>
      <c r="I245" s="33" t="s">
        <v>29</v>
      </c>
      <c r="J245" s="35" t="s">
        <v>25</v>
      </c>
      <c r="K245" s="36">
        <v>100</v>
      </c>
      <c r="L245" s="36">
        <v>0</v>
      </c>
      <c r="M245" s="13" t="str">
        <f t="shared" si="54"/>
        <v>sobirin</v>
      </c>
      <c r="N245" t="s">
        <v>30</v>
      </c>
    </row>
    <row r="246" spans="1:14" x14ac:dyDescent="0.25">
      <c r="A246" s="11"/>
      <c r="B246" s="11"/>
      <c r="C246" s="16" t="str">
        <f t="shared" si="58"/>
        <v>-5.8913/110.4265</v>
      </c>
      <c r="D246" s="13">
        <f t="shared" si="58"/>
        <v>1</v>
      </c>
      <c r="E246" s="13" t="str">
        <f t="shared" si="58"/>
        <v>MBB</v>
      </c>
      <c r="F246" s="13" t="str">
        <f t="shared" si="58"/>
        <v>Pemanfaatan</v>
      </c>
      <c r="G246" s="17">
        <f t="shared" si="55"/>
        <v>2</v>
      </c>
      <c r="H246" s="17">
        <v>3</v>
      </c>
      <c r="I246" s="13" t="str">
        <f t="shared" ref="I246:I252" si="59">I245</f>
        <v>P,PK</v>
      </c>
      <c r="J246" s="18" t="s">
        <v>26</v>
      </c>
      <c r="K246" s="9">
        <v>0</v>
      </c>
      <c r="L246" s="9">
        <v>0</v>
      </c>
      <c r="M246" s="13" t="str">
        <f t="shared" si="54"/>
        <v>sobirin</v>
      </c>
    </row>
    <row r="247" spans="1:14" x14ac:dyDescent="0.25">
      <c r="A247" s="11"/>
      <c r="B247" s="11"/>
      <c r="C247" s="16" t="str">
        <f t="shared" si="58"/>
        <v>-5.8913/110.4265</v>
      </c>
      <c r="D247" s="13">
        <f t="shared" si="58"/>
        <v>1</v>
      </c>
      <c r="E247" s="13" t="str">
        <f t="shared" si="58"/>
        <v>MBB</v>
      </c>
      <c r="F247" s="13" t="str">
        <f t="shared" si="58"/>
        <v>Pemanfaatan</v>
      </c>
      <c r="G247" s="17">
        <f t="shared" si="55"/>
        <v>2</v>
      </c>
      <c r="H247" s="17">
        <v>3</v>
      </c>
      <c r="I247" s="13" t="str">
        <f t="shared" si="59"/>
        <v>P,PK</v>
      </c>
      <c r="J247" s="18" t="s">
        <v>19</v>
      </c>
      <c r="K247" s="9">
        <v>0</v>
      </c>
      <c r="L247" s="9">
        <v>0</v>
      </c>
      <c r="M247" s="13" t="str">
        <f t="shared" si="54"/>
        <v>sobirin</v>
      </c>
    </row>
    <row r="248" spans="1:14" x14ac:dyDescent="0.25">
      <c r="A248" s="11"/>
      <c r="B248" s="11"/>
      <c r="C248" s="16" t="str">
        <f t="shared" si="58"/>
        <v>-5.8913/110.4265</v>
      </c>
      <c r="D248" s="13">
        <f t="shared" si="58"/>
        <v>1</v>
      </c>
      <c r="E248" s="13" t="str">
        <f t="shared" si="58"/>
        <v>MBB</v>
      </c>
      <c r="F248" s="13" t="str">
        <f t="shared" si="58"/>
        <v>Pemanfaatan</v>
      </c>
      <c r="G248" s="17">
        <f t="shared" si="55"/>
        <v>2</v>
      </c>
      <c r="H248" s="17">
        <v>3</v>
      </c>
      <c r="I248" s="13" t="str">
        <f t="shared" si="59"/>
        <v>P,PK</v>
      </c>
      <c r="J248" s="18" t="s">
        <v>20</v>
      </c>
      <c r="K248" s="9">
        <v>0</v>
      </c>
      <c r="L248" s="9">
        <v>0</v>
      </c>
      <c r="M248" s="13" t="str">
        <f t="shared" si="54"/>
        <v>sobirin</v>
      </c>
    </row>
    <row r="249" spans="1:14" x14ac:dyDescent="0.25">
      <c r="A249" s="11"/>
      <c r="B249" s="11"/>
      <c r="C249" s="16" t="str">
        <f t="shared" si="58"/>
        <v>-5.8913/110.4265</v>
      </c>
      <c r="D249" s="13">
        <f t="shared" si="58"/>
        <v>1</v>
      </c>
      <c r="E249" s="13" t="str">
        <f t="shared" si="58"/>
        <v>MBB</v>
      </c>
      <c r="F249" s="13" t="str">
        <f t="shared" si="58"/>
        <v>Pemanfaatan</v>
      </c>
      <c r="G249" s="17">
        <f t="shared" si="55"/>
        <v>2</v>
      </c>
      <c r="H249" s="17">
        <v>3</v>
      </c>
      <c r="I249" s="13" t="str">
        <f t="shared" si="59"/>
        <v>P,PK</v>
      </c>
      <c r="J249" s="18" t="s">
        <v>21</v>
      </c>
      <c r="K249" s="9">
        <v>0</v>
      </c>
      <c r="L249" s="9">
        <v>0</v>
      </c>
      <c r="M249" s="13" t="str">
        <f t="shared" si="54"/>
        <v>sobirin</v>
      </c>
    </row>
    <row r="250" spans="1:14" x14ac:dyDescent="0.25">
      <c r="A250" s="11"/>
      <c r="B250" s="11"/>
      <c r="C250" s="16" t="str">
        <f t="shared" si="58"/>
        <v>-5.8913/110.4265</v>
      </c>
      <c r="D250" s="13">
        <f t="shared" si="58"/>
        <v>1</v>
      </c>
      <c r="E250" s="13" t="str">
        <f t="shared" si="58"/>
        <v>MBB</v>
      </c>
      <c r="F250" s="13" t="str">
        <f t="shared" si="58"/>
        <v>Pemanfaatan</v>
      </c>
      <c r="G250" s="17">
        <f t="shared" si="55"/>
        <v>2</v>
      </c>
      <c r="H250" s="17">
        <v>3</v>
      </c>
      <c r="I250" s="13" t="str">
        <f t="shared" si="59"/>
        <v>P,PK</v>
      </c>
      <c r="J250" s="18" t="s">
        <v>22</v>
      </c>
      <c r="K250" s="9">
        <v>0</v>
      </c>
      <c r="L250" s="9">
        <v>0</v>
      </c>
      <c r="M250" s="13" t="str">
        <f t="shared" si="54"/>
        <v>sobirin</v>
      </c>
    </row>
    <row r="251" spans="1:14" x14ac:dyDescent="0.25">
      <c r="A251" s="11"/>
      <c r="B251" s="11"/>
      <c r="C251" s="16" t="str">
        <f t="shared" si="58"/>
        <v>-5.8913/110.4265</v>
      </c>
      <c r="D251" s="13">
        <f t="shared" si="58"/>
        <v>1</v>
      </c>
      <c r="E251" s="13" t="str">
        <f t="shared" si="58"/>
        <v>MBB</v>
      </c>
      <c r="F251" s="13" t="str">
        <f t="shared" si="58"/>
        <v>Pemanfaatan</v>
      </c>
      <c r="G251" s="17">
        <f t="shared" si="55"/>
        <v>2</v>
      </c>
      <c r="H251" s="17">
        <v>3</v>
      </c>
      <c r="I251" s="13" t="str">
        <f t="shared" si="59"/>
        <v>P,PK</v>
      </c>
      <c r="J251" s="18" t="s">
        <v>23</v>
      </c>
      <c r="K251" s="9">
        <v>0</v>
      </c>
      <c r="L251" s="9">
        <v>0</v>
      </c>
      <c r="M251" s="13" t="str">
        <f t="shared" si="54"/>
        <v>sobirin</v>
      </c>
    </row>
    <row r="252" spans="1:14" x14ac:dyDescent="0.25">
      <c r="A252" s="11"/>
      <c r="B252" s="11"/>
      <c r="C252" s="16" t="str">
        <f t="shared" si="58"/>
        <v>-5.8913/110.4265</v>
      </c>
      <c r="D252" s="13">
        <f t="shared" si="58"/>
        <v>1</v>
      </c>
      <c r="E252" s="13" t="str">
        <f t="shared" si="58"/>
        <v>MBB</v>
      </c>
      <c r="F252" s="13" t="str">
        <f t="shared" si="58"/>
        <v>Pemanfaatan</v>
      </c>
      <c r="G252" s="17">
        <f t="shared" si="55"/>
        <v>2</v>
      </c>
      <c r="H252" s="17">
        <v>3</v>
      </c>
      <c r="I252" s="13" t="str">
        <f t="shared" si="59"/>
        <v>P,PK</v>
      </c>
      <c r="J252" s="18" t="s">
        <v>24</v>
      </c>
      <c r="K252" s="9">
        <v>0</v>
      </c>
      <c r="L252" s="9">
        <v>0</v>
      </c>
      <c r="M252" s="13" t="str">
        <f t="shared" si="54"/>
        <v>sobirin</v>
      </c>
    </row>
    <row r="253" spans="1:14" x14ac:dyDescent="0.25">
      <c r="A253" s="11"/>
      <c r="B253" s="11"/>
      <c r="C253" s="16"/>
      <c r="D253" s="13"/>
      <c r="E253" s="13"/>
      <c r="F253" s="13"/>
      <c r="G253" s="17">
        <f t="shared" si="55"/>
        <v>2</v>
      </c>
      <c r="H253" s="17"/>
      <c r="I253" s="13"/>
      <c r="J253" s="18" t="s">
        <v>16</v>
      </c>
      <c r="K253" s="9">
        <v>15</v>
      </c>
      <c r="L253" s="9">
        <v>10</v>
      </c>
      <c r="M253" s="13" t="str">
        <f t="shared" si="54"/>
        <v>sobirin</v>
      </c>
    </row>
    <row r="254" spans="1:14" x14ac:dyDescent="0.25">
      <c r="A254" s="11"/>
      <c r="B254" s="11"/>
      <c r="C254" s="16" t="str">
        <f>C252</f>
        <v>-5.8913/110.4265</v>
      </c>
      <c r="D254" s="13">
        <f>D252</f>
        <v>1</v>
      </c>
      <c r="E254" s="13" t="str">
        <f>E252</f>
        <v>MBB</v>
      </c>
      <c r="F254" s="13" t="str">
        <f>F252</f>
        <v>Pemanfaatan</v>
      </c>
      <c r="G254" s="17">
        <f t="shared" si="55"/>
        <v>2</v>
      </c>
      <c r="H254" s="17">
        <v>3</v>
      </c>
      <c r="I254" s="13" t="str">
        <f>I252</f>
        <v>P,PK</v>
      </c>
      <c r="J254" s="18" t="s">
        <v>18</v>
      </c>
      <c r="K254" s="9">
        <v>0</v>
      </c>
      <c r="L254" s="9">
        <v>0</v>
      </c>
      <c r="M254" s="13" t="str">
        <f t="shared" si="54"/>
        <v>sobirin</v>
      </c>
    </row>
    <row r="255" spans="1:14" x14ac:dyDescent="0.25">
      <c r="A255" s="31"/>
      <c r="B255" s="31"/>
      <c r="C255" s="32" t="str">
        <f t="shared" ref="C255:F262" si="60">C254</f>
        <v>-5.8913/110.4265</v>
      </c>
      <c r="D255" s="33">
        <f t="shared" si="60"/>
        <v>1</v>
      </c>
      <c r="E255" s="33" t="str">
        <f t="shared" si="60"/>
        <v>MBB</v>
      </c>
      <c r="F255" s="33" t="str">
        <f t="shared" si="60"/>
        <v>Pemanfaatan</v>
      </c>
      <c r="G255" s="17">
        <f t="shared" si="55"/>
        <v>2</v>
      </c>
      <c r="H255" s="34">
        <v>4</v>
      </c>
      <c r="I255" s="33" t="s">
        <v>29</v>
      </c>
      <c r="J255" s="35" t="s">
        <v>25</v>
      </c>
      <c r="K255" s="36">
        <v>90</v>
      </c>
      <c r="L255" s="36">
        <v>0</v>
      </c>
      <c r="M255" s="13" t="str">
        <f t="shared" si="54"/>
        <v>sobirin</v>
      </c>
    </row>
    <row r="256" spans="1:14" x14ac:dyDescent="0.25">
      <c r="A256" s="11"/>
      <c r="B256" s="11"/>
      <c r="C256" s="16" t="str">
        <f t="shared" si="60"/>
        <v>-5.8913/110.4265</v>
      </c>
      <c r="D256" s="13">
        <f t="shared" si="60"/>
        <v>1</v>
      </c>
      <c r="E256" s="13" t="str">
        <f t="shared" si="60"/>
        <v>MBB</v>
      </c>
      <c r="F256" s="13" t="str">
        <f t="shared" si="60"/>
        <v>Pemanfaatan</v>
      </c>
      <c r="G256" s="17">
        <f t="shared" si="55"/>
        <v>2</v>
      </c>
      <c r="H256" s="17">
        <v>4</v>
      </c>
      <c r="I256" s="13" t="str">
        <f t="shared" ref="I256:I262" si="61">I255</f>
        <v>P,PK</v>
      </c>
      <c r="J256" s="18" t="s">
        <v>26</v>
      </c>
      <c r="K256" s="9">
        <v>0</v>
      </c>
      <c r="L256" s="9">
        <v>0</v>
      </c>
      <c r="M256" s="13" t="str">
        <f t="shared" si="54"/>
        <v>sobirin</v>
      </c>
    </row>
    <row r="257" spans="1:13" x14ac:dyDescent="0.25">
      <c r="A257" s="11"/>
      <c r="B257" s="11"/>
      <c r="C257" s="16" t="str">
        <f t="shared" si="60"/>
        <v>-5.8913/110.4265</v>
      </c>
      <c r="D257" s="13">
        <f t="shared" si="60"/>
        <v>1</v>
      </c>
      <c r="E257" s="13" t="str">
        <f t="shared" si="60"/>
        <v>MBB</v>
      </c>
      <c r="F257" s="13" t="str">
        <f t="shared" si="60"/>
        <v>Pemanfaatan</v>
      </c>
      <c r="G257" s="17">
        <f t="shared" si="55"/>
        <v>2</v>
      </c>
      <c r="H257" s="17">
        <v>4</v>
      </c>
      <c r="I257" s="13" t="str">
        <f t="shared" si="61"/>
        <v>P,PK</v>
      </c>
      <c r="J257" s="18" t="s">
        <v>19</v>
      </c>
      <c r="K257" s="9">
        <v>0</v>
      </c>
      <c r="L257" s="9">
        <v>0</v>
      </c>
      <c r="M257" s="13" t="str">
        <f t="shared" si="54"/>
        <v>sobirin</v>
      </c>
    </row>
    <row r="258" spans="1:13" x14ac:dyDescent="0.25">
      <c r="A258" s="11"/>
      <c r="B258" s="11"/>
      <c r="C258" s="16" t="str">
        <f t="shared" si="60"/>
        <v>-5.8913/110.4265</v>
      </c>
      <c r="D258" s="13">
        <f t="shared" si="60"/>
        <v>1</v>
      </c>
      <c r="E258" s="13" t="str">
        <f t="shared" si="60"/>
        <v>MBB</v>
      </c>
      <c r="F258" s="13" t="str">
        <f t="shared" si="60"/>
        <v>Pemanfaatan</v>
      </c>
      <c r="G258" s="17">
        <f t="shared" si="55"/>
        <v>2</v>
      </c>
      <c r="H258" s="17">
        <v>4</v>
      </c>
      <c r="I258" s="13" t="str">
        <f t="shared" si="61"/>
        <v>P,PK</v>
      </c>
      <c r="J258" s="18" t="s">
        <v>20</v>
      </c>
      <c r="K258" s="9">
        <v>0</v>
      </c>
      <c r="L258" s="9">
        <v>0</v>
      </c>
      <c r="M258" s="13" t="str">
        <f t="shared" si="54"/>
        <v>sobirin</v>
      </c>
    </row>
    <row r="259" spans="1:13" x14ac:dyDescent="0.25">
      <c r="A259" s="11"/>
      <c r="B259" s="11"/>
      <c r="C259" s="16" t="str">
        <f t="shared" si="60"/>
        <v>-5.8913/110.4265</v>
      </c>
      <c r="D259" s="13">
        <f t="shared" si="60"/>
        <v>1</v>
      </c>
      <c r="E259" s="13" t="str">
        <f t="shared" si="60"/>
        <v>MBB</v>
      </c>
      <c r="F259" s="13" t="str">
        <f t="shared" si="60"/>
        <v>Pemanfaatan</v>
      </c>
      <c r="G259" s="17">
        <f t="shared" si="55"/>
        <v>2</v>
      </c>
      <c r="H259" s="17">
        <v>4</v>
      </c>
      <c r="I259" s="13" t="str">
        <f t="shared" si="61"/>
        <v>P,PK</v>
      </c>
      <c r="J259" s="18" t="s">
        <v>21</v>
      </c>
      <c r="K259" s="9">
        <v>0</v>
      </c>
      <c r="L259" s="9">
        <v>0</v>
      </c>
      <c r="M259" s="13" t="str">
        <f t="shared" si="54"/>
        <v>sobirin</v>
      </c>
    </row>
    <row r="260" spans="1:13" x14ac:dyDescent="0.25">
      <c r="A260" s="11"/>
      <c r="B260" s="11"/>
      <c r="C260" s="16" t="str">
        <f t="shared" si="60"/>
        <v>-5.8913/110.4265</v>
      </c>
      <c r="D260" s="13">
        <f t="shared" si="60"/>
        <v>1</v>
      </c>
      <c r="E260" s="13" t="str">
        <f t="shared" si="60"/>
        <v>MBB</v>
      </c>
      <c r="F260" s="13" t="str">
        <f t="shared" si="60"/>
        <v>Pemanfaatan</v>
      </c>
      <c r="G260" s="17">
        <f t="shared" si="55"/>
        <v>2</v>
      </c>
      <c r="H260" s="17">
        <v>4</v>
      </c>
      <c r="I260" s="13" t="str">
        <f t="shared" si="61"/>
        <v>P,PK</v>
      </c>
      <c r="J260" s="18" t="s">
        <v>22</v>
      </c>
      <c r="K260" s="9">
        <v>10</v>
      </c>
      <c r="L260" s="9">
        <v>0</v>
      </c>
      <c r="M260" s="13" t="str">
        <f t="shared" si="54"/>
        <v>sobirin</v>
      </c>
    </row>
    <row r="261" spans="1:13" x14ac:dyDescent="0.25">
      <c r="A261" s="11"/>
      <c r="B261" s="11"/>
      <c r="C261" s="16" t="str">
        <f t="shared" si="60"/>
        <v>-5.8913/110.4265</v>
      </c>
      <c r="D261" s="13">
        <f t="shared" si="60"/>
        <v>1</v>
      </c>
      <c r="E261" s="13" t="str">
        <f t="shared" si="60"/>
        <v>MBB</v>
      </c>
      <c r="F261" s="13" t="str">
        <f t="shared" si="60"/>
        <v>Pemanfaatan</v>
      </c>
      <c r="G261" s="17">
        <f t="shared" si="55"/>
        <v>2</v>
      </c>
      <c r="H261" s="17">
        <v>4</v>
      </c>
      <c r="I261" s="13" t="str">
        <f t="shared" si="61"/>
        <v>P,PK</v>
      </c>
      <c r="J261" s="18" t="s">
        <v>23</v>
      </c>
      <c r="K261" s="9">
        <v>0</v>
      </c>
      <c r="L261" s="9">
        <v>0</v>
      </c>
      <c r="M261" s="13" t="str">
        <f t="shared" si="54"/>
        <v>sobirin</v>
      </c>
    </row>
    <row r="262" spans="1:13" x14ac:dyDescent="0.25">
      <c r="A262" s="11"/>
      <c r="B262" s="11"/>
      <c r="C262" s="16" t="str">
        <f t="shared" si="60"/>
        <v>-5.8913/110.4265</v>
      </c>
      <c r="D262" s="13">
        <f t="shared" si="60"/>
        <v>1</v>
      </c>
      <c r="E262" s="13" t="str">
        <f t="shared" si="60"/>
        <v>MBB</v>
      </c>
      <c r="F262" s="13" t="str">
        <f t="shared" si="60"/>
        <v>Pemanfaatan</v>
      </c>
      <c r="G262" s="17">
        <f t="shared" si="55"/>
        <v>2</v>
      </c>
      <c r="H262" s="17">
        <v>4</v>
      </c>
      <c r="I262" s="13" t="str">
        <f t="shared" si="61"/>
        <v>P,PK</v>
      </c>
      <c r="J262" s="18" t="s">
        <v>24</v>
      </c>
      <c r="K262" s="9">
        <v>0</v>
      </c>
      <c r="L262" s="9">
        <v>0</v>
      </c>
      <c r="M262" s="13" t="str">
        <f t="shared" si="54"/>
        <v>sobirin</v>
      </c>
    </row>
    <row r="263" spans="1:13" x14ac:dyDescent="0.25">
      <c r="A263" s="11"/>
      <c r="B263" s="11"/>
      <c r="C263" s="16"/>
      <c r="D263" s="13"/>
      <c r="E263" s="13"/>
      <c r="F263" s="13"/>
      <c r="G263" s="17">
        <f t="shared" si="55"/>
        <v>2</v>
      </c>
      <c r="H263" s="17"/>
      <c r="I263" s="13"/>
      <c r="J263" s="18" t="s">
        <v>16</v>
      </c>
      <c r="K263" s="9">
        <v>30</v>
      </c>
      <c r="L263" s="9">
        <v>30</v>
      </c>
      <c r="M263" s="13" t="str">
        <f t="shared" si="54"/>
        <v>sobirin</v>
      </c>
    </row>
    <row r="264" spans="1:13" x14ac:dyDescent="0.25">
      <c r="A264" s="11"/>
      <c r="B264" s="11"/>
      <c r="C264" s="16" t="str">
        <f>C262</f>
        <v>-5.8913/110.4265</v>
      </c>
      <c r="D264" s="13">
        <f>D262</f>
        <v>1</v>
      </c>
      <c r="E264" s="13" t="str">
        <f>E262</f>
        <v>MBB</v>
      </c>
      <c r="F264" s="13" t="str">
        <f>F262</f>
        <v>Pemanfaatan</v>
      </c>
      <c r="G264" s="17">
        <f t="shared" si="55"/>
        <v>2</v>
      </c>
      <c r="H264" s="17">
        <v>4</v>
      </c>
      <c r="I264" s="13" t="str">
        <f>I262</f>
        <v>P,PK</v>
      </c>
      <c r="J264" s="18" t="s">
        <v>18</v>
      </c>
      <c r="K264" s="9">
        <v>0</v>
      </c>
      <c r="L264" s="9">
        <v>0</v>
      </c>
      <c r="M264" s="13" t="str">
        <f t="shared" si="54"/>
        <v>sobirin</v>
      </c>
    </row>
    <row r="265" spans="1:13" x14ac:dyDescent="0.25">
      <c r="A265" s="31"/>
      <c r="B265" s="31"/>
      <c r="C265" s="32" t="str">
        <f t="shared" ref="C265:F272" si="62">C264</f>
        <v>-5.8913/110.4265</v>
      </c>
      <c r="D265" s="33">
        <f t="shared" si="62"/>
        <v>1</v>
      </c>
      <c r="E265" s="33" t="str">
        <f t="shared" si="62"/>
        <v>MBB</v>
      </c>
      <c r="F265" s="33" t="str">
        <f t="shared" si="62"/>
        <v>Pemanfaatan</v>
      </c>
      <c r="G265" s="17">
        <f t="shared" si="55"/>
        <v>2</v>
      </c>
      <c r="H265" s="34">
        <v>5</v>
      </c>
      <c r="I265" s="33" t="s">
        <v>29</v>
      </c>
      <c r="J265" s="35" t="s">
        <v>25</v>
      </c>
      <c r="K265" s="36">
        <v>70</v>
      </c>
      <c r="L265" s="36">
        <v>0</v>
      </c>
      <c r="M265" s="13" t="str">
        <f t="shared" si="54"/>
        <v>sobirin</v>
      </c>
    </row>
    <row r="266" spans="1:13" x14ac:dyDescent="0.25">
      <c r="A266" s="11"/>
      <c r="B266" s="11"/>
      <c r="C266" s="16" t="str">
        <f t="shared" si="62"/>
        <v>-5.8913/110.4265</v>
      </c>
      <c r="D266" s="13">
        <f t="shared" si="62"/>
        <v>1</v>
      </c>
      <c r="E266" s="13" t="str">
        <f t="shared" si="62"/>
        <v>MBB</v>
      </c>
      <c r="F266" s="13" t="str">
        <f t="shared" si="62"/>
        <v>Pemanfaatan</v>
      </c>
      <c r="G266" s="17">
        <f t="shared" si="55"/>
        <v>2</v>
      </c>
      <c r="H266" s="17">
        <v>5</v>
      </c>
      <c r="I266" s="13" t="str">
        <f t="shared" ref="I266:I272" si="63">I265</f>
        <v>P,PK</v>
      </c>
      <c r="J266" s="18" t="s">
        <v>26</v>
      </c>
      <c r="K266" s="9">
        <v>0</v>
      </c>
      <c r="L266" s="9">
        <v>0</v>
      </c>
      <c r="M266" s="13" t="str">
        <f t="shared" si="54"/>
        <v>sobirin</v>
      </c>
    </row>
    <row r="267" spans="1:13" x14ac:dyDescent="0.25">
      <c r="A267" s="11"/>
      <c r="B267" s="11"/>
      <c r="C267" s="16" t="str">
        <f t="shared" si="62"/>
        <v>-5.8913/110.4265</v>
      </c>
      <c r="D267" s="13">
        <f t="shared" si="62"/>
        <v>1</v>
      </c>
      <c r="E267" s="13" t="str">
        <f t="shared" si="62"/>
        <v>MBB</v>
      </c>
      <c r="F267" s="13" t="str">
        <f t="shared" si="62"/>
        <v>Pemanfaatan</v>
      </c>
      <c r="G267" s="17">
        <f t="shared" si="55"/>
        <v>2</v>
      </c>
      <c r="H267" s="17">
        <v>5</v>
      </c>
      <c r="I267" s="13" t="str">
        <f t="shared" si="63"/>
        <v>P,PK</v>
      </c>
      <c r="J267" s="18" t="s">
        <v>19</v>
      </c>
      <c r="K267" s="9">
        <v>0</v>
      </c>
      <c r="L267" s="9">
        <v>0</v>
      </c>
      <c r="M267" s="13" t="str">
        <f t="shared" si="54"/>
        <v>sobirin</v>
      </c>
    </row>
    <row r="268" spans="1:13" x14ac:dyDescent="0.25">
      <c r="A268" s="11"/>
      <c r="B268" s="11"/>
      <c r="C268" s="16" t="str">
        <f t="shared" si="62"/>
        <v>-5.8913/110.4265</v>
      </c>
      <c r="D268" s="13">
        <f t="shared" si="62"/>
        <v>1</v>
      </c>
      <c r="E268" s="13" t="str">
        <f t="shared" si="62"/>
        <v>MBB</v>
      </c>
      <c r="F268" s="13" t="str">
        <f t="shared" si="62"/>
        <v>Pemanfaatan</v>
      </c>
      <c r="G268" s="17">
        <f t="shared" si="55"/>
        <v>2</v>
      </c>
      <c r="H268" s="17">
        <v>5</v>
      </c>
      <c r="I268" s="13" t="str">
        <f t="shared" si="63"/>
        <v>P,PK</v>
      </c>
      <c r="J268" s="18" t="s">
        <v>20</v>
      </c>
      <c r="K268" s="9">
        <v>0</v>
      </c>
      <c r="L268" s="9">
        <v>0</v>
      </c>
      <c r="M268" s="13" t="str">
        <f t="shared" si="54"/>
        <v>sobirin</v>
      </c>
    </row>
    <row r="269" spans="1:13" x14ac:dyDescent="0.25">
      <c r="A269" s="11"/>
      <c r="B269" s="11"/>
      <c r="C269" s="16" t="str">
        <f t="shared" si="62"/>
        <v>-5.8913/110.4265</v>
      </c>
      <c r="D269" s="13">
        <f t="shared" si="62"/>
        <v>1</v>
      </c>
      <c r="E269" s="13" t="str">
        <f t="shared" si="62"/>
        <v>MBB</v>
      </c>
      <c r="F269" s="13" t="str">
        <f t="shared" si="62"/>
        <v>Pemanfaatan</v>
      </c>
      <c r="G269" s="17">
        <f t="shared" si="55"/>
        <v>2</v>
      </c>
      <c r="H269" s="17">
        <v>5</v>
      </c>
      <c r="I269" s="13" t="str">
        <f t="shared" si="63"/>
        <v>P,PK</v>
      </c>
      <c r="J269" s="18" t="s">
        <v>21</v>
      </c>
      <c r="K269" s="9">
        <v>0</v>
      </c>
      <c r="L269" s="9">
        <v>0</v>
      </c>
      <c r="M269" s="13" t="str">
        <f t="shared" si="54"/>
        <v>sobirin</v>
      </c>
    </row>
    <row r="270" spans="1:13" x14ac:dyDescent="0.25">
      <c r="A270" s="11"/>
      <c r="B270" s="11"/>
      <c r="C270" s="16" t="str">
        <f t="shared" si="62"/>
        <v>-5.8913/110.4265</v>
      </c>
      <c r="D270" s="13">
        <f t="shared" si="62"/>
        <v>1</v>
      </c>
      <c r="E270" s="13" t="str">
        <f t="shared" si="62"/>
        <v>MBB</v>
      </c>
      <c r="F270" s="13" t="str">
        <f t="shared" si="62"/>
        <v>Pemanfaatan</v>
      </c>
      <c r="G270" s="17">
        <f t="shared" si="55"/>
        <v>2</v>
      </c>
      <c r="H270" s="17">
        <v>5</v>
      </c>
      <c r="I270" s="13" t="str">
        <f t="shared" si="63"/>
        <v>P,PK</v>
      </c>
      <c r="J270" s="18" t="s">
        <v>22</v>
      </c>
      <c r="K270" s="9">
        <v>30</v>
      </c>
      <c r="L270" s="9">
        <v>0</v>
      </c>
      <c r="M270" s="13" t="str">
        <f t="shared" si="54"/>
        <v>sobirin</v>
      </c>
    </row>
    <row r="271" spans="1:13" x14ac:dyDescent="0.25">
      <c r="A271" s="11"/>
      <c r="B271" s="11"/>
      <c r="C271" s="16" t="str">
        <f t="shared" si="62"/>
        <v>-5.8913/110.4265</v>
      </c>
      <c r="D271" s="13">
        <f t="shared" si="62"/>
        <v>1</v>
      </c>
      <c r="E271" s="13" t="str">
        <f t="shared" si="62"/>
        <v>MBB</v>
      </c>
      <c r="F271" s="13" t="str">
        <f t="shared" si="62"/>
        <v>Pemanfaatan</v>
      </c>
      <c r="G271" s="17">
        <f t="shared" si="55"/>
        <v>2</v>
      </c>
      <c r="H271" s="17">
        <v>5</v>
      </c>
      <c r="I271" s="13" t="str">
        <f t="shared" si="63"/>
        <v>P,PK</v>
      </c>
      <c r="J271" s="18" t="s">
        <v>23</v>
      </c>
      <c r="K271" s="9">
        <v>0</v>
      </c>
      <c r="L271" s="9">
        <v>0</v>
      </c>
      <c r="M271" s="13" t="str">
        <f t="shared" si="54"/>
        <v>sobirin</v>
      </c>
    </row>
    <row r="272" spans="1:13" x14ac:dyDescent="0.25">
      <c r="A272" s="11"/>
      <c r="B272" s="11"/>
      <c r="C272" s="16" t="str">
        <f t="shared" si="62"/>
        <v>-5.8913/110.4265</v>
      </c>
      <c r="D272" s="13">
        <f t="shared" si="62"/>
        <v>1</v>
      </c>
      <c r="E272" s="13" t="str">
        <f t="shared" si="62"/>
        <v>MBB</v>
      </c>
      <c r="F272" s="13" t="str">
        <f t="shared" si="62"/>
        <v>Pemanfaatan</v>
      </c>
      <c r="G272" s="17">
        <f t="shared" si="55"/>
        <v>2</v>
      </c>
      <c r="H272" s="17">
        <v>5</v>
      </c>
      <c r="I272" s="13" t="str">
        <f t="shared" si="63"/>
        <v>P,PK</v>
      </c>
      <c r="J272" s="18" t="s">
        <v>24</v>
      </c>
      <c r="K272" s="9">
        <v>0</v>
      </c>
      <c r="L272" s="9">
        <v>0</v>
      </c>
      <c r="M272" s="13" t="str">
        <f t="shared" si="54"/>
        <v>sobirin</v>
      </c>
    </row>
    <row r="273" spans="1:13" x14ac:dyDescent="0.25">
      <c r="A273" s="11"/>
      <c r="B273" s="11"/>
      <c r="C273" s="16"/>
      <c r="D273" s="13"/>
      <c r="E273" s="13"/>
      <c r="F273" s="13"/>
      <c r="G273" s="17">
        <f t="shared" si="55"/>
        <v>2</v>
      </c>
      <c r="H273" s="17"/>
      <c r="I273" s="13"/>
      <c r="J273" s="18" t="s">
        <v>16</v>
      </c>
      <c r="K273" s="9">
        <v>40</v>
      </c>
      <c r="L273" s="9">
        <v>30</v>
      </c>
      <c r="M273" s="13" t="str">
        <f t="shared" si="54"/>
        <v>sobirin</v>
      </c>
    </row>
    <row r="274" spans="1:13" x14ac:dyDescent="0.25">
      <c r="A274" s="11"/>
      <c r="B274" s="11"/>
      <c r="C274" s="16" t="str">
        <f>C272</f>
        <v>-5.8913/110.4265</v>
      </c>
      <c r="D274" s="13">
        <f>D272</f>
        <v>1</v>
      </c>
      <c r="E274" s="13" t="str">
        <f>E272</f>
        <v>MBB</v>
      </c>
      <c r="F274" s="13" t="str">
        <f>F272</f>
        <v>Pemanfaatan</v>
      </c>
      <c r="G274" s="17">
        <f t="shared" si="55"/>
        <v>2</v>
      </c>
      <c r="H274" s="17">
        <v>5</v>
      </c>
      <c r="I274" s="13" t="str">
        <f>I272</f>
        <v>P,PK</v>
      </c>
      <c r="J274" s="18" t="s">
        <v>18</v>
      </c>
      <c r="K274" s="9">
        <v>0</v>
      </c>
      <c r="L274" s="9">
        <v>0</v>
      </c>
      <c r="M274" s="13" t="str">
        <f t="shared" si="54"/>
        <v>sobirin</v>
      </c>
    </row>
    <row r="275" spans="1:13" x14ac:dyDescent="0.25">
      <c r="A275" s="31"/>
      <c r="B275" s="31"/>
      <c r="C275" s="32" t="str">
        <f t="shared" ref="C275:F282" si="64">C274</f>
        <v>-5.8913/110.4265</v>
      </c>
      <c r="D275" s="33">
        <f t="shared" si="64"/>
        <v>1</v>
      </c>
      <c r="E275" s="33" t="str">
        <f t="shared" si="64"/>
        <v>MBB</v>
      </c>
      <c r="F275" s="33" t="str">
        <f t="shared" si="64"/>
        <v>Pemanfaatan</v>
      </c>
      <c r="G275" s="17">
        <f t="shared" si="55"/>
        <v>2</v>
      </c>
      <c r="H275" s="34">
        <v>6</v>
      </c>
      <c r="I275" s="33" t="s">
        <v>29</v>
      </c>
      <c r="J275" s="35" t="s">
        <v>25</v>
      </c>
      <c r="K275" s="36">
        <v>80</v>
      </c>
      <c r="L275" s="36">
        <v>0</v>
      </c>
      <c r="M275" s="13" t="str">
        <f t="shared" si="54"/>
        <v>sobirin</v>
      </c>
    </row>
    <row r="276" spans="1:13" x14ac:dyDescent="0.25">
      <c r="A276" s="11"/>
      <c r="B276" s="11"/>
      <c r="C276" s="16" t="str">
        <f t="shared" si="64"/>
        <v>-5.8913/110.4265</v>
      </c>
      <c r="D276" s="13">
        <f t="shared" si="64"/>
        <v>1</v>
      </c>
      <c r="E276" s="13" t="str">
        <f t="shared" si="64"/>
        <v>MBB</v>
      </c>
      <c r="F276" s="13" t="str">
        <f t="shared" si="64"/>
        <v>Pemanfaatan</v>
      </c>
      <c r="G276" s="17">
        <f t="shared" si="55"/>
        <v>2</v>
      </c>
      <c r="H276" s="17">
        <v>6</v>
      </c>
      <c r="I276" s="13" t="str">
        <f t="shared" ref="I276:I282" si="65">I275</f>
        <v>P,PK</v>
      </c>
      <c r="J276" s="18" t="s">
        <v>26</v>
      </c>
      <c r="K276" s="9">
        <v>0</v>
      </c>
      <c r="L276" s="9">
        <v>0</v>
      </c>
      <c r="M276" s="13" t="str">
        <f t="shared" si="54"/>
        <v>sobirin</v>
      </c>
    </row>
    <row r="277" spans="1:13" x14ac:dyDescent="0.25">
      <c r="A277" s="11"/>
      <c r="B277" s="11"/>
      <c r="C277" s="16" t="str">
        <f t="shared" si="64"/>
        <v>-5.8913/110.4265</v>
      </c>
      <c r="D277" s="13">
        <f t="shared" si="64"/>
        <v>1</v>
      </c>
      <c r="E277" s="13" t="str">
        <f t="shared" si="64"/>
        <v>MBB</v>
      </c>
      <c r="F277" s="13" t="str">
        <f t="shared" si="64"/>
        <v>Pemanfaatan</v>
      </c>
      <c r="G277" s="17">
        <f t="shared" si="55"/>
        <v>2</v>
      </c>
      <c r="H277" s="17">
        <v>6</v>
      </c>
      <c r="I277" s="13" t="str">
        <f t="shared" si="65"/>
        <v>P,PK</v>
      </c>
      <c r="J277" s="18" t="s">
        <v>19</v>
      </c>
      <c r="K277" s="9">
        <v>0</v>
      </c>
      <c r="L277" s="9">
        <v>0</v>
      </c>
      <c r="M277" s="13" t="str">
        <f t="shared" si="54"/>
        <v>sobirin</v>
      </c>
    </row>
    <row r="278" spans="1:13" x14ac:dyDescent="0.25">
      <c r="A278" s="11"/>
      <c r="B278" s="11"/>
      <c r="C278" s="16" t="str">
        <f t="shared" si="64"/>
        <v>-5.8913/110.4265</v>
      </c>
      <c r="D278" s="13">
        <f t="shared" si="64"/>
        <v>1</v>
      </c>
      <c r="E278" s="13" t="str">
        <f t="shared" si="64"/>
        <v>MBB</v>
      </c>
      <c r="F278" s="13" t="str">
        <f t="shared" si="64"/>
        <v>Pemanfaatan</v>
      </c>
      <c r="G278" s="17">
        <f t="shared" si="55"/>
        <v>2</v>
      </c>
      <c r="H278" s="17">
        <v>6</v>
      </c>
      <c r="I278" s="13" t="str">
        <f t="shared" si="65"/>
        <v>P,PK</v>
      </c>
      <c r="J278" s="18" t="s">
        <v>20</v>
      </c>
      <c r="K278" s="9">
        <v>0</v>
      </c>
      <c r="L278" s="9">
        <v>0</v>
      </c>
      <c r="M278" s="13" t="str">
        <f t="shared" si="54"/>
        <v>sobirin</v>
      </c>
    </row>
    <row r="279" spans="1:13" x14ac:dyDescent="0.25">
      <c r="A279" s="11"/>
      <c r="B279" s="11"/>
      <c r="C279" s="16" t="str">
        <f t="shared" si="64"/>
        <v>-5.8913/110.4265</v>
      </c>
      <c r="D279" s="13">
        <f t="shared" si="64"/>
        <v>1</v>
      </c>
      <c r="E279" s="13" t="str">
        <f t="shared" si="64"/>
        <v>MBB</v>
      </c>
      <c r="F279" s="13" t="str">
        <f t="shared" si="64"/>
        <v>Pemanfaatan</v>
      </c>
      <c r="G279" s="17">
        <f t="shared" si="55"/>
        <v>2</v>
      </c>
      <c r="H279" s="17">
        <v>6</v>
      </c>
      <c r="I279" s="13" t="str">
        <f t="shared" si="65"/>
        <v>P,PK</v>
      </c>
      <c r="J279" s="18" t="s">
        <v>21</v>
      </c>
      <c r="K279" s="9">
        <v>0</v>
      </c>
      <c r="L279" s="9">
        <v>0</v>
      </c>
      <c r="M279" s="13" t="str">
        <f t="shared" si="54"/>
        <v>sobirin</v>
      </c>
    </row>
    <row r="280" spans="1:13" x14ac:dyDescent="0.25">
      <c r="A280" s="11"/>
      <c r="B280" s="11"/>
      <c r="C280" s="16" t="str">
        <f t="shared" si="64"/>
        <v>-5.8913/110.4265</v>
      </c>
      <c r="D280" s="13">
        <f t="shared" si="64"/>
        <v>1</v>
      </c>
      <c r="E280" s="13" t="str">
        <f t="shared" si="64"/>
        <v>MBB</v>
      </c>
      <c r="F280" s="13" t="str">
        <f t="shared" si="64"/>
        <v>Pemanfaatan</v>
      </c>
      <c r="G280" s="17">
        <f t="shared" si="55"/>
        <v>2</v>
      </c>
      <c r="H280" s="17">
        <v>6</v>
      </c>
      <c r="I280" s="13" t="str">
        <f t="shared" si="65"/>
        <v>P,PK</v>
      </c>
      <c r="J280" s="18" t="s">
        <v>22</v>
      </c>
      <c r="K280" s="9">
        <v>20</v>
      </c>
      <c r="L280" s="9">
        <v>0</v>
      </c>
      <c r="M280" s="13" t="str">
        <f t="shared" si="54"/>
        <v>sobirin</v>
      </c>
    </row>
    <row r="281" spans="1:13" x14ac:dyDescent="0.25">
      <c r="A281" s="11"/>
      <c r="B281" s="11"/>
      <c r="C281" s="16" t="str">
        <f t="shared" si="64"/>
        <v>-5.8913/110.4265</v>
      </c>
      <c r="D281" s="13">
        <f t="shared" si="64"/>
        <v>1</v>
      </c>
      <c r="E281" s="13" t="str">
        <f t="shared" si="64"/>
        <v>MBB</v>
      </c>
      <c r="F281" s="13" t="str">
        <f t="shared" si="64"/>
        <v>Pemanfaatan</v>
      </c>
      <c r="G281" s="17">
        <f t="shared" si="55"/>
        <v>2</v>
      </c>
      <c r="H281" s="17">
        <v>6</v>
      </c>
      <c r="I281" s="13" t="str">
        <f t="shared" si="65"/>
        <v>P,PK</v>
      </c>
      <c r="J281" s="18" t="s">
        <v>23</v>
      </c>
      <c r="K281" s="9">
        <v>0</v>
      </c>
      <c r="L281" s="9">
        <v>0</v>
      </c>
      <c r="M281" s="13" t="str">
        <f t="shared" si="54"/>
        <v>sobirin</v>
      </c>
    </row>
    <row r="282" spans="1:13" x14ac:dyDescent="0.25">
      <c r="A282" s="11"/>
      <c r="B282" s="11"/>
      <c r="C282" s="16" t="str">
        <f t="shared" si="64"/>
        <v>-5.8913/110.4265</v>
      </c>
      <c r="D282" s="13">
        <f t="shared" si="64"/>
        <v>1</v>
      </c>
      <c r="E282" s="13" t="str">
        <f t="shared" si="64"/>
        <v>MBB</v>
      </c>
      <c r="F282" s="13" t="str">
        <f t="shared" si="64"/>
        <v>Pemanfaatan</v>
      </c>
      <c r="G282" s="17">
        <f t="shared" si="55"/>
        <v>2</v>
      </c>
      <c r="H282" s="17">
        <v>6</v>
      </c>
      <c r="I282" s="13" t="str">
        <f t="shared" si="65"/>
        <v>P,PK</v>
      </c>
      <c r="J282" s="18" t="s">
        <v>24</v>
      </c>
      <c r="K282" s="9">
        <v>0</v>
      </c>
      <c r="L282" s="9">
        <v>0</v>
      </c>
      <c r="M282" s="13" t="str">
        <f t="shared" si="54"/>
        <v>sobirin</v>
      </c>
    </row>
    <row r="283" spans="1:13" x14ac:dyDescent="0.25">
      <c r="A283" s="11"/>
      <c r="B283" s="11"/>
      <c r="C283" s="16"/>
      <c r="D283" s="13"/>
      <c r="E283" s="13"/>
      <c r="F283" s="13"/>
      <c r="G283" s="17">
        <f t="shared" si="55"/>
        <v>2</v>
      </c>
      <c r="H283" s="17"/>
      <c r="I283" s="13"/>
      <c r="J283" s="10" t="str">
        <f>J273</f>
        <v>% seagrass</v>
      </c>
      <c r="K283" s="9">
        <v>20</v>
      </c>
      <c r="L283" s="9">
        <v>40</v>
      </c>
      <c r="M283" s="13" t="str">
        <f t="shared" si="54"/>
        <v>sobirin</v>
      </c>
    </row>
    <row r="284" spans="1:13" x14ac:dyDescent="0.25">
      <c r="A284" s="11"/>
      <c r="B284" s="11"/>
      <c r="C284" s="16" t="str">
        <f>C282</f>
        <v>-5.8913/110.4265</v>
      </c>
      <c r="D284" s="13">
        <f>D282</f>
        <v>1</v>
      </c>
      <c r="E284" s="13" t="str">
        <f>E282</f>
        <v>MBB</v>
      </c>
      <c r="F284" s="13" t="str">
        <f>F282</f>
        <v>Pemanfaatan</v>
      </c>
      <c r="G284" s="17">
        <f t="shared" si="55"/>
        <v>2</v>
      </c>
      <c r="H284" s="17">
        <v>6</v>
      </c>
      <c r="I284" s="13" t="str">
        <f>I282</f>
        <v>P,PK</v>
      </c>
      <c r="J284" s="18" t="s">
        <v>18</v>
      </c>
      <c r="K284" s="9">
        <v>0</v>
      </c>
      <c r="L284" s="9">
        <v>0</v>
      </c>
      <c r="M284" s="13" t="str">
        <f t="shared" si="54"/>
        <v>sobirin</v>
      </c>
    </row>
    <row r="285" spans="1:13" x14ac:dyDescent="0.25">
      <c r="A285" s="31"/>
      <c r="B285" s="31"/>
      <c r="C285" s="32" t="str">
        <f t="shared" ref="C285:F292" si="66">C284</f>
        <v>-5.8913/110.4265</v>
      </c>
      <c r="D285" s="33">
        <f t="shared" si="66"/>
        <v>1</v>
      </c>
      <c r="E285" s="33" t="str">
        <f t="shared" si="66"/>
        <v>MBB</v>
      </c>
      <c r="F285" s="33" t="str">
        <f t="shared" si="66"/>
        <v>Pemanfaatan</v>
      </c>
      <c r="G285" s="17">
        <f t="shared" si="55"/>
        <v>2</v>
      </c>
      <c r="H285" s="34">
        <v>7</v>
      </c>
      <c r="I285" s="33" t="s">
        <v>29</v>
      </c>
      <c r="J285" s="35" t="s">
        <v>25</v>
      </c>
      <c r="K285" s="36">
        <v>70</v>
      </c>
      <c r="L285" s="36">
        <v>0</v>
      </c>
      <c r="M285" s="13" t="str">
        <f t="shared" si="54"/>
        <v>sobirin</v>
      </c>
    </row>
    <row r="286" spans="1:13" x14ac:dyDescent="0.25">
      <c r="A286" s="11"/>
      <c r="B286" s="11"/>
      <c r="C286" s="16" t="str">
        <f t="shared" si="66"/>
        <v>-5.8913/110.4265</v>
      </c>
      <c r="D286" s="13">
        <f t="shared" si="66"/>
        <v>1</v>
      </c>
      <c r="E286" s="13" t="str">
        <f t="shared" si="66"/>
        <v>MBB</v>
      </c>
      <c r="F286" s="13" t="str">
        <f t="shared" si="66"/>
        <v>Pemanfaatan</v>
      </c>
      <c r="G286" s="17">
        <f t="shared" si="55"/>
        <v>2</v>
      </c>
      <c r="H286" s="17">
        <v>7</v>
      </c>
      <c r="I286" s="13" t="str">
        <f t="shared" ref="I286:I292" si="67">I285</f>
        <v>P,PK</v>
      </c>
      <c r="J286" s="18" t="s">
        <v>26</v>
      </c>
      <c r="K286" s="9">
        <v>0</v>
      </c>
      <c r="L286" s="9">
        <v>0</v>
      </c>
      <c r="M286" s="13" t="str">
        <f t="shared" si="54"/>
        <v>sobirin</v>
      </c>
    </row>
    <row r="287" spans="1:13" x14ac:dyDescent="0.25">
      <c r="A287" s="11"/>
      <c r="B287" s="11"/>
      <c r="C287" s="16" t="str">
        <f t="shared" si="66"/>
        <v>-5.8913/110.4265</v>
      </c>
      <c r="D287" s="13">
        <f t="shared" si="66"/>
        <v>1</v>
      </c>
      <c r="E287" s="13" t="str">
        <f t="shared" si="66"/>
        <v>MBB</v>
      </c>
      <c r="F287" s="13" t="str">
        <f t="shared" si="66"/>
        <v>Pemanfaatan</v>
      </c>
      <c r="G287" s="17">
        <f t="shared" si="55"/>
        <v>2</v>
      </c>
      <c r="H287" s="17">
        <v>7</v>
      </c>
      <c r="I287" s="13" t="str">
        <f t="shared" si="67"/>
        <v>P,PK</v>
      </c>
      <c r="J287" s="18" t="s">
        <v>19</v>
      </c>
      <c r="K287" s="9">
        <v>0</v>
      </c>
      <c r="L287" s="9">
        <v>0</v>
      </c>
      <c r="M287" s="13" t="str">
        <f t="shared" si="54"/>
        <v>sobirin</v>
      </c>
    </row>
    <row r="288" spans="1:13" x14ac:dyDescent="0.25">
      <c r="A288" s="11"/>
      <c r="B288" s="11"/>
      <c r="C288" s="16" t="str">
        <f t="shared" si="66"/>
        <v>-5.8913/110.4265</v>
      </c>
      <c r="D288" s="13">
        <f t="shared" si="66"/>
        <v>1</v>
      </c>
      <c r="E288" s="13" t="str">
        <f t="shared" si="66"/>
        <v>MBB</v>
      </c>
      <c r="F288" s="13" t="str">
        <f t="shared" si="66"/>
        <v>Pemanfaatan</v>
      </c>
      <c r="G288" s="17">
        <f t="shared" si="55"/>
        <v>2</v>
      </c>
      <c r="H288" s="17">
        <v>7</v>
      </c>
      <c r="I288" s="13" t="str">
        <f t="shared" si="67"/>
        <v>P,PK</v>
      </c>
      <c r="J288" s="18" t="s">
        <v>20</v>
      </c>
      <c r="K288" s="9">
        <v>0</v>
      </c>
      <c r="L288" s="9">
        <v>0</v>
      </c>
      <c r="M288" s="13" t="str">
        <f t="shared" si="54"/>
        <v>sobirin</v>
      </c>
    </row>
    <row r="289" spans="1:13" x14ac:dyDescent="0.25">
      <c r="A289" s="11"/>
      <c r="B289" s="11"/>
      <c r="C289" s="16" t="str">
        <f t="shared" si="66"/>
        <v>-5.8913/110.4265</v>
      </c>
      <c r="D289" s="13">
        <f t="shared" si="66"/>
        <v>1</v>
      </c>
      <c r="E289" s="13" t="str">
        <f t="shared" si="66"/>
        <v>MBB</v>
      </c>
      <c r="F289" s="13" t="str">
        <f t="shared" si="66"/>
        <v>Pemanfaatan</v>
      </c>
      <c r="G289" s="17">
        <f t="shared" si="55"/>
        <v>2</v>
      </c>
      <c r="H289" s="17">
        <v>7</v>
      </c>
      <c r="I289" s="13" t="str">
        <f t="shared" si="67"/>
        <v>P,PK</v>
      </c>
      <c r="J289" s="18" t="s">
        <v>21</v>
      </c>
      <c r="K289" s="9">
        <v>0</v>
      </c>
      <c r="L289" s="9">
        <v>0</v>
      </c>
      <c r="M289" s="13" t="str">
        <f t="shared" si="54"/>
        <v>sobirin</v>
      </c>
    </row>
    <row r="290" spans="1:13" x14ac:dyDescent="0.25">
      <c r="A290" s="11"/>
      <c r="B290" s="11"/>
      <c r="C290" s="16" t="str">
        <f t="shared" si="66"/>
        <v>-5.8913/110.4265</v>
      </c>
      <c r="D290" s="13">
        <f t="shared" si="66"/>
        <v>1</v>
      </c>
      <c r="E290" s="13" t="str">
        <f t="shared" si="66"/>
        <v>MBB</v>
      </c>
      <c r="F290" s="13" t="str">
        <f t="shared" si="66"/>
        <v>Pemanfaatan</v>
      </c>
      <c r="G290" s="17">
        <f t="shared" si="55"/>
        <v>2</v>
      </c>
      <c r="H290" s="17">
        <v>7</v>
      </c>
      <c r="I290" s="13" t="str">
        <f t="shared" si="67"/>
        <v>P,PK</v>
      </c>
      <c r="J290" s="18" t="s">
        <v>22</v>
      </c>
      <c r="K290" s="9">
        <v>30</v>
      </c>
      <c r="L290" s="9">
        <v>0</v>
      </c>
      <c r="M290" s="13" t="str">
        <f t="shared" si="54"/>
        <v>sobirin</v>
      </c>
    </row>
    <row r="291" spans="1:13" x14ac:dyDescent="0.25">
      <c r="A291" s="11"/>
      <c r="B291" s="11"/>
      <c r="C291" s="16" t="str">
        <f t="shared" si="66"/>
        <v>-5.8913/110.4265</v>
      </c>
      <c r="D291" s="13">
        <f t="shared" si="66"/>
        <v>1</v>
      </c>
      <c r="E291" s="13" t="str">
        <f t="shared" si="66"/>
        <v>MBB</v>
      </c>
      <c r="F291" s="13" t="str">
        <f t="shared" si="66"/>
        <v>Pemanfaatan</v>
      </c>
      <c r="G291" s="17">
        <f t="shared" si="55"/>
        <v>2</v>
      </c>
      <c r="H291" s="17">
        <v>7</v>
      </c>
      <c r="I291" s="13" t="str">
        <f t="shared" si="67"/>
        <v>P,PK</v>
      </c>
      <c r="J291" s="18" t="s">
        <v>23</v>
      </c>
      <c r="K291" s="9">
        <v>0</v>
      </c>
      <c r="L291" s="9">
        <v>0</v>
      </c>
      <c r="M291" s="13" t="str">
        <f t="shared" si="54"/>
        <v>sobirin</v>
      </c>
    </row>
    <row r="292" spans="1:13" x14ac:dyDescent="0.25">
      <c r="A292" s="11"/>
      <c r="B292" s="11"/>
      <c r="C292" s="16" t="str">
        <f t="shared" si="66"/>
        <v>-5.8913/110.4265</v>
      </c>
      <c r="D292" s="13">
        <f t="shared" si="66"/>
        <v>1</v>
      </c>
      <c r="E292" s="13" t="str">
        <f t="shared" si="66"/>
        <v>MBB</v>
      </c>
      <c r="F292" s="13" t="str">
        <f t="shared" si="66"/>
        <v>Pemanfaatan</v>
      </c>
      <c r="G292" s="17">
        <f t="shared" si="55"/>
        <v>2</v>
      </c>
      <c r="H292" s="17">
        <v>7</v>
      </c>
      <c r="I292" s="13" t="str">
        <f t="shared" si="67"/>
        <v>P,PK</v>
      </c>
      <c r="J292" s="18" t="s">
        <v>24</v>
      </c>
      <c r="K292" s="9">
        <v>0</v>
      </c>
      <c r="L292" s="9">
        <v>0</v>
      </c>
      <c r="M292" s="13" t="str">
        <f t="shared" si="54"/>
        <v>sobirin</v>
      </c>
    </row>
    <row r="293" spans="1:13" x14ac:dyDescent="0.25">
      <c r="A293" s="11"/>
      <c r="B293" s="11"/>
      <c r="C293" s="16"/>
      <c r="D293" s="13"/>
      <c r="E293" s="13"/>
      <c r="F293" s="13"/>
      <c r="G293" s="17">
        <f t="shared" si="55"/>
        <v>2</v>
      </c>
      <c r="H293" s="17"/>
      <c r="I293" s="13"/>
      <c r="J293" s="18" t="s">
        <v>16</v>
      </c>
      <c r="K293" s="9">
        <v>55</v>
      </c>
      <c r="L293" s="9">
        <v>50</v>
      </c>
      <c r="M293" s="13" t="str">
        <f t="shared" si="54"/>
        <v>sobirin</v>
      </c>
    </row>
    <row r="294" spans="1:13" x14ac:dyDescent="0.25">
      <c r="A294" s="11"/>
      <c r="B294" s="11"/>
      <c r="C294" s="16" t="str">
        <f>C292</f>
        <v>-5.8913/110.4265</v>
      </c>
      <c r="D294" s="13">
        <f>D292</f>
        <v>1</v>
      </c>
      <c r="E294" s="13" t="str">
        <f>E292</f>
        <v>MBB</v>
      </c>
      <c r="F294" s="13" t="str">
        <f>F292</f>
        <v>Pemanfaatan</v>
      </c>
      <c r="G294" s="17">
        <f t="shared" si="55"/>
        <v>2</v>
      </c>
      <c r="H294" s="17">
        <v>7</v>
      </c>
      <c r="I294" s="13" t="str">
        <f>I292</f>
        <v>P,PK</v>
      </c>
      <c r="J294" s="18" t="s">
        <v>18</v>
      </c>
      <c r="K294" s="9">
        <v>0</v>
      </c>
      <c r="L294" s="9">
        <v>0</v>
      </c>
      <c r="M294" s="13" t="str">
        <f t="shared" ref="M294:M334" si="68">M293</f>
        <v>sobirin</v>
      </c>
    </row>
    <row r="295" spans="1:13" x14ac:dyDescent="0.25">
      <c r="A295" s="31"/>
      <c r="B295" s="31"/>
      <c r="C295" s="32" t="str">
        <f t="shared" ref="C295:G302" si="69">C294</f>
        <v>-5.8913/110.4265</v>
      </c>
      <c r="D295" s="33">
        <f t="shared" si="69"/>
        <v>1</v>
      </c>
      <c r="E295" s="33" t="str">
        <f t="shared" si="69"/>
        <v>MBB</v>
      </c>
      <c r="F295" s="33" t="str">
        <f t="shared" si="69"/>
        <v>Pemanfaatan</v>
      </c>
      <c r="G295" s="17">
        <f t="shared" si="55"/>
        <v>2</v>
      </c>
      <c r="H295" s="34">
        <v>8</v>
      </c>
      <c r="I295" s="33" t="s">
        <v>28</v>
      </c>
      <c r="J295" s="35" t="s">
        <v>25</v>
      </c>
      <c r="K295" s="36">
        <v>70</v>
      </c>
      <c r="L295" s="36">
        <v>0</v>
      </c>
      <c r="M295" s="13" t="str">
        <f t="shared" si="68"/>
        <v>sobirin</v>
      </c>
    </row>
    <row r="296" spans="1:13" x14ac:dyDescent="0.25">
      <c r="A296" s="11"/>
      <c r="B296" s="11"/>
      <c r="C296" s="16" t="str">
        <f t="shared" si="69"/>
        <v>-5.8913/110.4265</v>
      </c>
      <c r="D296" s="13">
        <f t="shared" si="69"/>
        <v>1</v>
      </c>
      <c r="E296" s="13" t="str">
        <f t="shared" si="69"/>
        <v>MBB</v>
      </c>
      <c r="F296" s="13" t="str">
        <f t="shared" si="69"/>
        <v>Pemanfaatan</v>
      </c>
      <c r="G296" s="17">
        <f t="shared" si="55"/>
        <v>2</v>
      </c>
      <c r="H296" s="17">
        <v>8</v>
      </c>
      <c r="I296" s="13" t="str">
        <f t="shared" ref="I296:I302" si="70">I295</f>
        <v>P</v>
      </c>
      <c r="J296" s="18" t="s">
        <v>26</v>
      </c>
      <c r="K296" s="9">
        <v>0</v>
      </c>
      <c r="L296" s="9">
        <v>0</v>
      </c>
      <c r="M296" s="13" t="str">
        <f t="shared" si="68"/>
        <v>sobirin</v>
      </c>
    </row>
    <row r="297" spans="1:13" x14ac:dyDescent="0.25">
      <c r="A297" s="11"/>
      <c r="B297" s="11"/>
      <c r="C297" s="16" t="str">
        <f t="shared" si="69"/>
        <v>-5.8913/110.4265</v>
      </c>
      <c r="D297" s="13">
        <f t="shared" si="69"/>
        <v>1</v>
      </c>
      <c r="E297" s="13" t="str">
        <f t="shared" si="69"/>
        <v>MBB</v>
      </c>
      <c r="F297" s="13" t="str">
        <f t="shared" si="69"/>
        <v>Pemanfaatan</v>
      </c>
      <c r="G297" s="17">
        <f t="shared" si="69"/>
        <v>2</v>
      </c>
      <c r="H297" s="17">
        <v>8</v>
      </c>
      <c r="I297" s="13" t="str">
        <f t="shared" si="70"/>
        <v>P</v>
      </c>
      <c r="J297" s="18" t="s">
        <v>19</v>
      </c>
      <c r="K297" s="9">
        <v>30</v>
      </c>
      <c r="L297" s="9">
        <v>0</v>
      </c>
      <c r="M297" s="13" t="str">
        <f t="shared" si="68"/>
        <v>sobirin</v>
      </c>
    </row>
    <row r="298" spans="1:13" x14ac:dyDescent="0.25">
      <c r="A298" s="11"/>
      <c r="B298" s="11"/>
      <c r="C298" s="16" t="str">
        <f t="shared" si="69"/>
        <v>-5.8913/110.4265</v>
      </c>
      <c r="D298" s="13">
        <f t="shared" si="69"/>
        <v>1</v>
      </c>
      <c r="E298" s="13" t="str">
        <f t="shared" si="69"/>
        <v>MBB</v>
      </c>
      <c r="F298" s="13" t="str">
        <f t="shared" si="69"/>
        <v>Pemanfaatan</v>
      </c>
      <c r="G298" s="17">
        <f t="shared" si="69"/>
        <v>2</v>
      </c>
      <c r="H298" s="17">
        <v>8</v>
      </c>
      <c r="I298" s="13" t="str">
        <f t="shared" si="70"/>
        <v>P</v>
      </c>
      <c r="J298" s="18" t="s">
        <v>20</v>
      </c>
      <c r="K298" s="9">
        <v>0</v>
      </c>
      <c r="L298" s="9">
        <v>0</v>
      </c>
      <c r="M298" s="13" t="str">
        <f t="shared" si="68"/>
        <v>sobirin</v>
      </c>
    </row>
    <row r="299" spans="1:13" x14ac:dyDescent="0.25">
      <c r="A299" s="11"/>
      <c r="B299" s="11"/>
      <c r="C299" s="16" t="str">
        <f t="shared" si="69"/>
        <v>-5.8913/110.4265</v>
      </c>
      <c r="D299" s="13">
        <f t="shared" si="69"/>
        <v>1</v>
      </c>
      <c r="E299" s="13" t="str">
        <f t="shared" si="69"/>
        <v>MBB</v>
      </c>
      <c r="F299" s="13" t="str">
        <f t="shared" si="69"/>
        <v>Pemanfaatan</v>
      </c>
      <c r="G299" s="17">
        <f t="shared" si="69"/>
        <v>2</v>
      </c>
      <c r="H299" s="17">
        <v>8</v>
      </c>
      <c r="I299" s="13" t="str">
        <f t="shared" si="70"/>
        <v>P</v>
      </c>
      <c r="J299" s="18" t="s">
        <v>21</v>
      </c>
      <c r="K299" s="9">
        <v>0</v>
      </c>
      <c r="L299" s="9">
        <v>0</v>
      </c>
      <c r="M299" s="13" t="str">
        <f t="shared" si="68"/>
        <v>sobirin</v>
      </c>
    </row>
    <row r="300" spans="1:13" x14ac:dyDescent="0.25">
      <c r="A300" s="11"/>
      <c r="B300" s="11"/>
      <c r="C300" s="16" t="str">
        <f t="shared" si="69"/>
        <v>-5.8913/110.4265</v>
      </c>
      <c r="D300" s="13">
        <f t="shared" si="69"/>
        <v>1</v>
      </c>
      <c r="E300" s="13" t="str">
        <f t="shared" si="69"/>
        <v>MBB</v>
      </c>
      <c r="F300" s="13" t="str">
        <f t="shared" si="69"/>
        <v>Pemanfaatan</v>
      </c>
      <c r="G300" s="17">
        <f t="shared" si="69"/>
        <v>2</v>
      </c>
      <c r="H300" s="17">
        <v>8</v>
      </c>
      <c r="I300" s="13" t="str">
        <f t="shared" si="70"/>
        <v>P</v>
      </c>
      <c r="J300" s="18" t="s">
        <v>22</v>
      </c>
      <c r="K300" s="9">
        <v>0</v>
      </c>
      <c r="L300" s="9">
        <v>0</v>
      </c>
      <c r="M300" s="13" t="str">
        <f t="shared" si="68"/>
        <v>sobirin</v>
      </c>
    </row>
    <row r="301" spans="1:13" x14ac:dyDescent="0.25">
      <c r="A301" s="11"/>
      <c r="B301" s="11"/>
      <c r="C301" s="16" t="str">
        <f t="shared" si="69"/>
        <v>-5.8913/110.4265</v>
      </c>
      <c r="D301" s="13">
        <f t="shared" si="69"/>
        <v>1</v>
      </c>
      <c r="E301" s="13" t="str">
        <f t="shared" si="69"/>
        <v>MBB</v>
      </c>
      <c r="F301" s="13" t="str">
        <f t="shared" si="69"/>
        <v>Pemanfaatan</v>
      </c>
      <c r="G301" s="17">
        <f t="shared" si="69"/>
        <v>2</v>
      </c>
      <c r="H301" s="17">
        <v>8</v>
      </c>
      <c r="I301" s="13" t="str">
        <f t="shared" si="70"/>
        <v>P</v>
      </c>
      <c r="J301" s="18" t="s">
        <v>23</v>
      </c>
      <c r="K301" s="9">
        <v>0</v>
      </c>
      <c r="L301" s="9">
        <v>0</v>
      </c>
      <c r="M301" s="13" t="str">
        <f t="shared" si="68"/>
        <v>sobirin</v>
      </c>
    </row>
    <row r="302" spans="1:13" x14ac:dyDescent="0.25">
      <c r="A302" s="11"/>
      <c r="B302" s="11"/>
      <c r="C302" s="16" t="str">
        <f t="shared" si="69"/>
        <v>-5.8913/110.4265</v>
      </c>
      <c r="D302" s="13">
        <f t="shared" si="69"/>
        <v>1</v>
      </c>
      <c r="E302" s="13" t="str">
        <f t="shared" si="69"/>
        <v>MBB</v>
      </c>
      <c r="F302" s="13" t="str">
        <f t="shared" si="69"/>
        <v>Pemanfaatan</v>
      </c>
      <c r="G302" s="17">
        <f t="shared" si="69"/>
        <v>2</v>
      </c>
      <c r="H302" s="17">
        <v>8</v>
      </c>
      <c r="I302" s="13" t="str">
        <f t="shared" si="70"/>
        <v>P</v>
      </c>
      <c r="J302" s="18" t="s">
        <v>24</v>
      </c>
      <c r="K302" s="9">
        <v>0</v>
      </c>
      <c r="L302" s="9">
        <v>0</v>
      </c>
      <c r="M302" s="13" t="str">
        <f t="shared" si="68"/>
        <v>sobirin</v>
      </c>
    </row>
    <row r="303" spans="1:13" x14ac:dyDescent="0.25">
      <c r="A303" s="11"/>
      <c r="B303" s="11"/>
      <c r="C303" s="16"/>
      <c r="D303" s="13"/>
      <c r="E303" s="13"/>
      <c r="F303" s="13"/>
      <c r="G303" s="17">
        <f t="shared" ref="G303:G334" si="71">G302</f>
        <v>2</v>
      </c>
      <c r="H303" s="17"/>
      <c r="I303" s="13"/>
      <c r="J303" s="10" t="str">
        <f>J293</f>
        <v>% seagrass</v>
      </c>
      <c r="K303" s="9">
        <v>30</v>
      </c>
      <c r="L303" s="9">
        <v>10</v>
      </c>
      <c r="M303" s="13" t="str">
        <f t="shared" si="68"/>
        <v>sobirin</v>
      </c>
    </row>
    <row r="304" spans="1:13" x14ac:dyDescent="0.25">
      <c r="A304" s="11"/>
      <c r="B304" s="11"/>
      <c r="C304" s="16" t="str">
        <f>C302</f>
        <v>-5.8913/110.4265</v>
      </c>
      <c r="D304" s="13">
        <f>D302</f>
        <v>1</v>
      </c>
      <c r="E304" s="13" t="str">
        <f>E302</f>
        <v>MBB</v>
      </c>
      <c r="F304" s="13" t="str">
        <f>F302</f>
        <v>Pemanfaatan</v>
      </c>
      <c r="G304" s="17">
        <f t="shared" si="71"/>
        <v>2</v>
      </c>
      <c r="H304" s="17">
        <v>8</v>
      </c>
      <c r="I304" s="13" t="str">
        <f>I302</f>
        <v>P</v>
      </c>
      <c r="J304" s="18" t="s">
        <v>18</v>
      </c>
      <c r="K304" s="9">
        <v>0</v>
      </c>
      <c r="L304" s="9">
        <v>0</v>
      </c>
      <c r="M304" s="13" t="str">
        <f t="shared" si="68"/>
        <v>sobirin</v>
      </c>
    </row>
    <row r="305" spans="1:13" x14ac:dyDescent="0.25">
      <c r="A305" s="31"/>
      <c r="B305" s="31"/>
      <c r="C305" s="32" t="str">
        <f t="shared" ref="C305:F312" si="72">C304</f>
        <v>-5.8913/110.4265</v>
      </c>
      <c r="D305" s="33">
        <f t="shared" si="72"/>
        <v>1</v>
      </c>
      <c r="E305" s="33" t="str">
        <f t="shared" si="72"/>
        <v>MBB</v>
      </c>
      <c r="F305" s="33" t="str">
        <f t="shared" si="72"/>
        <v>Pemanfaatan</v>
      </c>
      <c r="G305" s="17">
        <f t="shared" si="71"/>
        <v>2</v>
      </c>
      <c r="H305" s="34">
        <v>9</v>
      </c>
      <c r="I305" s="33" t="s">
        <v>49</v>
      </c>
      <c r="J305" s="35" t="s">
        <v>25</v>
      </c>
      <c r="K305" s="36">
        <v>50</v>
      </c>
      <c r="L305" s="36">
        <v>0</v>
      </c>
      <c r="M305" s="13" t="str">
        <f t="shared" si="68"/>
        <v>sobirin</v>
      </c>
    </row>
    <row r="306" spans="1:13" x14ac:dyDescent="0.25">
      <c r="A306" s="11"/>
      <c r="B306" s="11"/>
      <c r="C306" s="16" t="str">
        <f t="shared" si="72"/>
        <v>-5.8913/110.4265</v>
      </c>
      <c r="D306" s="13">
        <f t="shared" si="72"/>
        <v>1</v>
      </c>
      <c r="E306" s="13" t="str">
        <f t="shared" si="72"/>
        <v>MBB</v>
      </c>
      <c r="F306" s="13" t="str">
        <f t="shared" si="72"/>
        <v>Pemanfaatan</v>
      </c>
      <c r="G306" s="17">
        <f t="shared" si="71"/>
        <v>2</v>
      </c>
      <c r="H306" s="17">
        <v>9</v>
      </c>
      <c r="I306" s="13" t="str">
        <f t="shared" ref="I306:I312" si="73">I305</f>
        <v>P,B</v>
      </c>
      <c r="J306" s="18" t="s">
        <v>26</v>
      </c>
      <c r="K306" s="9">
        <v>0</v>
      </c>
      <c r="L306" s="9">
        <v>0</v>
      </c>
      <c r="M306" s="13" t="str">
        <f t="shared" si="68"/>
        <v>sobirin</v>
      </c>
    </row>
    <row r="307" spans="1:13" x14ac:dyDescent="0.25">
      <c r="A307" s="11"/>
      <c r="B307" s="11"/>
      <c r="C307" s="16" t="str">
        <f t="shared" si="72"/>
        <v>-5.8913/110.4265</v>
      </c>
      <c r="D307" s="13">
        <f t="shared" si="72"/>
        <v>1</v>
      </c>
      <c r="E307" s="13" t="str">
        <f t="shared" si="72"/>
        <v>MBB</v>
      </c>
      <c r="F307" s="13" t="str">
        <f t="shared" si="72"/>
        <v>Pemanfaatan</v>
      </c>
      <c r="G307" s="17">
        <f t="shared" si="71"/>
        <v>2</v>
      </c>
      <c r="H307" s="17">
        <v>9</v>
      </c>
      <c r="I307" s="13" t="str">
        <f t="shared" si="73"/>
        <v>P,B</v>
      </c>
      <c r="J307" s="18" t="s">
        <v>19</v>
      </c>
      <c r="K307" s="9">
        <v>0</v>
      </c>
      <c r="L307" s="9">
        <v>0</v>
      </c>
      <c r="M307" s="13" t="str">
        <f t="shared" si="68"/>
        <v>sobirin</v>
      </c>
    </row>
    <row r="308" spans="1:13" x14ac:dyDescent="0.25">
      <c r="A308" s="11"/>
      <c r="B308" s="11"/>
      <c r="C308" s="16" t="str">
        <f t="shared" si="72"/>
        <v>-5.8913/110.4265</v>
      </c>
      <c r="D308" s="13">
        <f t="shared" si="72"/>
        <v>1</v>
      </c>
      <c r="E308" s="13" t="str">
        <f t="shared" si="72"/>
        <v>MBB</v>
      </c>
      <c r="F308" s="13" t="str">
        <f t="shared" si="72"/>
        <v>Pemanfaatan</v>
      </c>
      <c r="G308" s="17">
        <f t="shared" si="71"/>
        <v>2</v>
      </c>
      <c r="H308" s="17">
        <v>9</v>
      </c>
      <c r="I308" s="13" t="str">
        <f t="shared" si="73"/>
        <v>P,B</v>
      </c>
      <c r="J308" s="18" t="s">
        <v>20</v>
      </c>
      <c r="K308" s="9">
        <v>0</v>
      </c>
      <c r="L308" s="9">
        <v>0</v>
      </c>
      <c r="M308" s="13" t="str">
        <f t="shared" si="68"/>
        <v>sobirin</v>
      </c>
    </row>
    <row r="309" spans="1:13" x14ac:dyDescent="0.25">
      <c r="A309" s="11"/>
      <c r="B309" s="11"/>
      <c r="C309" s="16" t="str">
        <f t="shared" si="72"/>
        <v>-5.8913/110.4265</v>
      </c>
      <c r="D309" s="13">
        <f t="shared" si="72"/>
        <v>1</v>
      </c>
      <c r="E309" s="13" t="str">
        <f t="shared" si="72"/>
        <v>MBB</v>
      </c>
      <c r="F309" s="13" t="str">
        <f t="shared" si="72"/>
        <v>Pemanfaatan</v>
      </c>
      <c r="G309" s="17">
        <f t="shared" si="71"/>
        <v>2</v>
      </c>
      <c r="H309" s="17">
        <v>9</v>
      </c>
      <c r="I309" s="13" t="str">
        <f t="shared" si="73"/>
        <v>P,B</v>
      </c>
      <c r="J309" s="18" t="s">
        <v>21</v>
      </c>
      <c r="K309" s="9">
        <v>0</v>
      </c>
      <c r="L309" s="9">
        <v>0</v>
      </c>
      <c r="M309" s="13" t="str">
        <f t="shared" si="68"/>
        <v>sobirin</v>
      </c>
    </row>
    <row r="310" spans="1:13" x14ac:dyDescent="0.25">
      <c r="A310" s="11"/>
      <c r="B310" s="11"/>
      <c r="C310" s="16" t="str">
        <f t="shared" si="72"/>
        <v>-5.8913/110.4265</v>
      </c>
      <c r="D310" s="13">
        <f t="shared" si="72"/>
        <v>1</v>
      </c>
      <c r="E310" s="13" t="str">
        <f t="shared" si="72"/>
        <v>MBB</v>
      </c>
      <c r="F310" s="13" t="str">
        <f t="shared" si="72"/>
        <v>Pemanfaatan</v>
      </c>
      <c r="G310" s="17">
        <f t="shared" si="71"/>
        <v>2</v>
      </c>
      <c r="H310" s="17">
        <v>9</v>
      </c>
      <c r="I310" s="13" t="str">
        <f t="shared" si="73"/>
        <v>P,B</v>
      </c>
      <c r="J310" s="18" t="s">
        <v>22</v>
      </c>
      <c r="K310" s="9">
        <v>50</v>
      </c>
      <c r="L310" s="9">
        <v>0</v>
      </c>
      <c r="M310" s="13" t="str">
        <f t="shared" si="68"/>
        <v>sobirin</v>
      </c>
    </row>
    <row r="311" spans="1:13" x14ac:dyDescent="0.25">
      <c r="A311" s="11"/>
      <c r="B311" s="11"/>
      <c r="C311" s="16" t="str">
        <f t="shared" si="72"/>
        <v>-5.8913/110.4265</v>
      </c>
      <c r="D311" s="13">
        <f t="shared" si="72"/>
        <v>1</v>
      </c>
      <c r="E311" s="13" t="str">
        <f t="shared" si="72"/>
        <v>MBB</v>
      </c>
      <c r="F311" s="13" t="str">
        <f t="shared" si="72"/>
        <v>Pemanfaatan</v>
      </c>
      <c r="G311" s="17">
        <f t="shared" si="71"/>
        <v>2</v>
      </c>
      <c r="H311" s="17">
        <v>9</v>
      </c>
      <c r="I311" s="13" t="str">
        <f t="shared" si="73"/>
        <v>P,B</v>
      </c>
      <c r="J311" s="18" t="s">
        <v>23</v>
      </c>
      <c r="K311" s="9">
        <v>0</v>
      </c>
      <c r="L311" s="9">
        <v>0</v>
      </c>
      <c r="M311" s="13" t="str">
        <f t="shared" si="68"/>
        <v>sobirin</v>
      </c>
    </row>
    <row r="312" spans="1:13" x14ac:dyDescent="0.25">
      <c r="A312" s="11"/>
      <c r="B312" s="11"/>
      <c r="C312" s="16" t="str">
        <f t="shared" si="72"/>
        <v>-5.8913/110.4265</v>
      </c>
      <c r="D312" s="13">
        <f t="shared" si="72"/>
        <v>1</v>
      </c>
      <c r="E312" s="13" t="str">
        <f t="shared" si="72"/>
        <v>MBB</v>
      </c>
      <c r="F312" s="13" t="str">
        <f t="shared" si="72"/>
        <v>Pemanfaatan</v>
      </c>
      <c r="G312" s="17">
        <f t="shared" si="71"/>
        <v>2</v>
      </c>
      <c r="H312" s="17">
        <v>9</v>
      </c>
      <c r="I312" s="13" t="str">
        <f t="shared" si="73"/>
        <v>P,B</v>
      </c>
      <c r="J312" s="18" t="s">
        <v>24</v>
      </c>
      <c r="K312" s="9">
        <v>0</v>
      </c>
      <c r="L312" s="9">
        <v>0</v>
      </c>
      <c r="M312" s="13" t="str">
        <f t="shared" si="68"/>
        <v>sobirin</v>
      </c>
    </row>
    <row r="313" spans="1:13" x14ac:dyDescent="0.25">
      <c r="A313" s="11"/>
      <c r="B313" s="11"/>
      <c r="C313" s="16"/>
      <c r="D313" s="13"/>
      <c r="E313" s="13"/>
      <c r="F313" s="13"/>
      <c r="G313" s="17">
        <f t="shared" si="71"/>
        <v>2</v>
      </c>
      <c r="H313" s="17"/>
      <c r="I313" s="13"/>
      <c r="J313" s="18" t="s">
        <v>16</v>
      </c>
      <c r="K313" s="9">
        <v>30</v>
      </c>
      <c r="L313" s="9">
        <v>40</v>
      </c>
      <c r="M313" s="13" t="str">
        <f t="shared" si="68"/>
        <v>sobirin</v>
      </c>
    </row>
    <row r="314" spans="1:13" x14ac:dyDescent="0.25">
      <c r="A314" s="11"/>
      <c r="B314" s="11"/>
      <c r="C314" s="16" t="str">
        <f>C312</f>
        <v>-5.8913/110.4265</v>
      </c>
      <c r="D314" s="13">
        <f>D312</f>
        <v>1</v>
      </c>
      <c r="E314" s="13" t="str">
        <f>E312</f>
        <v>MBB</v>
      </c>
      <c r="F314" s="13" t="str">
        <f>F312</f>
        <v>Pemanfaatan</v>
      </c>
      <c r="G314" s="17">
        <f t="shared" si="71"/>
        <v>2</v>
      </c>
      <c r="H314" s="17">
        <v>9</v>
      </c>
      <c r="I314" s="13" t="str">
        <f>I312</f>
        <v>P,B</v>
      </c>
      <c r="J314" s="18" t="s">
        <v>18</v>
      </c>
      <c r="K314" s="9">
        <v>0</v>
      </c>
      <c r="L314" s="9">
        <v>0</v>
      </c>
      <c r="M314" s="13" t="str">
        <f t="shared" si="68"/>
        <v>sobirin</v>
      </c>
    </row>
    <row r="315" spans="1:13" x14ac:dyDescent="0.25">
      <c r="A315" s="31"/>
      <c r="B315" s="31"/>
      <c r="C315" s="32" t="str">
        <f t="shared" ref="C315:F322" si="74">C314</f>
        <v>-5.8913/110.4265</v>
      </c>
      <c r="D315" s="33">
        <f t="shared" si="74"/>
        <v>1</v>
      </c>
      <c r="E315" s="33" t="str">
        <f t="shared" si="74"/>
        <v>MBB</v>
      </c>
      <c r="F315" s="33" t="str">
        <f t="shared" si="74"/>
        <v>Pemanfaatan</v>
      </c>
      <c r="G315" s="17">
        <f t="shared" si="71"/>
        <v>2</v>
      </c>
      <c r="H315" s="34">
        <v>10</v>
      </c>
      <c r="I315" s="33" t="s">
        <v>49</v>
      </c>
      <c r="J315" s="35" t="s">
        <v>25</v>
      </c>
      <c r="K315" s="36">
        <v>5</v>
      </c>
      <c r="L315" s="36">
        <v>0</v>
      </c>
      <c r="M315" s="13" t="str">
        <f t="shared" si="68"/>
        <v>sobirin</v>
      </c>
    </row>
    <row r="316" spans="1:13" x14ac:dyDescent="0.25">
      <c r="A316" s="11"/>
      <c r="B316" s="11"/>
      <c r="C316" s="16" t="str">
        <f t="shared" si="74"/>
        <v>-5.8913/110.4265</v>
      </c>
      <c r="D316" s="13">
        <f t="shared" si="74"/>
        <v>1</v>
      </c>
      <c r="E316" s="13" t="str">
        <f t="shared" si="74"/>
        <v>MBB</v>
      </c>
      <c r="F316" s="13" t="str">
        <f t="shared" si="74"/>
        <v>Pemanfaatan</v>
      </c>
      <c r="G316" s="17">
        <f t="shared" si="71"/>
        <v>2</v>
      </c>
      <c r="H316" s="17">
        <v>10</v>
      </c>
      <c r="I316" s="13" t="str">
        <f t="shared" ref="I316:I322" si="75">I315</f>
        <v>P,B</v>
      </c>
      <c r="J316" s="18" t="s">
        <v>26</v>
      </c>
      <c r="K316" s="9">
        <v>0</v>
      </c>
      <c r="L316" s="9">
        <v>0</v>
      </c>
      <c r="M316" s="13" t="str">
        <f t="shared" si="68"/>
        <v>sobirin</v>
      </c>
    </row>
    <row r="317" spans="1:13" x14ac:dyDescent="0.25">
      <c r="A317" s="11"/>
      <c r="B317" s="11"/>
      <c r="C317" s="16" t="str">
        <f t="shared" si="74"/>
        <v>-5.8913/110.4265</v>
      </c>
      <c r="D317" s="13">
        <f t="shared" si="74"/>
        <v>1</v>
      </c>
      <c r="E317" s="13" t="str">
        <f t="shared" si="74"/>
        <v>MBB</v>
      </c>
      <c r="F317" s="13" t="str">
        <f t="shared" si="74"/>
        <v>Pemanfaatan</v>
      </c>
      <c r="G317" s="17">
        <f t="shared" si="71"/>
        <v>2</v>
      </c>
      <c r="H317" s="17">
        <v>10</v>
      </c>
      <c r="I317" s="13" t="str">
        <f t="shared" si="75"/>
        <v>P,B</v>
      </c>
      <c r="J317" s="18" t="s">
        <v>19</v>
      </c>
      <c r="K317" s="9">
        <v>50</v>
      </c>
      <c r="L317" s="9">
        <v>0</v>
      </c>
      <c r="M317" s="13" t="str">
        <f t="shared" si="68"/>
        <v>sobirin</v>
      </c>
    </row>
    <row r="318" spans="1:13" x14ac:dyDescent="0.25">
      <c r="A318" s="11"/>
      <c r="B318" s="11"/>
      <c r="C318" s="16" t="str">
        <f t="shared" si="74"/>
        <v>-5.8913/110.4265</v>
      </c>
      <c r="D318" s="13">
        <f t="shared" si="74"/>
        <v>1</v>
      </c>
      <c r="E318" s="13" t="str">
        <f t="shared" si="74"/>
        <v>MBB</v>
      </c>
      <c r="F318" s="13" t="str">
        <f t="shared" si="74"/>
        <v>Pemanfaatan</v>
      </c>
      <c r="G318" s="17">
        <f t="shared" si="71"/>
        <v>2</v>
      </c>
      <c r="H318" s="17">
        <v>10</v>
      </c>
      <c r="I318" s="13" t="str">
        <f t="shared" si="75"/>
        <v>P,B</v>
      </c>
      <c r="J318" s="18" t="s">
        <v>20</v>
      </c>
      <c r="K318" s="9">
        <v>0</v>
      </c>
      <c r="L318" s="9">
        <v>0</v>
      </c>
      <c r="M318" s="13" t="str">
        <f t="shared" si="68"/>
        <v>sobirin</v>
      </c>
    </row>
    <row r="319" spans="1:13" x14ac:dyDescent="0.25">
      <c r="A319" s="11"/>
      <c r="B319" s="11"/>
      <c r="C319" s="16" t="str">
        <f t="shared" si="74"/>
        <v>-5.8913/110.4265</v>
      </c>
      <c r="D319" s="13">
        <f t="shared" si="74"/>
        <v>1</v>
      </c>
      <c r="E319" s="13" t="str">
        <f t="shared" si="74"/>
        <v>MBB</v>
      </c>
      <c r="F319" s="13" t="str">
        <f t="shared" si="74"/>
        <v>Pemanfaatan</v>
      </c>
      <c r="G319" s="17">
        <f t="shared" si="71"/>
        <v>2</v>
      </c>
      <c r="H319" s="17">
        <v>10</v>
      </c>
      <c r="I319" s="13" t="str">
        <f t="shared" si="75"/>
        <v>P,B</v>
      </c>
      <c r="J319" s="18" t="s">
        <v>21</v>
      </c>
      <c r="K319" s="9">
        <v>0</v>
      </c>
      <c r="L319" s="9">
        <v>0</v>
      </c>
      <c r="M319" s="13" t="str">
        <f t="shared" si="68"/>
        <v>sobirin</v>
      </c>
    </row>
    <row r="320" spans="1:13" x14ac:dyDescent="0.25">
      <c r="A320" s="11"/>
      <c r="B320" s="11"/>
      <c r="C320" s="16" t="str">
        <f t="shared" si="74"/>
        <v>-5.8913/110.4265</v>
      </c>
      <c r="D320" s="13">
        <f t="shared" si="74"/>
        <v>1</v>
      </c>
      <c r="E320" s="13" t="str">
        <f t="shared" si="74"/>
        <v>MBB</v>
      </c>
      <c r="F320" s="13" t="str">
        <f t="shared" si="74"/>
        <v>Pemanfaatan</v>
      </c>
      <c r="G320" s="17">
        <f t="shared" si="71"/>
        <v>2</v>
      </c>
      <c r="H320" s="17">
        <v>10</v>
      </c>
      <c r="I320" s="13" t="str">
        <f t="shared" si="75"/>
        <v>P,B</v>
      </c>
      <c r="J320" s="18" t="s">
        <v>22</v>
      </c>
      <c r="K320" s="9">
        <v>10</v>
      </c>
      <c r="L320" s="9">
        <v>0</v>
      </c>
      <c r="M320" s="13" t="str">
        <f t="shared" si="68"/>
        <v>sobirin</v>
      </c>
    </row>
    <row r="321" spans="1:13" x14ac:dyDescent="0.25">
      <c r="A321" s="11"/>
      <c r="B321" s="11"/>
      <c r="C321" s="16" t="str">
        <f t="shared" si="74"/>
        <v>-5.8913/110.4265</v>
      </c>
      <c r="D321" s="13">
        <f t="shared" si="74"/>
        <v>1</v>
      </c>
      <c r="E321" s="13" t="str">
        <f t="shared" si="74"/>
        <v>MBB</v>
      </c>
      <c r="F321" s="13" t="str">
        <f t="shared" si="74"/>
        <v>Pemanfaatan</v>
      </c>
      <c r="G321" s="17">
        <f t="shared" si="71"/>
        <v>2</v>
      </c>
      <c r="H321" s="17">
        <v>10</v>
      </c>
      <c r="I321" s="13" t="str">
        <f t="shared" si="75"/>
        <v>P,B</v>
      </c>
      <c r="J321" s="18" t="s">
        <v>23</v>
      </c>
      <c r="K321" s="9">
        <v>85</v>
      </c>
      <c r="L321" s="9">
        <v>0</v>
      </c>
      <c r="M321" s="13" t="str">
        <f t="shared" si="68"/>
        <v>sobirin</v>
      </c>
    </row>
    <row r="322" spans="1:13" x14ac:dyDescent="0.25">
      <c r="A322" s="11"/>
      <c r="B322" s="11"/>
      <c r="C322" s="16" t="str">
        <f t="shared" si="74"/>
        <v>-5.8913/110.4265</v>
      </c>
      <c r="D322" s="13">
        <f t="shared" si="74"/>
        <v>1</v>
      </c>
      <c r="E322" s="13" t="str">
        <f t="shared" si="74"/>
        <v>MBB</v>
      </c>
      <c r="F322" s="13" t="str">
        <f t="shared" si="74"/>
        <v>Pemanfaatan</v>
      </c>
      <c r="G322" s="17">
        <f t="shared" si="71"/>
        <v>2</v>
      </c>
      <c r="H322" s="17">
        <v>10</v>
      </c>
      <c r="I322" s="13" t="str">
        <f t="shared" si="75"/>
        <v>P,B</v>
      </c>
      <c r="J322" s="18" t="s">
        <v>24</v>
      </c>
      <c r="K322" s="9">
        <v>0</v>
      </c>
      <c r="L322" s="9">
        <v>0</v>
      </c>
      <c r="M322" s="13" t="str">
        <f t="shared" si="68"/>
        <v>sobirin</v>
      </c>
    </row>
    <row r="323" spans="1:13" x14ac:dyDescent="0.25">
      <c r="A323" s="11"/>
      <c r="B323" s="11"/>
      <c r="C323" s="16"/>
      <c r="D323" s="13"/>
      <c r="E323" s="13"/>
      <c r="F323" s="13"/>
      <c r="G323" s="17">
        <f t="shared" si="71"/>
        <v>2</v>
      </c>
      <c r="H323" s="17"/>
      <c r="I323" s="13"/>
      <c r="J323" s="18" t="s">
        <v>16</v>
      </c>
      <c r="K323" s="9">
        <v>30</v>
      </c>
      <c r="L323" s="9">
        <v>40</v>
      </c>
      <c r="M323" s="13" t="str">
        <f t="shared" si="68"/>
        <v>sobirin</v>
      </c>
    </row>
    <row r="324" spans="1:13" x14ac:dyDescent="0.25">
      <c r="A324" s="11"/>
      <c r="B324" s="11"/>
      <c r="C324" s="16" t="str">
        <f>C322</f>
        <v>-5.8913/110.4265</v>
      </c>
      <c r="D324" s="13">
        <f>D322</f>
        <v>1</v>
      </c>
      <c r="E324" s="13" t="str">
        <f>E322</f>
        <v>MBB</v>
      </c>
      <c r="F324" s="13" t="str">
        <f>F322</f>
        <v>Pemanfaatan</v>
      </c>
      <c r="G324" s="17">
        <f t="shared" si="71"/>
        <v>2</v>
      </c>
      <c r="H324" s="17">
        <v>10</v>
      </c>
      <c r="I324" s="13" t="str">
        <f>I322</f>
        <v>P,B</v>
      </c>
      <c r="J324" s="18" t="s">
        <v>18</v>
      </c>
      <c r="K324" s="9">
        <v>0</v>
      </c>
      <c r="L324" s="9">
        <v>0</v>
      </c>
      <c r="M324" s="13" t="str">
        <f t="shared" si="68"/>
        <v>sobirin</v>
      </c>
    </row>
    <row r="325" spans="1:13" x14ac:dyDescent="0.25">
      <c r="A325" s="31"/>
      <c r="B325" s="31"/>
      <c r="C325" s="32" t="str">
        <f t="shared" ref="C325:F332" si="76">C324</f>
        <v>-5.8913/110.4265</v>
      </c>
      <c r="D325" s="33">
        <f t="shared" si="76"/>
        <v>1</v>
      </c>
      <c r="E325" s="33" t="str">
        <f t="shared" si="76"/>
        <v>MBB</v>
      </c>
      <c r="F325" s="33" t="str">
        <f t="shared" si="76"/>
        <v>Pemanfaatan</v>
      </c>
      <c r="G325" s="17">
        <f t="shared" si="71"/>
        <v>2</v>
      </c>
      <c r="H325" s="34">
        <v>11</v>
      </c>
      <c r="I325" s="33" t="s">
        <v>49</v>
      </c>
      <c r="J325" s="35" t="s">
        <v>25</v>
      </c>
      <c r="K325" s="36">
        <v>5</v>
      </c>
      <c r="L325" s="36">
        <v>0</v>
      </c>
      <c r="M325" s="13" t="str">
        <f t="shared" si="68"/>
        <v>sobirin</v>
      </c>
    </row>
    <row r="326" spans="1:13" x14ac:dyDescent="0.25">
      <c r="A326" s="11"/>
      <c r="B326" s="11"/>
      <c r="C326" s="16" t="str">
        <f t="shared" si="76"/>
        <v>-5.8913/110.4265</v>
      </c>
      <c r="D326" s="13">
        <f t="shared" si="76"/>
        <v>1</v>
      </c>
      <c r="E326" s="13" t="str">
        <f t="shared" si="76"/>
        <v>MBB</v>
      </c>
      <c r="F326" s="13" t="str">
        <f t="shared" si="76"/>
        <v>Pemanfaatan</v>
      </c>
      <c r="G326" s="17">
        <f t="shared" si="71"/>
        <v>2</v>
      </c>
      <c r="H326" s="17">
        <v>11</v>
      </c>
      <c r="I326" s="13" t="str">
        <f t="shared" ref="I326:I332" si="77">I325</f>
        <v>P,B</v>
      </c>
      <c r="J326" s="18" t="s">
        <v>26</v>
      </c>
      <c r="K326" s="9">
        <v>10</v>
      </c>
      <c r="L326" s="9">
        <v>0</v>
      </c>
      <c r="M326" s="13" t="str">
        <f t="shared" si="68"/>
        <v>sobirin</v>
      </c>
    </row>
    <row r="327" spans="1:13" x14ac:dyDescent="0.25">
      <c r="A327" s="11"/>
      <c r="B327" s="11"/>
      <c r="C327" s="16" t="str">
        <f t="shared" si="76"/>
        <v>-5.8913/110.4265</v>
      </c>
      <c r="D327" s="13">
        <f t="shared" si="76"/>
        <v>1</v>
      </c>
      <c r="E327" s="13" t="str">
        <f t="shared" si="76"/>
        <v>MBB</v>
      </c>
      <c r="F327" s="13" t="str">
        <f t="shared" si="76"/>
        <v>Pemanfaatan</v>
      </c>
      <c r="G327" s="17">
        <f t="shared" si="71"/>
        <v>2</v>
      </c>
      <c r="H327" s="17">
        <v>11</v>
      </c>
      <c r="I327" s="13" t="str">
        <f t="shared" si="77"/>
        <v>P,B</v>
      </c>
      <c r="J327" s="18" t="s">
        <v>19</v>
      </c>
      <c r="K327" s="9">
        <v>0</v>
      </c>
      <c r="L327" s="9">
        <v>0</v>
      </c>
      <c r="M327" s="13" t="str">
        <f t="shared" si="68"/>
        <v>sobirin</v>
      </c>
    </row>
    <row r="328" spans="1:13" x14ac:dyDescent="0.25">
      <c r="A328" s="11"/>
      <c r="B328" s="11"/>
      <c r="C328" s="16" t="str">
        <f t="shared" si="76"/>
        <v>-5.8913/110.4265</v>
      </c>
      <c r="D328" s="13">
        <f t="shared" si="76"/>
        <v>1</v>
      </c>
      <c r="E328" s="13" t="str">
        <f t="shared" si="76"/>
        <v>MBB</v>
      </c>
      <c r="F328" s="13" t="str">
        <f t="shared" si="76"/>
        <v>Pemanfaatan</v>
      </c>
      <c r="G328" s="17">
        <f t="shared" si="71"/>
        <v>2</v>
      </c>
      <c r="H328" s="17">
        <v>11</v>
      </c>
      <c r="I328" s="13" t="str">
        <f t="shared" si="77"/>
        <v>P,B</v>
      </c>
      <c r="J328" s="18" t="s">
        <v>20</v>
      </c>
      <c r="K328" s="9">
        <v>0</v>
      </c>
      <c r="L328" s="9">
        <v>0</v>
      </c>
      <c r="M328" s="13" t="str">
        <f t="shared" si="68"/>
        <v>sobirin</v>
      </c>
    </row>
    <row r="329" spans="1:13" x14ac:dyDescent="0.25">
      <c r="A329" s="11"/>
      <c r="B329" s="11"/>
      <c r="C329" s="16" t="str">
        <f t="shared" si="76"/>
        <v>-5.8913/110.4265</v>
      </c>
      <c r="D329" s="13">
        <f t="shared" si="76"/>
        <v>1</v>
      </c>
      <c r="E329" s="13" t="str">
        <f t="shared" si="76"/>
        <v>MBB</v>
      </c>
      <c r="F329" s="13" t="str">
        <f t="shared" si="76"/>
        <v>Pemanfaatan</v>
      </c>
      <c r="G329" s="17">
        <f t="shared" si="71"/>
        <v>2</v>
      </c>
      <c r="H329" s="17">
        <v>11</v>
      </c>
      <c r="I329" s="13" t="str">
        <f t="shared" si="77"/>
        <v>P,B</v>
      </c>
      <c r="J329" s="18" t="s">
        <v>21</v>
      </c>
      <c r="K329" s="9">
        <v>0</v>
      </c>
      <c r="L329" s="9">
        <v>0</v>
      </c>
      <c r="M329" s="13" t="str">
        <f t="shared" si="68"/>
        <v>sobirin</v>
      </c>
    </row>
    <row r="330" spans="1:13" x14ac:dyDescent="0.25">
      <c r="A330" s="11"/>
      <c r="B330" s="11"/>
      <c r="C330" s="16" t="str">
        <f t="shared" si="76"/>
        <v>-5.8913/110.4265</v>
      </c>
      <c r="D330" s="13">
        <f t="shared" si="76"/>
        <v>1</v>
      </c>
      <c r="E330" s="13" t="str">
        <f t="shared" si="76"/>
        <v>MBB</v>
      </c>
      <c r="F330" s="13" t="str">
        <f t="shared" si="76"/>
        <v>Pemanfaatan</v>
      </c>
      <c r="G330" s="17">
        <f t="shared" si="71"/>
        <v>2</v>
      </c>
      <c r="H330" s="17">
        <v>11</v>
      </c>
      <c r="I330" s="13" t="str">
        <f t="shared" si="77"/>
        <v>P,B</v>
      </c>
      <c r="J330" s="18" t="s">
        <v>22</v>
      </c>
      <c r="K330" s="9">
        <v>85</v>
      </c>
      <c r="L330" s="9">
        <v>0</v>
      </c>
      <c r="M330" s="13" t="str">
        <f t="shared" si="68"/>
        <v>sobirin</v>
      </c>
    </row>
    <row r="331" spans="1:13" x14ac:dyDescent="0.25">
      <c r="A331" s="11"/>
      <c r="B331" s="11"/>
      <c r="C331" s="16" t="str">
        <f t="shared" si="76"/>
        <v>-5.8913/110.4265</v>
      </c>
      <c r="D331" s="13">
        <f t="shared" si="76"/>
        <v>1</v>
      </c>
      <c r="E331" s="13" t="str">
        <f t="shared" si="76"/>
        <v>MBB</v>
      </c>
      <c r="F331" s="13" t="str">
        <f t="shared" si="76"/>
        <v>Pemanfaatan</v>
      </c>
      <c r="G331" s="17">
        <f t="shared" si="71"/>
        <v>2</v>
      </c>
      <c r="H331" s="17">
        <v>11</v>
      </c>
      <c r="I331" s="13" t="str">
        <f t="shared" si="77"/>
        <v>P,B</v>
      </c>
      <c r="J331" s="18" t="s">
        <v>23</v>
      </c>
      <c r="K331" s="9">
        <v>0</v>
      </c>
      <c r="L331" s="9">
        <v>0</v>
      </c>
      <c r="M331" s="13" t="str">
        <f t="shared" si="68"/>
        <v>sobirin</v>
      </c>
    </row>
    <row r="332" spans="1:13" x14ac:dyDescent="0.25">
      <c r="A332" s="11"/>
      <c r="B332" s="11"/>
      <c r="C332" s="16" t="str">
        <f t="shared" si="76"/>
        <v>-5.8913/110.4265</v>
      </c>
      <c r="D332" s="13">
        <f t="shared" si="76"/>
        <v>1</v>
      </c>
      <c r="E332" s="13" t="str">
        <f t="shared" si="76"/>
        <v>MBB</v>
      </c>
      <c r="F332" s="13" t="str">
        <f t="shared" si="76"/>
        <v>Pemanfaatan</v>
      </c>
      <c r="G332" s="17">
        <f t="shared" si="71"/>
        <v>2</v>
      </c>
      <c r="H332" s="17">
        <v>11</v>
      </c>
      <c r="I332" s="13" t="str">
        <f t="shared" si="77"/>
        <v>P,B</v>
      </c>
      <c r="J332" s="62" t="s">
        <v>24</v>
      </c>
      <c r="K332" s="9">
        <v>0</v>
      </c>
      <c r="L332" s="9">
        <v>0</v>
      </c>
      <c r="M332" s="13" t="str">
        <f t="shared" si="68"/>
        <v>sobirin</v>
      </c>
    </row>
    <row r="333" spans="1:13" x14ac:dyDescent="0.25">
      <c r="A333" s="11"/>
      <c r="B333" s="11"/>
      <c r="C333" s="16"/>
      <c r="D333" s="13"/>
      <c r="E333" s="13"/>
      <c r="F333" s="13"/>
      <c r="G333" s="17">
        <f t="shared" si="71"/>
        <v>2</v>
      </c>
      <c r="H333" s="17"/>
      <c r="I333" s="60"/>
      <c r="J333" s="18" t="s">
        <v>16</v>
      </c>
      <c r="K333" s="9">
        <v>80</v>
      </c>
      <c r="L333" s="9">
        <v>45</v>
      </c>
      <c r="M333" s="13" t="str">
        <f t="shared" si="68"/>
        <v>sobirin</v>
      </c>
    </row>
    <row r="334" spans="1:13" x14ac:dyDescent="0.25">
      <c r="A334" s="11"/>
      <c r="B334" s="11"/>
      <c r="C334" s="16" t="str">
        <f>C332</f>
        <v>-5.8913/110.4265</v>
      </c>
      <c r="D334" s="13">
        <f>D332</f>
        <v>1</v>
      </c>
      <c r="E334" s="13" t="str">
        <f>E332</f>
        <v>MBB</v>
      </c>
      <c r="F334" s="13" t="str">
        <f>F332</f>
        <v>Pemanfaatan</v>
      </c>
      <c r="G334" s="17">
        <f t="shared" si="71"/>
        <v>2</v>
      </c>
      <c r="H334" s="17">
        <v>11</v>
      </c>
      <c r="I334" s="13" t="str">
        <f>I332</f>
        <v>P,B</v>
      </c>
      <c r="J334" s="63" t="s">
        <v>18</v>
      </c>
      <c r="K334" s="9">
        <v>0</v>
      </c>
      <c r="L334" s="9">
        <v>0</v>
      </c>
      <c r="M334" s="13" t="str">
        <f t="shared" si="68"/>
        <v>sobirin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L11" sqref="L11"/>
    </sheetView>
  </sheetViews>
  <sheetFormatPr defaultRowHeight="15" x14ac:dyDescent="0.25"/>
  <cols>
    <col min="1" max="1" width="12.42578125" bestFit="1" customWidth="1"/>
    <col min="2" max="2" width="18.42578125" bestFit="1" customWidth="1"/>
  </cols>
  <sheetData>
    <row r="3" spans="1:2" x14ac:dyDescent="0.25">
      <c r="A3" s="58" t="s">
        <v>46</v>
      </c>
      <c r="B3" t="s">
        <v>45</v>
      </c>
    </row>
    <row r="4" spans="1:2" x14ac:dyDescent="0.25">
      <c r="A4" s="59" t="s">
        <v>16</v>
      </c>
      <c r="B4" s="57">
        <v>36.303030303030305</v>
      </c>
    </row>
    <row r="5" spans="1:2" x14ac:dyDescent="0.25">
      <c r="A5" s="59" t="s">
        <v>18</v>
      </c>
      <c r="B5" s="57">
        <v>0</v>
      </c>
    </row>
    <row r="6" spans="1:2" x14ac:dyDescent="0.25">
      <c r="A6" s="59" t="s">
        <v>26</v>
      </c>
      <c r="B6" s="57">
        <v>20.15625</v>
      </c>
    </row>
    <row r="7" spans="1:2" x14ac:dyDescent="0.25">
      <c r="A7" s="59" t="s">
        <v>23</v>
      </c>
      <c r="B7" s="57">
        <v>5.6060606060606064</v>
      </c>
    </row>
    <row r="8" spans="1:2" x14ac:dyDescent="0.25">
      <c r="A8" s="59" t="s">
        <v>22</v>
      </c>
      <c r="B8" s="57">
        <v>14.545454545454545</v>
      </c>
    </row>
    <row r="9" spans="1:2" x14ac:dyDescent="0.25">
      <c r="A9" s="59" t="s">
        <v>19</v>
      </c>
      <c r="B9" s="57">
        <v>2.4242424242424243</v>
      </c>
    </row>
    <row r="10" spans="1:2" x14ac:dyDescent="0.25">
      <c r="A10" s="59" t="s">
        <v>24</v>
      </c>
      <c r="B10" s="57">
        <v>0</v>
      </c>
    </row>
    <row r="11" spans="1:2" x14ac:dyDescent="0.25">
      <c r="A11" s="59" t="s">
        <v>20</v>
      </c>
      <c r="B11" s="57">
        <v>0</v>
      </c>
    </row>
    <row r="12" spans="1:2" x14ac:dyDescent="0.25">
      <c r="A12" s="59" t="s">
        <v>21</v>
      </c>
      <c r="B12" s="57">
        <v>0</v>
      </c>
    </row>
    <row r="13" spans="1:2" x14ac:dyDescent="0.25">
      <c r="A13" s="59" t="s">
        <v>25</v>
      </c>
      <c r="B13" s="57">
        <v>62.424242424242422</v>
      </c>
    </row>
    <row r="14" spans="1:2" x14ac:dyDescent="0.25">
      <c r="A14" s="59" t="s">
        <v>47</v>
      </c>
      <c r="B14" s="57">
        <v>14.127659574468085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grafik spesies total</vt:lpstr>
      <vt:lpstr>% spesies ALL</vt:lpstr>
      <vt:lpstr>grafik penlokasi</vt:lpstr>
      <vt:lpstr>% SEAGRASS ALL</vt:lpstr>
      <vt:lpstr>grafik perban pentp</vt:lpstr>
      <vt:lpstr>Grafik perb total</vt:lpstr>
      <vt:lpstr>grafik dom spes</vt:lpstr>
      <vt:lpstr>grafik dom lok</vt:lpstr>
      <vt:lpstr>PB1</vt:lpstr>
      <vt:lpstr>Sheet1</vt:lpstr>
      <vt:lpstr>% spesies PB1</vt:lpstr>
      <vt:lpstr>% segrass PB1</vt:lpstr>
      <vt:lpstr>PP</vt:lpstr>
      <vt:lpstr>%PP</vt:lpstr>
      <vt:lpstr>LL</vt:lpstr>
      <vt:lpstr>% LL</vt:lpstr>
      <vt:lpstr>Sheet7</vt:lpstr>
      <vt:lpstr>DT</vt:lpstr>
      <vt:lpstr>MNY</vt:lpstr>
      <vt:lpstr>% MNY</vt:lpstr>
      <vt:lpstr>MKT</vt:lpstr>
      <vt:lpstr>% MKT</vt:lpstr>
      <vt:lpstr>MKB</vt:lpstr>
      <vt:lpstr>% MKB</vt:lpstr>
      <vt:lpstr>MBT</vt:lpstr>
      <vt:lpstr>% MBT</vt:lpstr>
      <vt:lpstr>MBB</vt:lpstr>
      <vt:lpstr>% MBB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NABIHAH</dc:creator>
  <dc:description/>
  <cp:lastModifiedBy>LENOVO</cp:lastModifiedBy>
  <cp:revision>136</cp:revision>
  <cp:lastPrinted>2020-04-25T22:08:36Z</cp:lastPrinted>
  <dcterms:created xsi:type="dcterms:W3CDTF">2010-11-11T10:58:43Z</dcterms:created>
  <dcterms:modified xsi:type="dcterms:W3CDTF">2022-02-11T04:59:22Z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