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ricciardelli/Desktop/ucb/other/modules/crowdfundingAnalysis/"/>
    </mc:Choice>
  </mc:AlternateContent>
  <xr:revisionPtr revIDLastSave="0" documentId="13_ncr:1_{BFFE13C2-07AB-0D44-8321-7AAF3014D8CC}" xr6:coauthVersionLast="46" xr6:coauthVersionMax="46" xr10:uidLastSave="{00000000-0000-0000-0000-000000000000}"/>
  <bookViews>
    <workbookView xWindow="0" yWindow="480" windowWidth="33600" windowHeight="18940" activeTab="2" xr2:uid="{00000000-000D-0000-FFFF-FFFF00000000}"/>
  </bookViews>
  <sheets>
    <sheet name="Category Statistics" sheetId="2" r:id="rId1"/>
    <sheet name="GB Musicals" sheetId="10" r:id="rId2"/>
    <sheet name="Kickstarter" sheetId="1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B7" i="9"/>
  <c r="B6" i="9"/>
  <c r="B5" i="9"/>
  <c r="C4" i="9"/>
  <c r="B4" i="9"/>
  <c r="B10" i="9"/>
  <c r="C10" i="9"/>
  <c r="C9" i="9"/>
  <c r="B9" i="9"/>
  <c r="C3" i="9"/>
  <c r="C2" i="9"/>
  <c r="B3" i="9"/>
  <c r="B2" i="9"/>
  <c r="F3" i="6"/>
  <c r="F4" i="6"/>
  <c r="F5" i="6"/>
  <c r="F6" i="6"/>
  <c r="F2" i="6"/>
  <c r="B6" i="6"/>
  <c r="B5" i="6"/>
  <c r="B4" i="6"/>
  <c r="B3" i="6"/>
  <c r="B2" i="6"/>
  <c r="D3" i="6"/>
  <c r="D4" i="6"/>
  <c r="D5" i="6"/>
  <c r="D6" i="6"/>
  <c r="D2" i="6"/>
  <c r="C2" i="6"/>
  <c r="C3" i="6"/>
  <c r="C4" i="6"/>
  <c r="C5" i="6"/>
  <c r="C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<sst xmlns="http://schemas.openxmlformats.org/spreadsheetml/2006/main" count="38339" uniqueCount="8396">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</sst>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5F5F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8-2940-9718-1DA7498F47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D8-2940-9718-1DA7498F47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D8-2940-9718-1DA7498F47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D8-2940-9718-1DA7498F4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3543087"/>
        <c:axId val="1123544735"/>
      </c:barChart>
      <c:catAx>
        <c:axId val="112354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544735"/>
        <c:crosses val="autoZero"/>
        <c:auto val="1"/>
        <c:lblAlgn val="ctr"/>
        <c:lblOffset val="100"/>
        <c:noMultiLvlLbl val="0"/>
      </c:catAx>
      <c:valAx>
        <c:axId val="112354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54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C-C74F-8A09-2521E2167C5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B4C-C74F-8A09-2521E2167C5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4C-C74F-8A09-2521E2167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3835727"/>
        <c:axId val="1183838351"/>
      </c:barChart>
      <c:catAx>
        <c:axId val="118383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38351"/>
        <c:crosses val="autoZero"/>
        <c:auto val="1"/>
        <c:lblAlgn val="ctr"/>
        <c:lblOffset val="100"/>
        <c:noMultiLvlLbl val="0"/>
      </c:catAx>
      <c:valAx>
        <c:axId val="118383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3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6-AB4D-AFBF-01E8B531608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66-AB4D-AFBF-01E8B531608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66-AB4D-AFBF-01E8B531608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66-AB4D-AFBF-01E8B531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934223"/>
        <c:axId val="685935903"/>
      </c:lineChart>
      <c:catAx>
        <c:axId val="68593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35903"/>
        <c:crosses val="autoZero"/>
        <c:auto val="1"/>
        <c:lblAlgn val="ctr"/>
        <c:lblOffset val="100"/>
        <c:noMultiLvlLbl val="0"/>
      </c:catAx>
      <c:valAx>
        <c:axId val="68593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F86E46E4-D600-574A-AC07-D41B017E5EFB}">
          <cx:tx>
            <cx:txData>
              <cx:f>_xlchart.v1.4</cx:f>
              <cx:v> goal </cx:v>
            </cx:txData>
          </cx:tx>
          <cx:spPr>
            <a:solidFill>
              <a:schemeClr val="accent1">
                <a:alpha val="49000"/>
              </a:schemeClr>
            </a:solidFill>
          </cx:spPr>
          <cx:dataId val="0"/>
          <cx:layoutPr>
            <cx:statistics quartileMethod="exclusive"/>
          </cx:layoutPr>
        </cx:series>
        <cx:series layoutId="boxWhisker" uniqueId="{D826AFDE-1FC6-F04F-886A-887228405231}">
          <cx:tx>
            <cx:txData>
              <cx:f>_xlchart.v1.6</cx:f>
              <cx:v>pledged</cx:v>
            </cx:txData>
          </cx:tx>
          <cx:spPr>
            <a:solidFill>
              <a:schemeClr val="accent1">
                <a:alpha val="45000"/>
              </a:schemeClr>
            </a:solidFill>
          </cx:spPr>
          <cx:dataId val="1"/>
          <cx:layoutPr>
            <cx:statistics quartileMethod="exclusive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B06E0B-8A94-B949-A854-EA0516B9FE03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</xdr:row>
      <xdr:rowOff>152400</xdr:rowOff>
    </xdr:from>
    <xdr:to>
      <xdr:col>17</xdr:col>
      <xdr:colOff>723900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D59D0-AEA0-784E-A72F-C147778B2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534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C81C22-FA1F-2046-97FF-16C37F3326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0A6F26-6B53-1141-94E9-351E2CC70E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534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76200</xdr:rowOff>
    </xdr:from>
    <xdr:to>
      <xdr:col>20</xdr:col>
      <xdr:colOff>101600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8F31F-7DBA-4D4F-8443-D969D07A2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9</xdr:row>
      <xdr:rowOff>177800</xdr:rowOff>
    </xdr:from>
    <xdr:to>
      <xdr:col>18</xdr:col>
      <xdr:colOff>368300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EBB32-FC37-BE4A-9728-4CBC1C8D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Ricciardelli" refreshedDate="44269.905968634259" createdVersion="6" refreshedVersion="6" minRefreshableVersion="3" recordCount="4114" xr:uid="{C06E2CE1-06F4-A04A-889D-E26E8F3C39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 Ricciardelli" refreshedDate="44270.821073263891" createdVersion="6" refreshedVersion="6" minRefreshableVersion="3" recordCount="4114" xr:uid="{1D7115E9-66DF-ED49-AB05-51744FC823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D55A1-62B5-1445-8430-0D8CD4FEEEE4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36D63-937D-854A-8623-EA4BFC3539E5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E2FFA-EE2D-8F4A-9FEB-EFCA4E177129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68E6B-66A5-D843-9434-4094795120AE}">
  <sheetPr codeName="Sheet1"/>
  <dimension ref="A1:F6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abSelected="1" zoomScale="95" zoomScaleNormal="95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B4118" sqref="B411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8364</v>
      </c>
      <c r="T1" s="1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B38CBEB-7449-4347-90D9-0C1DFAFA8F7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BB3D4-87A9-5A4D-B262-BF0EBE844E7C}">
  <sheetPr codeName="Sheet3"/>
  <dimension ref="A1:E7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D5B2D-24F0-1A40-B92F-ADDB119DDF71}">
  <sheetPr codeName="Sheet4"/>
  <dimension ref="A1:F1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8372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">
      <c r="A6" s="17" t="s">
        <v>8373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">
      <c r="A7" s="17" t="s">
        <v>8374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">
      <c r="A8" s="17" t="s">
        <v>8375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">
      <c r="A9" s="17" t="s">
        <v>8366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">
      <c r="A10" s="17" t="s">
        <v>8376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">
      <c r="A11" s="17" t="s">
        <v>8367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">
      <c r="A12" s="17" t="s">
        <v>8368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">
      <c r="A13" s="17" t="s">
        <v>8369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">
      <c r="A14" s="17" t="s">
        <v>8370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">
      <c r="A15" s="17" t="s">
        <v>8371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">
      <c r="A16" s="17" t="s">
        <v>8377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716DC-CFEF-434E-B38B-86D751929987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56.5" bestFit="1" customWidth="1"/>
    <col min="2" max="2" width="55.1640625" style="3" customWidth="1"/>
    <col min="5" max="5" width="14.5" bestFit="1" customWidth="1"/>
    <col min="6" max="6" width="15.1640625" bestFit="1" customWidth="1"/>
  </cols>
  <sheetData>
    <row r="1" spans="1:6" ht="16" x14ac:dyDescent="0.2">
      <c r="A1" s="18" t="s">
        <v>8378</v>
      </c>
      <c r="B1" s="3" t="s">
        <v>4110</v>
      </c>
      <c r="C1" t="s">
        <v>8379</v>
      </c>
      <c r="D1" t="s">
        <v>8380</v>
      </c>
      <c r="E1" t="s">
        <v>8307</v>
      </c>
      <c r="F1" t="s">
        <v>8381</v>
      </c>
    </row>
    <row r="2" spans="1:6" ht="32" x14ac:dyDescent="0.2">
      <c r="A2" s="19" t="s">
        <v>3473</v>
      </c>
      <c r="B2" s="3" t="str">
        <f>VLOOKUP('Edinburgh Research'!$A2,Kickstarter!$B:C,2,FALSE)</f>
        <v>Help us get actor-writer Ian Bonar's debut play - a hilarious, heartbreaking story of grief and loss - to the 2016 Edinburgh Fringe.</v>
      </c>
      <c r="C2" s="3">
        <f>VLOOKUP('Edinburgh Research'!$A2,Kickstarter!$B:D,3,FALSE)</f>
        <v>2000</v>
      </c>
      <c r="D2" s="3">
        <f>VLOOKUP('Edinburgh Research'!$A2,Kickstarter!$B:E,4,FALSE)</f>
        <v>2020</v>
      </c>
      <c r="E2" s="3">
        <f>VLOOKUP('Edinburgh Research'!$A2,Kickstarter!$B:P,15,FALSE)</f>
        <v>51.79</v>
      </c>
      <c r="F2" s="3">
        <f>VLOOKUP('Edinburgh Research'!$A2,Kickstarter!$B:L,11,FALSE)</f>
        <v>39</v>
      </c>
    </row>
    <row r="3" spans="1:6" ht="32" x14ac:dyDescent="0.2">
      <c r="A3" s="19" t="s">
        <v>3616</v>
      </c>
      <c r="B3" s="3" t="str">
        <f>VLOOKUP('Edinburgh Research'!$A3,Kickstarter!$B:C,2,FALSE)</f>
        <v>The play yet to be described as "A surefire Edinburgh Fringe Festival Cult Hit". Coming to the Underbelly, Edinburgh, 5th-30th August.</v>
      </c>
      <c r="C3" s="3">
        <f>VLOOKUP('Edinburgh Research'!A3,Kickstarter!B:D,3,FALSE)</f>
        <v>2000</v>
      </c>
      <c r="D3" s="3">
        <f>VLOOKUP('Edinburgh Research'!$A3,Kickstarter!$B:E,4,FALSE)</f>
        <v>2020</v>
      </c>
      <c r="E3" s="3">
        <f>VLOOKUP('Edinburgh Research'!$A3,Kickstarter!$B:P,15,FALSE)</f>
        <v>36.07</v>
      </c>
      <c r="F3" s="3">
        <f>VLOOKUP('Edinburgh Research'!$A3,Kickstarter!$B:L,11,FALSE)</f>
        <v>56</v>
      </c>
    </row>
    <row r="4" spans="1:6" ht="32" x14ac:dyDescent="0.2">
      <c r="A4" s="19" t="s">
        <v>3178</v>
      </c>
      <c r="B4" s="3" t="str">
        <f>VLOOKUP('Edinburgh Research'!$A4,Kickstarter!$B:C,2,FALSE)</f>
        <v>Cutting Off Kate Bush is a one-woman show written &amp; performed by Lucy Benson-Brown, premiering at the Edinburgh Fringe Festival 2014</v>
      </c>
      <c r="C4" s="3">
        <f>VLOOKUP('Edinburgh Research'!A4,Kickstarter!B:D,3,FALSE)</f>
        <v>1500</v>
      </c>
      <c r="D4" s="3">
        <f>VLOOKUP('Edinburgh Research'!$A4,Kickstarter!$B:E,4,FALSE)</f>
        <v>2576</v>
      </c>
      <c r="E4" s="3">
        <f>VLOOKUP('Edinburgh Research'!$A4,Kickstarter!$B:P,15,FALSE)</f>
        <v>33.03</v>
      </c>
      <c r="F4" s="3">
        <f>VLOOKUP('Edinburgh Research'!$A4,Kickstarter!$B:L,11,FALSE)</f>
        <v>78</v>
      </c>
    </row>
    <row r="5" spans="1:6" ht="32" x14ac:dyDescent="0.2">
      <c r="A5" s="19" t="s">
        <v>3329</v>
      </c>
      <c r="B5" s="3" t="str">
        <f>VLOOKUP('Edinburgh Research'!$A5,Kickstarter!$B:C,2,FALSE)</f>
        <v>Jestia and Raedon is a brand new romantic comedy play going to the Edinburgh Fringe Festival this summer.</v>
      </c>
      <c r="C5" s="3">
        <f>VLOOKUP('Edinburgh Research'!A5,Kickstarter!B:D,3,FALSE)</f>
        <v>1000</v>
      </c>
      <c r="D5" s="3">
        <f>VLOOKUP('Edinburgh Research'!$A5,Kickstarter!$B:E,4,FALSE)</f>
        <v>1168</v>
      </c>
      <c r="E5" s="3">
        <f>VLOOKUP('Edinburgh Research'!$A5,Kickstarter!$B:P,15,FALSE)</f>
        <v>44.92</v>
      </c>
      <c r="F5" s="3">
        <f>VLOOKUP('Edinburgh Research'!$A5,Kickstarter!$B:L,11,FALSE)</f>
        <v>26</v>
      </c>
    </row>
    <row r="6" spans="1:6" ht="48" x14ac:dyDescent="0.2">
      <c r="A6" s="19" t="s">
        <v>3221</v>
      </c>
      <c r="B6" s="3" t="str">
        <f>VLOOKUP('Edinburgh Research'!$A6,Kickstarter!$B:C,2,FALSE)</f>
        <v>A one-man show about love, loss, and motorways, written &amp; performed by Ben Norris. Help us get to the 2015 Edinburgh Fringe and beyond!</v>
      </c>
      <c r="C6" s="3">
        <f>VLOOKUP('Edinburgh Research'!A6,Kickstarter!B:D,3,FALSE)</f>
        <v>4000</v>
      </c>
      <c r="D6" s="3">
        <f>VLOOKUP('Edinburgh Research'!$A6,Kickstarter!$B:E,4,FALSE)</f>
        <v>4137</v>
      </c>
      <c r="E6" s="3">
        <f>VLOOKUP('Edinburgh Research'!$A6,Kickstarter!$B:P,15,FALSE)</f>
        <v>36.61</v>
      </c>
      <c r="F6" s="3">
        <f>VLOOKUP('Edinburgh Research'!$A6,Kickstarter!$B:L,11,FALSE)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B7F4-930A-0A42-B568-478A2C9E172E}">
  <dimension ref="A1:T413"/>
  <sheetViews>
    <sheetView workbookViewId="0">
      <selection activeCell="J2" sqref="J2"/>
    </sheetView>
  </sheetViews>
  <sheetFormatPr baseColWidth="10" defaultRowHeight="15" x14ac:dyDescent="0.2"/>
  <cols>
    <col min="2" max="2" width="25.5" customWidth="1"/>
    <col min="3" max="3" width="36.83203125" customWidth="1"/>
    <col min="12" max="12" width="12.33203125" bestFit="1" customWidth="1"/>
    <col min="14" max="14" width="21.1640625" bestFit="1" customWidth="1"/>
    <col min="15" max="15" width="13.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8364</v>
      </c>
      <c r="T1" s="1" t="s">
        <v>8365</v>
      </c>
    </row>
    <row r="2" spans="1:20" ht="6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4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4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8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8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4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4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4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4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4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8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4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8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4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8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4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4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4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8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8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8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4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4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4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4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4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4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4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8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4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4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8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4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4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8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8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4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8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8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33EC5-BF2C-0948-B2B0-9E150339602D}">
  <dimension ref="A1:T251"/>
  <sheetViews>
    <sheetView workbookViewId="0">
      <selection activeCell="D2" sqref="D2"/>
    </sheetView>
  </sheetViews>
  <sheetFormatPr baseColWidth="10" defaultRowHeight="15" x14ac:dyDescent="0.2"/>
  <cols>
    <col min="2" max="2" width="22.83203125" customWidth="1"/>
    <col min="3" max="3" width="38.6640625" customWidth="1"/>
    <col min="14" max="14" width="21.1640625" bestFit="1" customWidth="1"/>
    <col min="15" max="15" width="13.5" bestFit="1" customWidth="1"/>
    <col min="16" max="16" width="15" bestFit="1" customWidth="1"/>
    <col min="17" max="17" width="13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8364</v>
      </c>
      <c r="T1" s="1" t="s">
        <v>8365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2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8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8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8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8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4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8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8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4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8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8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5785A-D282-4F45-A77D-4EB93B3276C7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8388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8389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8390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8391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8386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8387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8392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8393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8394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8395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 Ricciardelli</cp:lastModifiedBy>
  <dcterms:created xsi:type="dcterms:W3CDTF">2017-04-20T15:17:24Z</dcterms:created>
  <dcterms:modified xsi:type="dcterms:W3CDTF">2021-03-18T05:49:56Z</dcterms:modified>
</cp:coreProperties>
</file>