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xampp\htdocs\ptwp\@BAHAN\yogyakarta 2024\"/>
    </mc:Choice>
  </mc:AlternateContent>
  <xr:revisionPtr revIDLastSave="0" documentId="8_{79ADBBC4-0370-4CBE-8B4D-879F5E823B1B}" xr6:coauthVersionLast="47" xr6:coauthVersionMax="47" xr10:uidLastSave="{00000000-0000-0000-0000-000000000000}"/>
  <bookViews>
    <workbookView xWindow="-120" yWindow="-120" windowWidth="29040" windowHeight="15720" xr2:uid="{66A4D794-A73A-4753-8A59-B5A09FF2E3AC}"/>
  </bookViews>
  <sheets>
    <sheet name="Pendahuluan Veteran" sheetId="1" r:id="rId1"/>
    <sheet name="Draw Veteran" sheetId="2" r:id="rId2"/>
  </sheets>
  <externalReferences>
    <externalReference r:id="rId3"/>
  </externalReferences>
  <definedNames>
    <definedName name="_Order1" hidden="1">255</definedName>
    <definedName name="HTML_CodePage" hidden="1">1252</definedName>
    <definedName name="HTML_Description" hidden="1">""</definedName>
    <definedName name="HTML_Email" hidden="1">""</definedName>
    <definedName name="HTML_Header" hidden="1">""</definedName>
    <definedName name="HTML_LastUpdate" hidden="1">"7/31/2000"</definedName>
    <definedName name="HTML_LineAfter" hidden="1">FALSE</definedName>
    <definedName name="HTML_LineBefore" hidden="1">FALSE</definedName>
    <definedName name="HTML_Name" hidden="1">"tbarnes"</definedName>
    <definedName name="HTML_OBDlg2" hidden="1">TRUE</definedName>
    <definedName name="HTML_OBDlg4" hidden="1">TRUE</definedName>
    <definedName name="HTML_OS" hidden="1">0</definedName>
    <definedName name="HTML_PathFile" hidden="1">"C:\Documents and Settings\TBARNES\My Documents\HTML Stuff\Draw1.htm"</definedName>
    <definedName name="HTML_Title" hidden="1">""</definedName>
    <definedName name="_xlnm.Print_Area" localSheetId="0">'Pendahuluan Veteran'!$A$1:$Q$79</definedName>
    <definedName name="_xlnm.Print_Titles" localSheetId="1">'Draw Veteran'!$1:$4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9" i="2" l="1"/>
  <c r="L154" i="2"/>
  <c r="J154" i="2"/>
  <c r="F154" i="2"/>
  <c r="C154" i="2"/>
  <c r="L153" i="2"/>
  <c r="J153" i="2"/>
  <c r="F153" i="2"/>
  <c r="C153" i="2"/>
  <c r="L152" i="2"/>
  <c r="J152" i="2"/>
  <c r="F152" i="2"/>
  <c r="C152" i="2"/>
  <c r="N151" i="2"/>
  <c r="L151" i="2"/>
  <c r="J151" i="2"/>
  <c r="F151" i="2"/>
  <c r="L150" i="2"/>
  <c r="J150" i="2"/>
  <c r="F150" i="2"/>
  <c r="L149" i="2"/>
  <c r="J149" i="2"/>
  <c r="F149" i="2"/>
  <c r="C149" i="2"/>
  <c r="N148" i="2"/>
  <c r="L148" i="2"/>
  <c r="J148" i="2"/>
  <c r="F148" i="2"/>
  <c r="C148" i="2"/>
  <c r="L147" i="2"/>
  <c r="J147" i="2"/>
  <c r="F147" i="2"/>
  <c r="C147" i="2"/>
  <c r="P146" i="2"/>
  <c r="P143" i="2"/>
  <c r="H143" i="2"/>
  <c r="F143" i="2"/>
  <c r="E143" i="2"/>
  <c r="H142" i="2"/>
  <c r="F142" i="2"/>
  <c r="C142" i="2"/>
  <c r="B142" i="2"/>
  <c r="J141" i="2"/>
  <c r="J140" i="2"/>
  <c r="J139" i="2"/>
  <c r="H139" i="2"/>
  <c r="F139" i="2"/>
  <c r="P138" i="2"/>
  <c r="N138" i="2"/>
  <c r="H138" i="2"/>
  <c r="F138" i="2"/>
  <c r="E138" i="2"/>
  <c r="C138" i="2"/>
  <c r="B138" i="2"/>
  <c r="L137" i="2"/>
  <c r="L136" i="2"/>
  <c r="H135" i="2"/>
  <c r="F135" i="2"/>
  <c r="E135" i="2"/>
  <c r="H134" i="2"/>
  <c r="F134" i="2"/>
  <c r="C134" i="2"/>
  <c r="B134" i="2"/>
  <c r="J133" i="2"/>
  <c r="J132" i="2"/>
  <c r="J131" i="2"/>
  <c r="H131" i="2"/>
  <c r="F131" i="2"/>
  <c r="E131" i="2"/>
  <c r="H130" i="2"/>
  <c r="F130" i="2"/>
  <c r="C130" i="2"/>
  <c r="B130" i="2"/>
  <c r="N129" i="2"/>
  <c r="N128" i="2"/>
  <c r="H127" i="2"/>
  <c r="F127" i="2"/>
  <c r="E127" i="2"/>
  <c r="H126" i="2"/>
  <c r="F126" i="2"/>
  <c r="C126" i="2"/>
  <c r="B126" i="2"/>
  <c r="J125" i="2"/>
  <c r="J124" i="2"/>
  <c r="J123" i="2"/>
  <c r="H123" i="2"/>
  <c r="F123" i="2"/>
  <c r="E123" i="2"/>
  <c r="H122" i="2"/>
  <c r="F122" i="2"/>
  <c r="C122" i="2"/>
  <c r="B122" i="2"/>
  <c r="L121" i="2"/>
  <c r="L120" i="2"/>
  <c r="H119" i="2"/>
  <c r="F119" i="2"/>
  <c r="E119" i="2"/>
  <c r="H118" i="2"/>
  <c r="F118" i="2"/>
  <c r="C118" i="2"/>
  <c r="B118" i="2"/>
  <c r="J117" i="2"/>
  <c r="J116" i="2"/>
  <c r="J115" i="2"/>
  <c r="H115" i="2"/>
  <c r="F115" i="2"/>
  <c r="E115" i="2"/>
  <c r="H114" i="2"/>
  <c r="F114" i="2"/>
  <c r="C114" i="2"/>
  <c r="B114" i="2"/>
  <c r="P113" i="2"/>
  <c r="P112" i="2"/>
  <c r="H111" i="2"/>
  <c r="F111" i="2"/>
  <c r="E111" i="2"/>
  <c r="H110" i="2"/>
  <c r="F110" i="2"/>
  <c r="C110" i="2"/>
  <c r="B110" i="2"/>
  <c r="J109" i="2"/>
  <c r="J108" i="2"/>
  <c r="J107" i="2"/>
  <c r="H107" i="2"/>
  <c r="F107" i="2"/>
  <c r="E107" i="2"/>
  <c r="H106" i="2"/>
  <c r="F106" i="2"/>
  <c r="E106" i="2"/>
  <c r="C106" i="2"/>
  <c r="B106" i="2"/>
  <c r="L105" i="2"/>
  <c r="L104" i="2"/>
  <c r="H103" i="2"/>
  <c r="F103" i="2"/>
  <c r="E103" i="2"/>
  <c r="H102" i="2"/>
  <c r="F102" i="2"/>
  <c r="C102" i="2"/>
  <c r="B102" i="2"/>
  <c r="J101" i="2"/>
  <c r="J100" i="2"/>
  <c r="J99" i="2"/>
  <c r="H99" i="2"/>
  <c r="F99" i="2"/>
  <c r="E99" i="2"/>
  <c r="H98" i="2"/>
  <c r="F98" i="2"/>
  <c r="C98" i="2"/>
  <c r="B98" i="2"/>
  <c r="N97" i="2"/>
  <c r="N96" i="2"/>
  <c r="H95" i="2"/>
  <c r="F95" i="2"/>
  <c r="E95" i="2"/>
  <c r="H94" i="2"/>
  <c r="F94" i="2"/>
  <c r="C94" i="2"/>
  <c r="B94" i="2"/>
  <c r="J93" i="2"/>
  <c r="J92" i="2"/>
  <c r="T91" i="2"/>
  <c r="J91" i="2"/>
  <c r="H91" i="2"/>
  <c r="F91" i="2"/>
  <c r="E91" i="2"/>
  <c r="T90" i="2"/>
  <c r="H90" i="2"/>
  <c r="F90" i="2"/>
  <c r="C90" i="2"/>
  <c r="B90" i="2"/>
  <c r="T89" i="2"/>
  <c r="L89" i="2"/>
  <c r="T88" i="2"/>
  <c r="L88" i="2"/>
  <c r="T87" i="2"/>
  <c r="H87" i="2"/>
  <c r="F87" i="2"/>
  <c r="E87" i="2"/>
  <c r="T86" i="2"/>
  <c r="H86" i="2"/>
  <c r="F86" i="2"/>
  <c r="C86" i="2"/>
  <c r="B86" i="2"/>
  <c r="T85" i="2"/>
  <c r="J85" i="2"/>
  <c r="T84" i="2"/>
  <c r="J84" i="2"/>
  <c r="T83" i="2"/>
  <c r="J83" i="2"/>
  <c r="H83" i="2"/>
  <c r="F83" i="2"/>
  <c r="E83" i="2"/>
  <c r="T82" i="2"/>
  <c r="H82" i="2"/>
  <c r="F82" i="2"/>
  <c r="C82" i="2"/>
  <c r="B82" i="2"/>
  <c r="C80" i="2"/>
  <c r="Q79" i="2"/>
  <c r="E77" i="2" s="1"/>
  <c r="E152" i="2" s="1"/>
  <c r="G77" i="2"/>
  <c r="G152" i="2" s="1"/>
  <c r="E76" i="2"/>
  <c r="E151" i="2" s="1"/>
  <c r="G73" i="2"/>
  <c r="G148" i="2" s="1"/>
  <c r="E72" i="2"/>
  <c r="E147" i="2" s="1"/>
  <c r="N69" i="2"/>
  <c r="N144" i="2" s="1"/>
  <c r="N68" i="2"/>
  <c r="N143" i="2" s="1"/>
  <c r="H68" i="2"/>
  <c r="F68" i="2"/>
  <c r="E68" i="2"/>
  <c r="P67" i="2"/>
  <c r="P142" i="2" s="1"/>
  <c r="H67" i="2"/>
  <c r="F67" i="2"/>
  <c r="C67" i="2"/>
  <c r="B67" i="2"/>
  <c r="P66" i="2"/>
  <c r="P141" i="2" s="1"/>
  <c r="J66" i="2"/>
  <c r="N65" i="2"/>
  <c r="N140" i="2" s="1"/>
  <c r="J65" i="2"/>
  <c r="N64" i="2"/>
  <c r="N139" i="2" s="1"/>
  <c r="J64" i="2"/>
  <c r="H64" i="2"/>
  <c r="F64" i="2"/>
  <c r="E64" i="2"/>
  <c r="H63" i="2"/>
  <c r="F63" i="2"/>
  <c r="C63" i="2"/>
  <c r="B63" i="2"/>
  <c r="L62" i="2"/>
  <c r="L61" i="2"/>
  <c r="H60" i="2"/>
  <c r="F60" i="2"/>
  <c r="E60" i="2"/>
  <c r="H59" i="2"/>
  <c r="F59" i="2"/>
  <c r="C59" i="2"/>
  <c r="B59" i="2"/>
  <c r="J58" i="2"/>
  <c r="J57" i="2"/>
  <c r="J56" i="2"/>
  <c r="H56" i="2"/>
  <c r="F56" i="2"/>
  <c r="E56" i="2"/>
  <c r="H55" i="2"/>
  <c r="F55" i="2"/>
  <c r="C55" i="2"/>
  <c r="B55" i="2"/>
  <c r="N54" i="2"/>
  <c r="N53" i="2"/>
  <c r="H52" i="2"/>
  <c r="F52" i="2"/>
  <c r="E52" i="2"/>
  <c r="H51" i="2"/>
  <c r="F51" i="2"/>
  <c r="C51" i="2"/>
  <c r="B51" i="2"/>
  <c r="J50" i="2"/>
  <c r="J49" i="2"/>
  <c r="J48" i="2"/>
  <c r="H48" i="2"/>
  <c r="F48" i="2"/>
  <c r="E48" i="2"/>
  <c r="H47" i="2"/>
  <c r="F47" i="2"/>
  <c r="C47" i="2"/>
  <c r="B47" i="2"/>
  <c r="L46" i="2"/>
  <c r="L45" i="2"/>
  <c r="H44" i="2"/>
  <c r="F44" i="2"/>
  <c r="E44" i="2"/>
  <c r="H43" i="2"/>
  <c r="F43" i="2"/>
  <c r="E43" i="2"/>
  <c r="C43" i="2"/>
  <c r="B43" i="2"/>
  <c r="J42" i="2"/>
  <c r="J41" i="2"/>
  <c r="J40" i="2"/>
  <c r="H40" i="2"/>
  <c r="F40" i="2"/>
  <c r="E40" i="2"/>
  <c r="H39" i="2"/>
  <c r="F39" i="2"/>
  <c r="C39" i="2"/>
  <c r="B39" i="2"/>
  <c r="P38" i="2"/>
  <c r="P37" i="2"/>
  <c r="H36" i="2"/>
  <c r="F36" i="2"/>
  <c r="E36" i="2"/>
  <c r="H35" i="2"/>
  <c r="F35" i="2"/>
  <c r="C35" i="2"/>
  <c r="B35" i="2"/>
  <c r="J34" i="2"/>
  <c r="J33" i="2"/>
  <c r="J32" i="2"/>
  <c r="H32" i="2"/>
  <c r="F32" i="2"/>
  <c r="E32" i="2"/>
  <c r="H31" i="2"/>
  <c r="F31" i="2"/>
  <c r="E31" i="2"/>
  <c r="C31" i="2"/>
  <c r="B31" i="2"/>
  <c r="L30" i="2"/>
  <c r="L29" i="2"/>
  <c r="H28" i="2"/>
  <c r="F28" i="2"/>
  <c r="E28" i="2"/>
  <c r="H27" i="2"/>
  <c r="F27" i="2"/>
  <c r="C27" i="2"/>
  <c r="B27" i="2"/>
  <c r="J26" i="2"/>
  <c r="J25" i="2"/>
  <c r="J24" i="2"/>
  <c r="H24" i="2"/>
  <c r="F24" i="2"/>
  <c r="E24" i="2"/>
  <c r="H23" i="2"/>
  <c r="F23" i="2"/>
  <c r="C23" i="2"/>
  <c r="B23" i="2"/>
  <c r="N22" i="2"/>
  <c r="N21" i="2"/>
  <c r="H20" i="2"/>
  <c r="F20" i="2"/>
  <c r="E20" i="2"/>
  <c r="H19" i="2"/>
  <c r="F19" i="2"/>
  <c r="C19" i="2"/>
  <c r="B19" i="2"/>
  <c r="J18" i="2"/>
  <c r="J17" i="2"/>
  <c r="T16" i="2"/>
  <c r="J16" i="2"/>
  <c r="H16" i="2"/>
  <c r="F16" i="2"/>
  <c r="E16" i="2"/>
  <c r="T15" i="2"/>
  <c r="H15" i="2"/>
  <c r="F15" i="2"/>
  <c r="C15" i="2"/>
  <c r="B15" i="2"/>
  <c r="T14" i="2"/>
  <c r="L14" i="2"/>
  <c r="T13" i="2"/>
  <c r="L13" i="2"/>
  <c r="T12" i="2"/>
  <c r="H12" i="2"/>
  <c r="F12" i="2"/>
  <c r="E12" i="2"/>
  <c r="T11" i="2"/>
  <c r="H11" i="2"/>
  <c r="F11" i="2"/>
  <c r="E11" i="2"/>
  <c r="C11" i="2"/>
  <c r="B11" i="2"/>
  <c r="T10" i="2"/>
  <c r="J10" i="2"/>
  <c r="T9" i="2"/>
  <c r="J9" i="2"/>
  <c r="T8" i="2"/>
  <c r="J8" i="2"/>
  <c r="H8" i="2"/>
  <c r="F8" i="2"/>
  <c r="E8" i="2"/>
  <c r="T7" i="2"/>
  <c r="H7" i="2"/>
  <c r="F7" i="2"/>
  <c r="C7" i="2"/>
  <c r="B7" i="2"/>
  <c r="C5" i="2"/>
  <c r="Q4" i="2"/>
  <c r="N79" i="2" s="1"/>
  <c r="N154" i="2" s="1"/>
  <c r="L4" i="2"/>
  <c r="J4" i="2"/>
  <c r="F4" i="2"/>
  <c r="A4" i="2"/>
  <c r="A2" i="2"/>
  <c r="A1" i="2"/>
  <c r="Q79" i="1"/>
  <c r="E73" i="1" s="1"/>
  <c r="H68" i="1"/>
  <c r="F68" i="1"/>
  <c r="E68" i="1"/>
  <c r="H67" i="1"/>
  <c r="F67" i="1"/>
  <c r="E67" i="1"/>
  <c r="C67" i="1"/>
  <c r="B67" i="1"/>
  <c r="J66" i="1"/>
  <c r="J65" i="1"/>
  <c r="J64" i="1"/>
  <c r="H64" i="1"/>
  <c r="F64" i="1"/>
  <c r="E64" i="1"/>
  <c r="H63" i="1"/>
  <c r="F63" i="1"/>
  <c r="E63" i="1"/>
  <c r="C63" i="1"/>
  <c r="B63" i="1"/>
  <c r="L62" i="1"/>
  <c r="L61" i="1"/>
  <c r="H60" i="1"/>
  <c r="F60" i="1"/>
  <c r="E60" i="1"/>
  <c r="H59" i="1"/>
  <c r="F59" i="1"/>
  <c r="E59" i="1"/>
  <c r="C59" i="1"/>
  <c r="B59" i="1"/>
  <c r="J58" i="1"/>
  <c r="J57" i="1"/>
  <c r="J56" i="1"/>
  <c r="H56" i="1"/>
  <c r="F56" i="1"/>
  <c r="E56" i="1"/>
  <c r="H55" i="1"/>
  <c r="F55" i="1"/>
  <c r="E55" i="1"/>
  <c r="C55" i="1"/>
  <c r="B55" i="1"/>
  <c r="N54" i="1"/>
  <c r="N53" i="1"/>
  <c r="H52" i="1"/>
  <c r="F52" i="1"/>
  <c r="E52" i="1"/>
  <c r="H51" i="1"/>
  <c r="F51" i="1"/>
  <c r="E51" i="1"/>
  <c r="C51" i="1"/>
  <c r="B51" i="1"/>
  <c r="J50" i="1"/>
  <c r="J49" i="1"/>
  <c r="J48" i="1"/>
  <c r="H48" i="1"/>
  <c r="F48" i="1"/>
  <c r="E48" i="1"/>
  <c r="H47" i="1"/>
  <c r="F47" i="1"/>
  <c r="E47" i="1"/>
  <c r="C47" i="1"/>
  <c r="B47" i="1"/>
  <c r="L46" i="1"/>
  <c r="L45" i="1"/>
  <c r="H44" i="1"/>
  <c r="F44" i="1"/>
  <c r="E44" i="1"/>
  <c r="H43" i="1"/>
  <c r="F43" i="1"/>
  <c r="C43" i="1"/>
  <c r="B43" i="1"/>
  <c r="J42" i="1"/>
  <c r="J41" i="1"/>
  <c r="J40" i="1"/>
  <c r="H40" i="1"/>
  <c r="F40" i="1"/>
  <c r="E40" i="1"/>
  <c r="H39" i="1"/>
  <c r="F39" i="1"/>
  <c r="C39" i="1"/>
  <c r="B39" i="1"/>
  <c r="P38" i="1"/>
  <c r="P37" i="1"/>
  <c r="H36" i="1"/>
  <c r="F36" i="1"/>
  <c r="E36" i="1"/>
  <c r="H35" i="1"/>
  <c r="F35" i="1"/>
  <c r="C35" i="1"/>
  <c r="B35" i="1"/>
  <c r="J34" i="1"/>
  <c r="J33" i="1"/>
  <c r="J32" i="1"/>
  <c r="H32" i="1"/>
  <c r="F32" i="1"/>
  <c r="E32" i="1"/>
  <c r="H31" i="1"/>
  <c r="F31" i="1"/>
  <c r="C31" i="1"/>
  <c r="B31" i="1"/>
  <c r="L30" i="1"/>
  <c r="L29" i="1"/>
  <c r="H28" i="1"/>
  <c r="F28" i="1"/>
  <c r="E28" i="1"/>
  <c r="H27" i="1"/>
  <c r="F27" i="1"/>
  <c r="C27" i="1"/>
  <c r="B27" i="1"/>
  <c r="J26" i="1"/>
  <c r="J25" i="1"/>
  <c r="J24" i="1"/>
  <c r="H24" i="1"/>
  <c r="F24" i="1"/>
  <c r="E24" i="1"/>
  <c r="H23" i="1"/>
  <c r="F23" i="1"/>
  <c r="C23" i="1"/>
  <c r="B23" i="1"/>
  <c r="N22" i="1"/>
  <c r="N21" i="1"/>
  <c r="H20" i="1"/>
  <c r="F20" i="1"/>
  <c r="E20" i="1"/>
  <c r="H19" i="1"/>
  <c r="F19" i="1"/>
  <c r="C19" i="1"/>
  <c r="B19" i="1"/>
  <c r="J18" i="1"/>
  <c r="J17" i="1"/>
  <c r="T16" i="1"/>
  <c r="J16" i="1"/>
  <c r="H16" i="1"/>
  <c r="F16" i="1"/>
  <c r="E16" i="1"/>
  <c r="T15" i="1"/>
  <c r="H15" i="1"/>
  <c r="F15" i="1"/>
  <c r="C15" i="1"/>
  <c r="B15" i="1"/>
  <c r="T14" i="1"/>
  <c r="L14" i="1"/>
  <c r="T13" i="1"/>
  <c r="L13" i="1"/>
  <c r="T12" i="1"/>
  <c r="H12" i="1"/>
  <c r="F12" i="1"/>
  <c r="E12" i="1"/>
  <c r="T11" i="1"/>
  <c r="H11" i="1"/>
  <c r="F11" i="1"/>
  <c r="C11" i="1"/>
  <c r="B11" i="1"/>
  <c r="T10" i="1"/>
  <c r="J10" i="1"/>
  <c r="T9" i="1"/>
  <c r="J9" i="1"/>
  <c r="T8" i="1"/>
  <c r="J8" i="1"/>
  <c r="H8" i="1"/>
  <c r="F8" i="1"/>
  <c r="E8" i="1"/>
  <c r="T7" i="1"/>
  <c r="H7" i="1"/>
  <c r="F7" i="1"/>
  <c r="C7" i="1"/>
  <c r="B7" i="1"/>
  <c r="C5" i="1"/>
  <c r="Q4" i="1"/>
  <c r="N79" i="1" s="1"/>
  <c r="L4" i="1"/>
  <c r="J4" i="1"/>
  <c r="F4" i="1"/>
  <c r="A4" i="1"/>
  <c r="A2" i="1"/>
  <c r="A1" i="1"/>
  <c r="E74" i="1" l="1"/>
  <c r="G78" i="2"/>
  <c r="G153" i="2" s="1"/>
  <c r="E77" i="1"/>
  <c r="E75" i="2"/>
  <c r="E150" i="2" s="1"/>
  <c r="E79" i="2"/>
  <c r="E154" i="2" s="1"/>
  <c r="E75" i="1"/>
  <c r="E74" i="2"/>
  <c r="E149" i="2" s="1"/>
  <c r="E78" i="2"/>
  <c r="E153" i="2" s="1"/>
  <c r="E76" i="1"/>
  <c r="G74" i="2"/>
  <c r="G149" i="2" s="1"/>
  <c r="E78" i="1"/>
  <c r="G75" i="2"/>
  <c r="G150" i="2" s="1"/>
  <c r="G79" i="2"/>
  <c r="G154" i="2" s="1"/>
  <c r="E79" i="1"/>
  <c r="G72" i="2"/>
  <c r="G147" i="2" s="1"/>
  <c r="G76" i="2"/>
  <c r="G151" i="2" s="1"/>
  <c r="E72" i="1"/>
  <c r="E73" i="2"/>
  <c r="E14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 Wennberg</author>
  </authors>
  <commentList>
    <comment ref="D7" authorId="0" shapeId="0" xr:uid="{A2F975D0-D2F5-432F-AB74-D8B2A1ACEE91}">
      <text>
        <r>
          <rPr>
            <b/>
            <sz val="8"/>
            <color rgb="FF000000"/>
            <rFont val="Tahoma"/>
            <family val="2"/>
          </rPr>
          <t xml:space="preserve">Before making the draw:
</t>
        </r>
        <r>
          <rPr>
            <b/>
            <sz val="8"/>
            <color rgb="FF000000"/>
            <rFont val="Tahoma"/>
            <family val="2"/>
          </rPr>
          <t xml:space="preserve">
</t>
        </r>
        <r>
          <rPr>
            <b/>
            <sz val="8"/>
            <color rgb="FF000000"/>
            <rFont val="Tahoma"/>
            <family val="2"/>
          </rPr>
          <t xml:space="preserve">On the Boys Do Draw Prep-sheet did you:
</t>
        </r>
        <r>
          <rPr>
            <b/>
            <sz val="8"/>
            <color rgb="FF000000"/>
            <rFont val="Tahoma"/>
            <family val="2"/>
          </rPr>
          <t xml:space="preserve">
</t>
        </r>
        <r>
          <rPr>
            <b/>
            <sz val="8"/>
            <color rgb="FF000000"/>
            <rFont val="Tahoma"/>
            <family val="2"/>
          </rPr>
          <t xml:space="preserve">- fill in DA, WC's?
</t>
        </r>
        <r>
          <rPr>
            <b/>
            <sz val="8"/>
            <color rgb="FF000000"/>
            <rFont val="Tahoma"/>
            <family val="2"/>
          </rPr>
          <t xml:space="preserve">- Sort?
</t>
        </r>
        <r>
          <rPr>
            <b/>
            <sz val="8"/>
            <color rgb="FF000000"/>
            <rFont val="Tahoma"/>
            <family val="2"/>
          </rPr>
          <t xml:space="preserve">
</t>
        </r>
        <r>
          <rPr>
            <b/>
            <sz val="8"/>
            <color rgb="FF000000"/>
            <rFont val="Tahoma"/>
            <family val="2"/>
          </rPr>
          <t xml:space="preserve">If YES: continue making the draw
</t>
        </r>
        <r>
          <rPr>
            <b/>
            <sz val="8"/>
            <color rgb="FF000000"/>
            <rFont val="Tahoma"/>
            <family val="2"/>
          </rPr>
          <t xml:space="preserve">Otherwise: return to finish preparations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 Wennberg</author>
  </authors>
  <commentList>
    <comment ref="D7" authorId="0" shapeId="0" xr:uid="{D4CE4D8E-29ED-4719-A84B-917EFA98353B}">
      <text>
        <r>
          <rPr>
            <b/>
            <sz val="8"/>
            <color indexed="8"/>
            <rFont val="Tahoma"/>
            <family val="2"/>
          </rPr>
          <t xml:space="preserve">Before making the draw:
On the Boys Do Draw Prep-sheet did you:
- fill in DA, WC's?
- Sort?
If YES: continue making the draw
Otherwise: return to finish preparations
</t>
        </r>
      </text>
    </comment>
  </commentList>
</comments>
</file>

<file path=xl/sharedStrings.xml><?xml version="1.0" encoding="utf-8"?>
<sst xmlns="http://schemas.openxmlformats.org/spreadsheetml/2006/main" count="203" uniqueCount="92">
  <si>
    <t>Tanggal</t>
  </si>
  <si>
    <t>Kota,Propinsi</t>
  </si>
  <si>
    <t>Grade</t>
  </si>
  <si>
    <t>Tourn. ID</t>
  </si>
  <si>
    <t xml:space="preserve"> Referee</t>
  </si>
  <si>
    <t>St.</t>
  </si>
  <si>
    <t>Seed</t>
  </si>
  <si>
    <t>Nama Depan</t>
  </si>
  <si>
    <t>Nama Belakang</t>
  </si>
  <si>
    <t>Daerah</t>
  </si>
  <si>
    <t>2nd Round</t>
  </si>
  <si>
    <t>Semifinals</t>
  </si>
  <si>
    <t>Final</t>
  </si>
  <si>
    <t>Winners</t>
  </si>
  <si>
    <t>Umpire</t>
  </si>
  <si>
    <t>Acc. Ranking</t>
  </si>
  <si>
    <t>#</t>
  </si>
  <si>
    <t>Seeded teams</t>
  </si>
  <si>
    <t>Alternates</t>
  </si>
  <si>
    <t>Replacing</t>
  </si>
  <si>
    <t>Draw date/time:</t>
  </si>
  <si>
    <t>Rkg Date</t>
  </si>
  <si>
    <t>1</t>
  </si>
  <si>
    <t>Last Accepted team</t>
  </si>
  <si>
    <t>Top DA</t>
  </si>
  <si>
    <t>Last DA</t>
  </si>
  <si>
    <t>2</t>
  </si>
  <si>
    <t>Player representatives</t>
  </si>
  <si>
    <t>Seed ranking</t>
  </si>
  <si>
    <t>3</t>
  </si>
  <si>
    <t>ITF Referee's signature</t>
  </si>
  <si>
    <t>Top seed</t>
  </si>
  <si>
    <t>4</t>
  </si>
  <si>
    <t>Last seed</t>
  </si>
  <si>
    <t>Quarterfinals</t>
  </si>
  <si>
    <t>Finalists</t>
  </si>
  <si>
    <t>Page 1(2)</t>
  </si>
  <si>
    <t>Family Name</t>
  </si>
  <si>
    <t>First name</t>
  </si>
  <si>
    <t>Nationality</t>
  </si>
  <si>
    <t>Page 2(2)</t>
  </si>
  <si>
    <t>GANDA VETERAN</t>
  </si>
  <si>
    <t>BABAK UTAMA</t>
  </si>
  <si>
    <t>PENDAHULUAN</t>
  </si>
  <si>
    <t>2A</t>
  </si>
  <si>
    <t>2B</t>
  </si>
  <si>
    <t>7A</t>
  </si>
  <si>
    <t>7B</t>
  </si>
  <si>
    <t>10A</t>
  </si>
  <si>
    <t>10B</t>
  </si>
  <si>
    <t>23A</t>
  </si>
  <si>
    <t>23B</t>
  </si>
  <si>
    <t>31A</t>
  </si>
  <si>
    <t>31B</t>
  </si>
  <si>
    <t>Referee's signature</t>
  </si>
  <si>
    <t>Sutio Jumagi Akhirno/Hery Supriyono (PT NTB)</t>
  </si>
  <si>
    <t>Yonisman/Yahya Syam (PT Jakarta)</t>
  </si>
  <si>
    <t>Purwono Edi Santosa/Kusriyanto (PT Banten)</t>
  </si>
  <si>
    <t>Satriyo Budiyono/Jarkasih (Balitbangdiklatkumdil)</t>
  </si>
  <si>
    <t>Yanto/Sigid Triyono (MA RI)</t>
  </si>
  <si>
    <t>Surachmat (PT Padang)/Yohanes Priyana (MA RI)</t>
  </si>
  <si>
    <t>Istiko Dwi Widodo/Poltak Manahan Silalahi (PT Yogyakarta)</t>
  </si>
  <si>
    <t>Sugiyanto (PT Yogyakarta)/ Maryana (PT Jateng)</t>
  </si>
  <si>
    <t>Togar/Didiek Riyono Putro (PT Surabaya)</t>
  </si>
  <si>
    <t>Mulyanto/Iman Gultom (PT Bandung)</t>
  </si>
  <si>
    <t>Aly Santoso/Sarmin (PTA Surabaya)</t>
  </si>
  <si>
    <t>Jonlar Purba (PT Bengkulu)/Mashudi (PTA Surabaya)</t>
  </si>
  <si>
    <t>Sondang Marpaung/Mansur (PT Tanjungkarang)</t>
  </si>
  <si>
    <t>Marisi Siregar/Sudarwin (PT Bandung)</t>
  </si>
  <si>
    <t>Anthon R Saragih/Budi Susilo (PT Jakarta)</t>
  </si>
  <si>
    <t>Fredrik Willem Saija (PT Pontianak)/I Made Pasek (PT Kupang)</t>
  </si>
  <si>
    <t>Asril/Bustamin Hp (PTA Pekanbaru)</t>
  </si>
  <si>
    <t>Martinus Bala/Titus Tandi (PT Makassar)</t>
  </si>
  <si>
    <t>Ahmad Bisri (PA Jakarta Timur)/Sarnidi (MS Aceh)</t>
  </si>
  <si>
    <t>Mohammad Lutfi/Mustari (PT Surabaya)</t>
  </si>
  <si>
    <t>M. Sidiq/Muhidin (PTA Mataram)</t>
  </si>
  <si>
    <t>Abd. Hakim/Komar (PTA Jambi)</t>
  </si>
  <si>
    <t>Poltak Sitorus/Pahatar Simarmata (PT Bandung)</t>
  </si>
  <si>
    <t>Supriyono/Maurid Sinaga (PT Banten)</t>
  </si>
  <si>
    <t>Enjer Sades/Abd. Hamid Pulungan (PTA Padang)</t>
  </si>
  <si>
    <t>U. Wanuddin/Mahmud (PTA Jakarta)</t>
  </si>
  <si>
    <t>Firdaus Muhammad Arwan/M. Arsyad M (PTA Pontianak)</t>
  </si>
  <si>
    <t>Aksir/Eko Sugianto (PT Tanjungkarang)</t>
  </si>
  <si>
    <t>Budi Santoso (PT Papua Barat)/Jumongkas L. Gaol (PT Medan)</t>
  </si>
  <si>
    <t>Pandi/U. Syihabuddin (PTA Banten)</t>
  </si>
  <si>
    <t>Cening Budiana/Sumantono (PT NTB)</t>
  </si>
  <si>
    <t>Muhamad Yusuf/Judijanto Hadi Laksana (PT Sulawesi Tengah)</t>
  </si>
  <si>
    <t>Moh. Syafruddin (PTA Banjarmasin)/Mohd. Abdu A. Ramly (PTA Gorontalo)</t>
  </si>
  <si>
    <t>Aswardi Idris/Djaniko M.H.Girsang (PT Medan)</t>
  </si>
  <si>
    <t>Mukholiq/M. Yusuf (PTA Yogyakarta)</t>
  </si>
  <si>
    <t>La Ode Muhamad Sudisman/Muhamad Sirad (PT Sulawesi Tenggara)</t>
  </si>
  <si>
    <t>Sutiyono/Sadri (PT Sulawesi Barat)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</si>
</sst>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46" x14ac:knownFonts="1">
    <font>
      <sz val="10"/>
      <name val="Arial"/>
      <family val="2"/>
    </font>
    <font>
      <sz val="10"/>
      <name val="Arial"/>
      <family val="2"/>
    </font>
    <font>
      <b/>
      <sz val="8"/>
      <color indexed="8"/>
      <name val="Tahoma"/>
      <family val="2"/>
    </font>
    <font>
      <b/>
      <sz val="20"/>
      <name val="Cambria"/>
      <family val="1"/>
    </font>
    <font>
      <sz val="20"/>
      <name val="Cambria"/>
      <family val="1"/>
    </font>
    <font>
      <sz val="20"/>
      <color indexed="9"/>
      <name val="Cambria"/>
      <family val="1"/>
    </font>
    <font>
      <b/>
      <sz val="11"/>
      <name val="Cambria"/>
      <family val="1"/>
    </font>
    <font>
      <b/>
      <sz val="9"/>
      <name val="Cambria"/>
      <family val="1"/>
    </font>
    <font>
      <b/>
      <sz val="10"/>
      <name val="Cambria"/>
      <family val="1"/>
    </font>
    <font>
      <b/>
      <i/>
      <sz val="10"/>
      <name val="Cambria"/>
      <family val="1"/>
    </font>
    <font>
      <sz val="10"/>
      <name val="Cambria"/>
      <family val="1"/>
    </font>
    <font>
      <sz val="10"/>
      <color indexed="9"/>
      <name val="Cambria"/>
      <family val="1"/>
    </font>
    <font>
      <b/>
      <sz val="7"/>
      <name val="Cambria"/>
      <family val="1"/>
    </font>
    <font>
      <b/>
      <sz val="7"/>
      <color indexed="9"/>
      <name val="Cambria"/>
      <family val="1"/>
    </font>
    <font>
      <b/>
      <sz val="7"/>
      <color indexed="8"/>
      <name val="Cambria"/>
      <family val="1"/>
    </font>
    <font>
      <sz val="6"/>
      <name val="Cambria"/>
      <family val="1"/>
    </font>
    <font>
      <b/>
      <sz val="8"/>
      <name val="Cambria"/>
      <family val="1"/>
    </font>
    <font>
      <b/>
      <sz val="8"/>
      <color indexed="9"/>
      <name val="Cambria"/>
      <family val="1"/>
    </font>
    <font>
      <b/>
      <sz val="8"/>
      <color indexed="8"/>
      <name val="Cambria"/>
      <family val="1"/>
    </font>
    <font>
      <sz val="7"/>
      <name val="Cambria"/>
      <family val="1"/>
    </font>
    <font>
      <sz val="7"/>
      <color indexed="9"/>
      <name val="Cambria"/>
      <family val="1"/>
    </font>
    <font>
      <sz val="6"/>
      <color indexed="9"/>
      <name val="Cambria"/>
      <family val="1"/>
    </font>
    <font>
      <b/>
      <sz val="8.5"/>
      <name val="Cambria"/>
      <family val="1"/>
    </font>
    <font>
      <sz val="8.5"/>
      <name val="Cambria"/>
      <family val="1"/>
    </font>
    <font>
      <sz val="8.5"/>
      <color indexed="42"/>
      <name val="Cambria"/>
      <family val="1"/>
    </font>
    <font>
      <sz val="8.5"/>
      <color indexed="9"/>
      <name val="Cambria"/>
      <family val="1"/>
    </font>
    <font>
      <i/>
      <sz val="8.5"/>
      <color indexed="9"/>
      <name val="Cambria"/>
      <family val="1"/>
    </font>
    <font>
      <b/>
      <sz val="8.5"/>
      <color indexed="9"/>
      <name val="Cambria"/>
      <family val="1"/>
    </font>
    <font>
      <sz val="8.5"/>
      <color indexed="8"/>
      <name val="Cambria"/>
      <family val="1"/>
    </font>
    <font>
      <i/>
      <sz val="6"/>
      <color indexed="9"/>
      <name val="Cambria"/>
      <family val="1"/>
    </font>
    <font>
      <sz val="8.5"/>
      <color indexed="14"/>
      <name val="Cambria"/>
      <family val="1"/>
    </font>
    <font>
      <sz val="14"/>
      <name val="Cambria"/>
      <family val="1"/>
    </font>
    <font>
      <sz val="14"/>
      <color indexed="9"/>
      <name val="Cambria"/>
      <family val="1"/>
    </font>
    <font>
      <sz val="7"/>
      <color indexed="8"/>
      <name val="Cambria"/>
      <family val="1"/>
    </font>
    <font>
      <sz val="7"/>
      <color indexed="23"/>
      <name val="Cambria"/>
      <family val="1"/>
    </font>
    <font>
      <b/>
      <sz val="12"/>
      <name val="Cambria"/>
      <family val="1"/>
    </font>
    <font>
      <b/>
      <sz val="8"/>
      <color rgb="FF000000"/>
      <name val="Tahoma"/>
      <family val="2"/>
    </font>
    <font>
      <b/>
      <sz val="10"/>
      <color indexed="9"/>
      <name val="Cambria"/>
      <family val="1"/>
    </font>
    <font>
      <b/>
      <sz val="10"/>
      <color indexed="8"/>
      <name val="Cambria"/>
      <family val="1"/>
    </font>
    <font>
      <sz val="10"/>
      <color indexed="42"/>
      <name val="Cambria"/>
      <family val="1"/>
    </font>
    <font>
      <sz val="10"/>
      <color rgb="FFFF0000"/>
      <name val="Arial"/>
      <family val="2"/>
    </font>
    <font>
      <b/>
      <i/>
      <sz val="10"/>
      <color indexed="8"/>
      <name val="Cambria"/>
      <family val="1"/>
    </font>
    <font>
      <i/>
      <sz val="10"/>
      <color indexed="9"/>
      <name val="Cambria"/>
      <family val="1"/>
    </font>
    <font>
      <sz val="10"/>
      <color indexed="8"/>
      <name val="Cambria"/>
      <family val="1"/>
    </font>
    <font>
      <sz val="10"/>
      <color indexed="14"/>
      <name val="Cambria"/>
      <family val="1"/>
    </font>
    <font>
      <b/>
      <sz val="10"/>
      <color indexed="23"/>
      <name val="Cambria"/>
      <family val="1"/>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9"/>
        <bgColor indexed="8"/>
      </patternFill>
    </fill>
    <fill>
      <patternFill patternType="solid">
        <fgColor indexed="23"/>
        <bgColor indexed="64"/>
      </patternFill>
    </fill>
    <fill>
      <patternFill patternType="solid">
        <fgColor indexed="43"/>
        <bgColor indexed="64"/>
      </patternFill>
    </fill>
    <fill>
      <patternFill patternType="solid">
        <fgColor indexed="43"/>
        <bgColor indexed="8"/>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bottom/>
      <diagonal/>
    </border>
    <border>
      <left/>
      <right style="thin">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8"/>
      </right>
      <top/>
      <bottom style="thin">
        <color indexed="64"/>
      </bottom>
      <diagonal/>
    </border>
  </borders>
  <cellStyleXfs count="2">
    <xf numFmtId="0" fontId="0" fillId="0" borderId="0"/>
    <xf numFmtId="164" fontId="1" fillId="0" borderId="0" applyFont="0" applyFill="0" applyBorder="0" applyAlignment="0" applyProtection="0"/>
  </cellStyleXfs>
  <cellXfs count="260">
    <xf numFmtId="0" fontId="0" fillId="0" borderId="0" xfId="0"/>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0" xfId="0" applyFont="1" applyAlignment="1">
      <alignment horizontal="left"/>
    </xf>
    <xf numFmtId="0" fontId="7" fillId="0" borderId="0" xfId="0" applyFont="1" applyAlignment="1">
      <alignment horizontal="left"/>
    </xf>
    <xf numFmtId="49" fontId="9" fillId="0" borderId="0" xfId="0" applyNumberFormat="1" applyFont="1" applyAlignment="1">
      <alignment horizontal="left"/>
    </xf>
    <xf numFmtId="49" fontId="9" fillId="0" borderId="0" xfId="0" applyNumberFormat="1" applyFont="1"/>
    <xf numFmtId="0" fontId="10" fillId="0" borderId="0" xfId="0" applyFont="1"/>
    <xf numFmtId="0" fontId="11" fillId="0" borderId="0" xfId="0" applyFont="1"/>
    <xf numFmtId="49" fontId="12" fillId="2" borderId="0" xfId="0" applyNumberFormat="1" applyFont="1" applyFill="1" applyAlignment="1">
      <alignment vertical="center"/>
    </xf>
    <xf numFmtId="0" fontId="12" fillId="2" borderId="0" xfId="0" applyFont="1" applyFill="1" applyAlignment="1">
      <alignment vertical="center"/>
    </xf>
    <xf numFmtId="0" fontId="13" fillId="2" borderId="0" xfId="0" applyFont="1" applyFill="1" applyAlignment="1">
      <alignment vertical="center"/>
    </xf>
    <xf numFmtId="49" fontId="12" fillId="2" borderId="0" xfId="0" applyNumberFormat="1" applyFont="1" applyFill="1" applyAlignment="1">
      <alignment horizontal="left" vertical="center"/>
    </xf>
    <xf numFmtId="49" fontId="13" fillId="2" borderId="0" xfId="0" applyNumberFormat="1" applyFont="1" applyFill="1" applyAlignment="1">
      <alignment vertical="center"/>
    </xf>
    <xf numFmtId="49" fontId="12" fillId="2" borderId="0" xfId="0" applyNumberFormat="1" applyFont="1" applyFill="1" applyAlignment="1">
      <alignment horizontal="right" vertical="center"/>
    </xf>
    <xf numFmtId="0" fontId="14" fillId="2" borderId="0" xfId="0" applyFont="1" applyFill="1" applyAlignment="1">
      <alignment horizontal="right" vertical="center"/>
    </xf>
    <xf numFmtId="0" fontId="15" fillId="0" borderId="0" xfId="0" applyFont="1" applyAlignment="1">
      <alignment vertical="center"/>
    </xf>
    <xf numFmtId="0" fontId="16" fillId="0" borderId="1" xfId="0" applyFont="1" applyBorder="1" applyAlignment="1">
      <alignment vertical="center"/>
    </xf>
    <xf numFmtId="49" fontId="16" fillId="0" borderId="1" xfId="0" applyNumberFormat="1" applyFont="1" applyBorder="1" applyAlignment="1">
      <alignment vertical="center"/>
    </xf>
    <xf numFmtId="0" fontId="10" fillId="0" borderId="1" xfId="0" applyFont="1" applyBorder="1" applyAlignment="1">
      <alignment vertical="center"/>
    </xf>
    <xf numFmtId="0" fontId="17" fillId="0" borderId="1" xfId="0" applyFont="1" applyBorder="1" applyAlignment="1">
      <alignment vertical="center"/>
    </xf>
    <xf numFmtId="49" fontId="16" fillId="0" borderId="1" xfId="1" applyNumberFormat="1" applyFont="1" applyBorder="1" applyAlignment="1" applyProtection="1">
      <alignment vertical="center"/>
      <protection locked="0"/>
    </xf>
    <xf numFmtId="49" fontId="17" fillId="0" borderId="1" xfId="0" applyNumberFormat="1" applyFont="1" applyBorder="1" applyAlignment="1">
      <alignment vertical="center"/>
    </xf>
    <xf numFmtId="0" fontId="18" fillId="0" borderId="1" xfId="0" applyFont="1" applyBorder="1" applyAlignment="1">
      <alignment horizontal="right" vertical="center"/>
    </xf>
    <xf numFmtId="49" fontId="18" fillId="0" borderId="1" xfId="0" applyNumberFormat="1" applyFont="1" applyBorder="1" applyAlignment="1">
      <alignment horizontal="right" vertical="center"/>
    </xf>
    <xf numFmtId="0" fontId="16" fillId="0" borderId="0" xfId="0" applyFont="1" applyAlignment="1">
      <alignment vertical="center"/>
    </xf>
    <xf numFmtId="0" fontId="19" fillId="2" borderId="0" xfId="0" applyFont="1" applyFill="1" applyAlignment="1">
      <alignment horizontal="right" vertical="center"/>
    </xf>
    <xf numFmtId="0" fontId="19" fillId="2" borderId="0" xfId="0" applyFont="1" applyFill="1" applyAlignment="1">
      <alignment horizontal="center" vertical="center"/>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20" fillId="2" borderId="0" xfId="0" applyFont="1" applyFill="1" applyAlignment="1">
      <alignment horizontal="center" vertical="center"/>
    </xf>
    <xf numFmtId="0" fontId="20" fillId="2" borderId="0" xfId="0" applyFont="1" applyFill="1" applyAlignment="1">
      <alignment vertical="center"/>
    </xf>
    <xf numFmtId="0" fontId="15" fillId="2" borderId="0" xfId="0" applyFont="1" applyFill="1" applyAlignment="1">
      <alignment horizontal="right" vertical="center"/>
    </xf>
    <xf numFmtId="0" fontId="15" fillId="0" borderId="0" xfId="0" applyFont="1" applyAlignment="1">
      <alignment horizontal="center" vertical="center"/>
    </xf>
    <xf numFmtId="0" fontId="15" fillId="0" borderId="0" xfId="0" applyFont="1" applyAlignment="1">
      <alignment horizontal="left" vertical="center"/>
    </xf>
    <xf numFmtId="0" fontId="10" fillId="0" borderId="0" xfId="0" applyFont="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2" borderId="0" xfId="0" applyFont="1" applyFill="1" applyAlignment="1">
      <alignment horizontal="center" vertical="center"/>
    </xf>
    <xf numFmtId="0" fontId="23" fillId="0" borderId="2" xfId="0" applyFont="1" applyBorder="1" applyAlignment="1">
      <alignment vertical="center"/>
    </xf>
    <xf numFmtId="0" fontId="24" fillId="3" borderId="2" xfId="0" applyFont="1" applyFill="1" applyBorder="1" applyAlignment="1">
      <alignment horizontal="center" vertical="center"/>
    </xf>
    <xf numFmtId="0" fontId="22" fillId="0" borderId="2" xfId="0" applyFont="1" applyBorder="1" applyAlignment="1">
      <alignment vertical="center"/>
    </xf>
    <xf numFmtId="0" fontId="8" fillId="0" borderId="2" xfId="0" applyFont="1" applyBorder="1" applyAlignment="1">
      <alignment vertical="center"/>
    </xf>
    <xf numFmtId="0" fontId="25" fillId="0" borderId="2" xfId="0" applyFont="1" applyBorder="1" applyAlignment="1">
      <alignment horizontal="center" vertical="center"/>
    </xf>
    <xf numFmtId="0" fontId="23" fillId="0" borderId="0" xfId="0" applyFont="1" applyAlignment="1">
      <alignment vertical="center"/>
    </xf>
    <xf numFmtId="0" fontId="25" fillId="0" borderId="0" xfId="0" applyFont="1" applyAlignment="1">
      <alignment vertical="center"/>
    </xf>
    <xf numFmtId="0" fontId="25" fillId="4" borderId="0" xfId="0" applyFont="1" applyFill="1" applyAlignment="1">
      <alignment vertical="center"/>
    </xf>
    <xf numFmtId="0" fontId="10" fillId="4" borderId="0" xfId="0" applyFont="1" applyFill="1" applyAlignment="1">
      <alignment vertical="center"/>
    </xf>
    <xf numFmtId="0" fontId="10" fillId="0" borderId="3" xfId="0" applyFont="1" applyBorder="1" applyAlignment="1">
      <alignment vertical="center"/>
    </xf>
    <xf numFmtId="0" fontId="23" fillId="2" borderId="0" xfId="0" applyFont="1" applyFill="1" applyAlignment="1">
      <alignment horizontal="center" vertical="center"/>
    </xf>
    <xf numFmtId="0" fontId="23" fillId="0" borderId="0" xfId="0" applyFont="1" applyAlignment="1">
      <alignment horizontal="center" vertical="center"/>
    </xf>
    <xf numFmtId="0" fontId="26" fillId="0" borderId="4" xfId="0" applyFont="1" applyBorder="1" applyAlignment="1">
      <alignment horizontal="right" vertical="center"/>
    </xf>
    <xf numFmtId="0" fontId="22" fillId="0" borderId="0" xfId="0" applyFont="1" applyAlignment="1">
      <alignment vertical="center"/>
    </xf>
    <xf numFmtId="0" fontId="10" fillId="0" borderId="5" xfId="0" applyFont="1" applyBorder="1" applyAlignment="1">
      <alignment vertical="center"/>
    </xf>
    <xf numFmtId="0" fontId="27" fillId="0" borderId="6" xfId="0" applyFont="1" applyBorder="1" applyAlignment="1">
      <alignment horizontal="center" vertical="center"/>
    </xf>
    <xf numFmtId="0" fontId="28" fillId="0" borderId="0" xfId="0" applyFont="1" applyAlignment="1">
      <alignment horizontal="left" vertical="center"/>
    </xf>
    <xf numFmtId="0" fontId="25" fillId="0" borderId="0" xfId="0" applyFont="1" applyAlignment="1">
      <alignment horizontal="left" vertical="center"/>
    </xf>
    <xf numFmtId="0" fontId="20" fillId="0" borderId="0" xfId="0" applyFont="1" applyAlignment="1">
      <alignment horizontal="right" vertical="center"/>
    </xf>
    <xf numFmtId="0" fontId="29" fillId="5" borderId="6" xfId="0" applyFont="1" applyFill="1" applyBorder="1" applyAlignment="1">
      <alignment horizontal="right" vertical="center"/>
    </xf>
    <xf numFmtId="0" fontId="28" fillId="0" borderId="2" xfId="0" applyFont="1" applyBorder="1" applyAlignment="1">
      <alignment horizontal="left" vertical="center"/>
    </xf>
    <xf numFmtId="0" fontId="26" fillId="0" borderId="2" xfId="0" applyFont="1" applyBorder="1" applyAlignment="1">
      <alignment horizontal="right" vertical="center"/>
    </xf>
    <xf numFmtId="0" fontId="10" fillId="0" borderId="2" xfId="0" applyFont="1" applyBorder="1" applyAlignment="1">
      <alignment vertical="center"/>
    </xf>
    <xf numFmtId="0" fontId="25" fillId="0" borderId="4" xfId="0" applyFont="1" applyBorder="1" applyAlignment="1">
      <alignment horizontal="center" vertical="center"/>
    </xf>
    <xf numFmtId="0" fontId="25" fillId="0" borderId="6" xfId="0" applyFont="1" applyBorder="1" applyAlignment="1">
      <alignment vertical="center"/>
    </xf>
    <xf numFmtId="0" fontId="23" fillId="0" borderId="0" xfId="0" applyFont="1" applyAlignment="1">
      <alignment horizontal="left" vertical="center"/>
    </xf>
    <xf numFmtId="0" fontId="30" fillId="0" borderId="0" xfId="0" applyFont="1" applyAlignment="1">
      <alignment vertical="center"/>
    </xf>
    <xf numFmtId="0" fontId="26" fillId="0" borderId="0" xfId="0" applyFont="1" applyAlignment="1">
      <alignment horizontal="right" vertical="center"/>
    </xf>
    <xf numFmtId="0" fontId="24" fillId="0" borderId="0" xfId="0" applyFont="1" applyAlignment="1">
      <alignment horizontal="center" vertical="center"/>
    </xf>
    <xf numFmtId="0" fontId="25" fillId="0" borderId="0" xfId="0" applyFont="1" applyAlignment="1">
      <alignment horizontal="center" vertical="center"/>
    </xf>
    <xf numFmtId="0" fontId="10" fillId="0" borderId="7" xfId="0" applyFont="1" applyBorder="1" applyAlignment="1">
      <alignment vertical="center"/>
    </xf>
    <xf numFmtId="0" fontId="25" fillId="0" borderId="6" xfId="0" applyFont="1" applyBorder="1" applyAlignment="1">
      <alignment horizontal="left" vertical="center"/>
    </xf>
    <xf numFmtId="0" fontId="26" fillId="0" borderId="6" xfId="0" applyFont="1" applyBorder="1" applyAlignment="1">
      <alignment horizontal="right" vertical="center"/>
    </xf>
    <xf numFmtId="0" fontId="25" fillId="4" borderId="0" xfId="0" applyFont="1" applyFill="1" applyAlignment="1">
      <alignment horizontal="right" vertical="center"/>
    </xf>
    <xf numFmtId="0" fontId="26" fillId="4" borderId="0" xfId="0" applyFont="1" applyFill="1" applyAlignment="1">
      <alignment horizontal="right" vertical="center"/>
    </xf>
    <xf numFmtId="0" fontId="8" fillId="0" borderId="0" xfId="0" applyFont="1" applyAlignment="1">
      <alignment vertical="center"/>
    </xf>
    <xf numFmtId="0" fontId="23" fillId="4" borderId="0" xfId="0" applyFont="1" applyFill="1" applyAlignment="1">
      <alignment horizontal="center" vertical="center"/>
    </xf>
    <xf numFmtId="49" fontId="23" fillId="4" borderId="0" xfId="0" applyNumberFormat="1" applyFont="1" applyFill="1" applyAlignment="1">
      <alignment horizontal="center" vertical="center"/>
    </xf>
    <xf numFmtId="1" fontId="23" fillId="4" borderId="0" xfId="0" applyNumberFormat="1" applyFont="1" applyFill="1" applyAlignment="1">
      <alignment horizontal="center" vertical="center"/>
    </xf>
    <xf numFmtId="49" fontId="23" fillId="0" borderId="0" xfId="0" applyNumberFormat="1" applyFont="1" applyAlignment="1">
      <alignment vertical="center"/>
    </xf>
    <xf numFmtId="49" fontId="10" fillId="0" borderId="0" xfId="0" applyNumberFormat="1" applyFont="1" applyAlignment="1">
      <alignment vertical="center"/>
    </xf>
    <xf numFmtId="49" fontId="25" fillId="0" borderId="0" xfId="0" applyNumberFormat="1" applyFont="1" applyAlignment="1">
      <alignment horizontal="center" vertical="center"/>
    </xf>
    <xf numFmtId="49" fontId="23" fillId="4" borderId="0" xfId="0" applyNumberFormat="1" applyFont="1" applyFill="1" applyAlignment="1">
      <alignment vertical="center"/>
    </xf>
    <xf numFmtId="49" fontId="25" fillId="4" borderId="0" xfId="0" applyNumberFormat="1" applyFont="1" applyFill="1" applyAlignment="1">
      <alignment vertical="center"/>
    </xf>
    <xf numFmtId="49" fontId="31" fillId="4" borderId="0" xfId="0" applyNumberFormat="1" applyFont="1" applyFill="1" applyAlignment="1">
      <alignment vertical="center"/>
    </xf>
    <xf numFmtId="49" fontId="32" fillId="4" borderId="0" xfId="0" applyNumberFormat="1" applyFont="1" applyFill="1" applyAlignment="1">
      <alignment vertical="center"/>
    </xf>
    <xf numFmtId="0" fontId="12" fillId="2" borderId="8" xfId="0" applyFont="1" applyFill="1" applyBorder="1" applyAlignment="1">
      <alignment vertical="center"/>
    </xf>
    <xf numFmtId="0" fontId="12" fillId="2" borderId="9" xfId="0" applyFont="1" applyFill="1" applyBorder="1" applyAlignment="1">
      <alignment vertical="center"/>
    </xf>
    <xf numFmtId="0" fontId="12" fillId="2" borderId="10" xfId="0" applyFont="1" applyFill="1" applyBorder="1" applyAlignment="1">
      <alignment vertical="center"/>
    </xf>
    <xf numFmtId="49" fontId="14" fillId="2" borderId="9" xfId="0" applyNumberFormat="1" applyFont="1" applyFill="1" applyBorder="1" applyAlignment="1">
      <alignment horizontal="center" vertical="center"/>
    </xf>
    <xf numFmtId="49" fontId="14" fillId="2" borderId="9" xfId="0" applyNumberFormat="1" applyFont="1" applyFill="1" applyBorder="1" applyAlignment="1">
      <alignment vertical="center"/>
    </xf>
    <xf numFmtId="49" fontId="14" fillId="2" borderId="11" xfId="0" applyNumberFormat="1" applyFont="1" applyFill="1" applyBorder="1" applyAlignment="1">
      <alignment vertical="center"/>
    </xf>
    <xf numFmtId="49" fontId="13" fillId="2" borderId="9" xfId="0" applyNumberFormat="1" applyFont="1" applyFill="1" applyBorder="1" applyAlignment="1">
      <alignment vertical="center"/>
    </xf>
    <xf numFmtId="49" fontId="13" fillId="2" borderId="11" xfId="0" applyNumberFormat="1" applyFont="1" applyFill="1" applyBorder="1" applyAlignment="1">
      <alignment vertical="center"/>
    </xf>
    <xf numFmtId="49" fontId="12" fillId="2" borderId="9" xfId="0" applyNumberFormat="1" applyFont="1" applyFill="1" applyBorder="1" applyAlignment="1">
      <alignment horizontal="left" vertical="center"/>
    </xf>
    <xf numFmtId="49" fontId="12" fillId="0" borderId="9" xfId="0" applyNumberFormat="1" applyFont="1" applyBorder="1" applyAlignment="1">
      <alignment horizontal="left" vertical="center"/>
    </xf>
    <xf numFmtId="49" fontId="13" fillId="4" borderId="11" xfId="0" applyNumberFormat="1" applyFont="1" applyFill="1" applyBorder="1" applyAlignment="1">
      <alignment vertical="center"/>
    </xf>
    <xf numFmtId="0" fontId="19" fillId="0" borderId="0" xfId="0" applyFont="1" applyAlignment="1">
      <alignment vertical="center"/>
    </xf>
    <xf numFmtId="49" fontId="19" fillId="0" borderId="12" xfId="0" applyNumberFormat="1" applyFont="1" applyBorder="1" applyAlignment="1">
      <alignment vertical="center"/>
    </xf>
    <xf numFmtId="49" fontId="19" fillId="0" borderId="0" xfId="0" applyNumberFormat="1" applyFont="1" applyAlignment="1">
      <alignment vertical="center"/>
    </xf>
    <xf numFmtId="49" fontId="19" fillId="0" borderId="6" xfId="0" applyNumberFormat="1" applyFont="1" applyBorder="1" applyAlignment="1">
      <alignment horizontal="right" vertical="center"/>
    </xf>
    <xf numFmtId="49" fontId="19" fillId="0" borderId="0" xfId="0" applyNumberFormat="1" applyFont="1" applyAlignment="1">
      <alignment horizontal="center" vertical="center"/>
    </xf>
    <xf numFmtId="0" fontId="19" fillId="4" borderId="0" xfId="0" applyFont="1" applyFill="1" applyAlignment="1">
      <alignment vertical="center"/>
    </xf>
    <xf numFmtId="49" fontId="19" fillId="4" borderId="0" xfId="0" applyNumberFormat="1" applyFont="1" applyFill="1" applyAlignment="1">
      <alignment vertical="center"/>
    </xf>
    <xf numFmtId="49" fontId="33" fillId="4" borderId="6" xfId="0" applyNumberFormat="1" applyFont="1" applyFill="1" applyBorder="1" applyAlignment="1">
      <alignment vertical="center"/>
    </xf>
    <xf numFmtId="49" fontId="33" fillId="0" borderId="0" xfId="0" applyNumberFormat="1" applyFont="1" applyAlignment="1">
      <alignment vertical="center"/>
    </xf>
    <xf numFmtId="49" fontId="20" fillId="0" borderId="0" xfId="0" applyNumberFormat="1" applyFont="1" applyAlignment="1">
      <alignment vertical="center"/>
    </xf>
    <xf numFmtId="49" fontId="20" fillId="0" borderId="6" xfId="0" applyNumberFormat="1" applyFont="1" applyBorder="1" applyAlignment="1">
      <alignment vertical="center"/>
    </xf>
    <xf numFmtId="49" fontId="12" fillId="2" borderId="13" xfId="0" applyNumberFormat="1" applyFont="1" applyFill="1" applyBorder="1" applyAlignment="1">
      <alignment vertical="center"/>
    </xf>
    <xf numFmtId="49" fontId="12" fillId="2" borderId="14" xfId="0" applyNumberFormat="1" applyFont="1" applyFill="1" applyBorder="1" applyAlignment="1">
      <alignment vertical="center"/>
    </xf>
    <xf numFmtId="49" fontId="20" fillId="2" borderId="6" xfId="0" applyNumberFormat="1" applyFont="1" applyFill="1" applyBorder="1" applyAlignment="1">
      <alignment vertical="center"/>
    </xf>
    <xf numFmtId="49" fontId="19" fillId="0" borderId="2" xfId="0" applyNumberFormat="1" applyFont="1" applyBorder="1" applyAlignment="1">
      <alignment vertical="center"/>
    </xf>
    <xf numFmtId="49" fontId="20" fillId="0" borderId="2" xfId="0" applyNumberFormat="1" applyFont="1" applyBorder="1" applyAlignment="1">
      <alignment vertical="center"/>
    </xf>
    <xf numFmtId="49" fontId="20" fillId="0" borderId="4" xfId="0" applyNumberFormat="1" applyFont="1" applyBorder="1" applyAlignment="1">
      <alignment vertical="center"/>
    </xf>
    <xf numFmtId="49" fontId="19" fillId="0" borderId="15" xfId="0" applyNumberFormat="1" applyFont="1" applyBorder="1" applyAlignment="1">
      <alignment vertical="center"/>
    </xf>
    <xf numFmtId="49" fontId="19" fillId="0" borderId="4" xfId="0" applyNumberFormat="1" applyFont="1" applyBorder="1" applyAlignment="1">
      <alignment horizontal="right" vertical="center"/>
    </xf>
    <xf numFmtId="0" fontId="19" fillId="2" borderId="12" xfId="0" applyFont="1" applyFill="1" applyBorder="1" applyAlignment="1">
      <alignment vertical="center"/>
    </xf>
    <xf numFmtId="49" fontId="19" fillId="2" borderId="0" xfId="0" applyNumberFormat="1" applyFont="1" applyFill="1" applyAlignment="1">
      <alignment horizontal="right" vertical="center"/>
    </xf>
    <xf numFmtId="49" fontId="19" fillId="2" borderId="6" xfId="0" applyNumberFormat="1" applyFont="1" applyFill="1" applyBorder="1" applyAlignment="1">
      <alignment horizontal="right" vertical="center"/>
    </xf>
    <xf numFmtId="0" fontId="12" fillId="2" borderId="15" xfId="0" applyFont="1" applyFill="1" applyBorder="1" applyAlignment="1">
      <alignment vertical="center"/>
    </xf>
    <xf numFmtId="0" fontId="12" fillId="2" borderId="2" xfId="0" applyFont="1" applyFill="1" applyBorder="1" applyAlignment="1">
      <alignment vertical="center"/>
    </xf>
    <xf numFmtId="0" fontId="12" fillId="2" borderId="16" xfId="0" applyFont="1" applyFill="1" applyBorder="1" applyAlignment="1">
      <alignment vertical="center"/>
    </xf>
    <xf numFmtId="0" fontId="19" fillId="0" borderId="6" xfId="0" applyFont="1" applyBorder="1" applyAlignment="1">
      <alignment horizontal="right" vertical="center"/>
    </xf>
    <xf numFmtId="0" fontId="19" fillId="0" borderId="4" xfId="0" applyFont="1" applyBorder="1" applyAlignment="1">
      <alignment horizontal="right" vertical="center"/>
    </xf>
    <xf numFmtId="49" fontId="19" fillId="0" borderId="2" xfId="0" applyNumberFormat="1" applyFont="1" applyBorder="1" applyAlignment="1">
      <alignment horizontal="center" vertical="center"/>
    </xf>
    <xf numFmtId="0" fontId="19" fillId="4" borderId="2" xfId="0" applyFont="1" applyFill="1" applyBorder="1" applyAlignment="1">
      <alignment vertical="center"/>
    </xf>
    <xf numFmtId="49" fontId="19" fillId="4" borderId="2" xfId="0" applyNumberFormat="1" applyFont="1" applyFill="1" applyBorder="1" applyAlignment="1">
      <alignment vertical="center"/>
    </xf>
    <xf numFmtId="49" fontId="33" fillId="4" borderId="4" xfId="0" applyNumberFormat="1" applyFont="1" applyFill="1" applyBorder="1" applyAlignment="1">
      <alignment vertical="center"/>
    </xf>
    <xf numFmtId="49" fontId="33" fillId="0" borderId="2" xfId="0" applyNumberFormat="1" applyFont="1" applyBorder="1" applyAlignment="1">
      <alignment vertical="center"/>
    </xf>
    <xf numFmtId="0" fontId="34" fillId="6" borderId="4" xfId="0" applyFont="1" applyFill="1" applyBorder="1" applyAlignment="1">
      <alignment vertical="center"/>
    </xf>
    <xf numFmtId="0" fontId="20" fillId="0" borderId="0" xfId="0" applyFont="1"/>
    <xf numFmtId="49" fontId="9" fillId="0" borderId="0" xfId="0" applyNumberFormat="1" applyFont="1" applyAlignment="1">
      <alignment horizontal="left" vertical="center"/>
    </xf>
    <xf numFmtId="49" fontId="9" fillId="0" borderId="0" xfId="0" applyNumberFormat="1" applyFont="1" applyAlignment="1">
      <alignment vertical="center"/>
    </xf>
    <xf numFmtId="0" fontId="11" fillId="0" borderId="0" xfId="0" applyFont="1" applyAlignment="1">
      <alignment vertical="center"/>
    </xf>
    <xf numFmtId="0" fontId="27" fillId="0" borderId="0" xfId="0" applyFont="1" applyAlignment="1">
      <alignment horizontal="center" vertical="center"/>
    </xf>
    <xf numFmtId="0" fontId="29" fillId="5" borderId="0" xfId="0" applyFont="1" applyFill="1" applyAlignment="1">
      <alignment horizontal="right" vertical="center"/>
    </xf>
    <xf numFmtId="49" fontId="8" fillId="0" borderId="0" xfId="0" applyNumberFormat="1" applyFont="1" applyAlignment="1">
      <alignment vertical="center"/>
    </xf>
    <xf numFmtId="0" fontId="8" fillId="0" borderId="0" xfId="0" applyFont="1" applyAlignment="1">
      <alignment horizontal="left" vertical="center"/>
    </xf>
    <xf numFmtId="0" fontId="8" fillId="9" borderId="0" xfId="0" applyFont="1" applyFill="1" applyAlignment="1">
      <alignment horizontal="center" vertical="center"/>
    </xf>
    <xf numFmtId="49" fontId="8" fillId="2" borderId="0" xfId="0" applyNumberFormat="1" applyFont="1" applyFill="1" applyAlignment="1">
      <alignment vertical="center"/>
    </xf>
    <xf numFmtId="0" fontId="8" fillId="2" borderId="0" xfId="0" applyFont="1" applyFill="1" applyAlignment="1">
      <alignment vertical="center"/>
    </xf>
    <xf numFmtId="0" fontId="37" fillId="2" borderId="0" xfId="0" applyFont="1" applyFill="1" applyAlignment="1">
      <alignment vertical="center"/>
    </xf>
    <xf numFmtId="49" fontId="8" fillId="2" borderId="0" xfId="0" applyNumberFormat="1" applyFont="1" applyFill="1" applyAlignment="1">
      <alignment horizontal="left" vertical="center"/>
    </xf>
    <xf numFmtId="49" fontId="37" fillId="2" borderId="0" xfId="0" applyNumberFormat="1" applyFont="1" applyFill="1" applyAlignment="1">
      <alignment vertical="center"/>
    </xf>
    <xf numFmtId="49" fontId="8" fillId="2" borderId="0" xfId="0" applyNumberFormat="1" applyFont="1" applyFill="1" applyAlignment="1">
      <alignment horizontal="right" vertical="center"/>
    </xf>
    <xf numFmtId="0" fontId="38" fillId="2" borderId="0" xfId="0" applyFont="1" applyFill="1" applyAlignment="1">
      <alignment horizontal="right" vertical="center"/>
    </xf>
    <xf numFmtId="0" fontId="8" fillId="0" borderId="1" xfId="0" applyFont="1" applyBorder="1" applyAlignment="1">
      <alignment vertical="center"/>
    </xf>
    <xf numFmtId="49" fontId="8" fillId="0" borderId="1" xfId="0" applyNumberFormat="1" applyFont="1" applyBorder="1" applyAlignment="1">
      <alignment vertical="center"/>
    </xf>
    <xf numFmtId="0" fontId="37" fillId="0" borderId="1" xfId="0" applyFont="1" applyBorder="1" applyAlignment="1">
      <alignment vertical="center"/>
    </xf>
    <xf numFmtId="49" fontId="8" fillId="0" borderId="1" xfId="1" applyNumberFormat="1" applyFont="1" applyBorder="1" applyAlignment="1" applyProtection="1">
      <alignment vertical="center"/>
      <protection locked="0"/>
    </xf>
    <xf numFmtId="49" fontId="37" fillId="0" borderId="1" xfId="0" applyNumberFormat="1" applyFont="1" applyBorder="1" applyAlignment="1">
      <alignment vertical="center"/>
    </xf>
    <xf numFmtId="0" fontId="38" fillId="0" borderId="1" xfId="0" applyFont="1" applyBorder="1" applyAlignment="1">
      <alignment horizontal="right" vertical="center"/>
    </xf>
    <xf numFmtId="49" fontId="38" fillId="0" borderId="1" xfId="0" applyNumberFormat="1" applyFont="1" applyBorder="1" applyAlignment="1">
      <alignment horizontal="right" vertical="center"/>
    </xf>
    <xf numFmtId="0" fontId="10" fillId="2" borderId="0" xfId="0" applyFont="1" applyFill="1" applyAlignment="1">
      <alignment horizontal="right" vertical="center"/>
    </xf>
    <xf numFmtId="0" fontId="10" fillId="2" borderId="0" xfId="0" applyFont="1" applyFill="1" applyAlignment="1">
      <alignment horizontal="center" vertical="center"/>
    </xf>
    <xf numFmtId="49" fontId="10" fillId="2" borderId="0" xfId="0" applyNumberFormat="1" applyFont="1" applyFill="1" applyAlignment="1">
      <alignment horizontal="left" vertical="center"/>
    </xf>
    <xf numFmtId="0" fontId="10" fillId="2" borderId="0" xfId="0" applyFont="1" applyFill="1" applyAlignment="1">
      <alignment horizontal="left" vertical="center"/>
    </xf>
    <xf numFmtId="0" fontId="11" fillId="2" borderId="0" xfId="0" applyFont="1" applyFill="1" applyAlignment="1">
      <alignment horizontal="center" vertical="center"/>
    </xf>
    <xf numFmtId="0" fontId="11" fillId="2" borderId="0" xfId="0" applyFont="1" applyFill="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11" fillId="0" borderId="0" xfId="0" applyFont="1" applyAlignment="1">
      <alignment horizontal="center" vertical="center"/>
    </xf>
    <xf numFmtId="0" fontId="8" fillId="2" borderId="0" xfId="0" applyFont="1" applyFill="1" applyAlignment="1">
      <alignment horizontal="center" vertical="center"/>
    </xf>
    <xf numFmtId="0" fontId="39" fillId="3" borderId="2" xfId="0" applyFont="1" applyFill="1" applyBorder="1" applyAlignment="1">
      <alignment horizontal="center" vertical="center"/>
    </xf>
    <xf numFmtId="0" fontId="40" fillId="0" borderId="0" xfId="0" applyFont="1"/>
    <xf numFmtId="0" fontId="11" fillId="0" borderId="2" xfId="0" applyFont="1" applyBorder="1" applyAlignment="1">
      <alignment horizontal="center" vertical="center"/>
    </xf>
    <xf numFmtId="49" fontId="41" fillId="0" borderId="0" xfId="0" applyNumberFormat="1" applyFont="1" applyAlignment="1">
      <alignment horizontal="right" vertical="center"/>
    </xf>
    <xf numFmtId="0" fontId="42" fillId="0" borderId="4" xfId="0" applyFont="1" applyBorder="1" applyAlignment="1">
      <alignment horizontal="right" vertical="center"/>
    </xf>
    <xf numFmtId="0" fontId="11" fillId="4" borderId="0" xfId="0" applyFont="1" applyFill="1" applyAlignment="1">
      <alignment vertical="center"/>
    </xf>
    <xf numFmtId="0" fontId="37" fillId="0" borderId="6" xfId="0" applyFont="1" applyBorder="1" applyAlignment="1">
      <alignment horizontal="center" vertical="center"/>
    </xf>
    <xf numFmtId="0" fontId="43"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right" vertical="center"/>
    </xf>
    <xf numFmtId="0" fontId="42" fillId="5" borderId="6" xfId="0" applyFont="1" applyFill="1" applyBorder="1" applyAlignment="1">
      <alignment horizontal="right" vertical="center"/>
    </xf>
    <xf numFmtId="0" fontId="43" fillId="0" borderId="2" xfId="0" applyFont="1" applyBorder="1" applyAlignment="1">
      <alignment horizontal="left" vertical="center"/>
    </xf>
    <xf numFmtId="0" fontId="42" fillId="0" borderId="2" xfId="0" applyFont="1" applyBorder="1" applyAlignment="1">
      <alignment horizontal="right" vertical="center"/>
    </xf>
    <xf numFmtId="0" fontId="11" fillId="0" borderId="4" xfId="0" applyFont="1" applyBorder="1" applyAlignment="1">
      <alignment horizontal="center" vertical="center"/>
    </xf>
    <xf numFmtId="0" fontId="11" fillId="0" borderId="6" xfId="0" applyFont="1" applyBorder="1" applyAlignment="1">
      <alignment vertical="center"/>
    </xf>
    <xf numFmtId="0" fontId="44" fillId="0" borderId="0" xfId="0" applyFont="1" applyAlignment="1">
      <alignment vertical="center"/>
    </xf>
    <xf numFmtId="0" fontId="42" fillId="0" borderId="0" xfId="0" applyFont="1" applyAlignment="1">
      <alignment horizontal="right" vertical="center"/>
    </xf>
    <xf numFmtId="0" fontId="39" fillId="0" borderId="0" xfId="0" applyFont="1" applyAlignment="1">
      <alignment horizontal="center" vertical="center"/>
    </xf>
    <xf numFmtId="0" fontId="11" fillId="0" borderId="6" xfId="0" applyFont="1" applyBorder="1" applyAlignment="1">
      <alignment horizontal="left" vertical="center"/>
    </xf>
    <xf numFmtId="0" fontId="42" fillId="0" borderId="6" xfId="0" applyFont="1" applyBorder="1" applyAlignment="1">
      <alignment horizontal="right" vertical="center"/>
    </xf>
    <xf numFmtId="0" fontId="10" fillId="11" borderId="0" xfId="0" applyFont="1" applyFill="1" applyAlignment="1">
      <alignment horizontal="center" vertical="center"/>
    </xf>
    <xf numFmtId="0" fontId="8" fillId="11" borderId="0" xfId="0" applyFont="1" applyFill="1" applyAlignment="1">
      <alignment horizontal="center" vertical="center"/>
    </xf>
    <xf numFmtId="0" fontId="11" fillId="4" borderId="0" xfId="0" applyFont="1" applyFill="1" applyAlignment="1">
      <alignment horizontal="right" vertical="center"/>
    </xf>
    <xf numFmtId="0" fontId="11" fillId="4" borderId="2" xfId="0" applyFont="1" applyFill="1" applyBorder="1" applyAlignment="1">
      <alignment horizontal="right" vertical="center"/>
    </xf>
    <xf numFmtId="0" fontId="42" fillId="4" borderId="0" xfId="0" applyFont="1" applyFill="1" applyAlignment="1">
      <alignment horizontal="right" vertical="center"/>
    </xf>
    <xf numFmtId="0" fontId="10" fillId="7" borderId="0" xfId="0" applyFont="1" applyFill="1" applyAlignment="1">
      <alignment horizontal="center" vertical="center"/>
    </xf>
    <xf numFmtId="0" fontId="11" fillId="7" borderId="0" xfId="0" applyFont="1" applyFill="1" applyAlignment="1">
      <alignment vertical="center"/>
    </xf>
    <xf numFmtId="0" fontId="43" fillId="7" borderId="0" xfId="0" applyFont="1" applyFill="1" applyAlignment="1">
      <alignment horizontal="left" vertical="center"/>
    </xf>
    <xf numFmtId="0" fontId="11" fillId="7" borderId="0" xfId="0" applyFont="1" applyFill="1" applyAlignment="1">
      <alignment horizontal="left" vertical="center"/>
    </xf>
    <xf numFmtId="0" fontId="10" fillId="7" borderId="0" xfId="0" applyFont="1" applyFill="1" applyAlignment="1">
      <alignment vertical="center"/>
    </xf>
    <xf numFmtId="0" fontId="43" fillId="7" borderId="2" xfId="0" applyFont="1" applyFill="1" applyBorder="1" applyAlignment="1">
      <alignment horizontal="left" vertical="center"/>
    </xf>
    <xf numFmtId="0" fontId="42" fillId="7" borderId="2" xfId="0" applyFont="1" applyFill="1" applyBorder="1" applyAlignment="1">
      <alignment horizontal="right" vertical="center"/>
    </xf>
    <xf numFmtId="0" fontId="37" fillId="7" borderId="6" xfId="0" applyFont="1" applyFill="1" applyBorder="1" applyAlignment="1">
      <alignment horizontal="center" vertical="center"/>
    </xf>
    <xf numFmtId="0" fontId="11" fillId="7" borderId="0" xfId="0" applyFont="1" applyFill="1" applyAlignment="1">
      <alignment horizontal="right" vertical="center"/>
    </xf>
    <xf numFmtId="0" fontId="42" fillId="8" borderId="6" xfId="0" applyFont="1" applyFill="1" applyBorder="1" applyAlignment="1">
      <alignment horizontal="right" vertical="center"/>
    </xf>
    <xf numFmtId="0" fontId="11" fillId="7" borderId="2" xfId="0" applyFont="1" applyFill="1" applyBorder="1" applyAlignment="1">
      <alignment horizontal="right" vertical="center"/>
    </xf>
    <xf numFmtId="0" fontId="11" fillId="7" borderId="6" xfId="0" applyFont="1" applyFill="1" applyBorder="1" applyAlignment="1">
      <alignment horizontal="left" vertical="center"/>
    </xf>
    <xf numFmtId="0" fontId="10" fillId="4" borderId="0" xfId="0" applyFont="1" applyFill="1" applyAlignment="1">
      <alignment horizontal="center" vertical="center"/>
    </xf>
    <xf numFmtId="49" fontId="10" fillId="4" borderId="0" xfId="0" applyNumberFormat="1" applyFont="1" applyFill="1" applyAlignment="1">
      <alignment horizontal="center" vertical="center"/>
    </xf>
    <xf numFmtId="1" fontId="10" fillId="4" borderId="0" xfId="0" applyNumberFormat="1" applyFont="1" applyFill="1" applyAlignment="1">
      <alignment horizontal="center" vertical="center"/>
    </xf>
    <xf numFmtId="49" fontId="11" fillId="0" borderId="0" xfId="0" applyNumberFormat="1" applyFont="1" applyAlignment="1">
      <alignment horizontal="center" vertical="center"/>
    </xf>
    <xf numFmtId="49" fontId="10" fillId="4" borderId="0" xfId="0" applyNumberFormat="1" applyFont="1" applyFill="1" applyAlignment="1">
      <alignment vertical="center"/>
    </xf>
    <xf numFmtId="49" fontId="11" fillId="4" borderId="0" xfId="0" applyNumberFormat="1" applyFont="1" applyFill="1" applyAlignment="1">
      <alignment vertical="center"/>
    </xf>
    <xf numFmtId="0" fontId="42" fillId="7" borderId="4" xfId="0" applyFont="1" applyFill="1" applyBorder="1" applyAlignment="1">
      <alignment horizontal="right" vertical="center"/>
    </xf>
    <xf numFmtId="49" fontId="10" fillId="7" borderId="0" xfId="0" applyNumberFormat="1" applyFont="1" applyFill="1" applyAlignment="1">
      <alignment vertical="center"/>
    </xf>
    <xf numFmtId="49" fontId="11" fillId="7" borderId="0" xfId="0" applyNumberFormat="1" applyFont="1" applyFill="1" applyAlignment="1">
      <alignment vertical="center"/>
    </xf>
    <xf numFmtId="0" fontId="8" fillId="2" borderId="8" xfId="0" applyFont="1" applyFill="1" applyBorder="1" applyAlignment="1">
      <alignment vertical="center"/>
    </xf>
    <xf numFmtId="0" fontId="8" fillId="2" borderId="9" xfId="0" applyFont="1" applyFill="1" applyBorder="1" applyAlignment="1">
      <alignment vertical="center"/>
    </xf>
    <xf numFmtId="0" fontId="8" fillId="2" borderId="10" xfId="0" applyFont="1" applyFill="1" applyBorder="1" applyAlignment="1">
      <alignment vertical="center"/>
    </xf>
    <xf numFmtId="49" fontId="38" fillId="2" borderId="9" xfId="0" applyNumberFormat="1" applyFont="1" applyFill="1" applyBorder="1" applyAlignment="1">
      <alignment horizontal="center" vertical="center"/>
    </xf>
    <xf numFmtId="49" fontId="38" fillId="2" borderId="9" xfId="0" applyNumberFormat="1" applyFont="1" applyFill="1" applyBorder="1" applyAlignment="1">
      <alignment vertical="center"/>
    </xf>
    <xf numFmtId="49" fontId="38" fillId="2" borderId="10" xfId="0" applyNumberFormat="1" applyFont="1" applyFill="1" applyBorder="1" applyAlignment="1">
      <alignment vertical="center"/>
    </xf>
    <xf numFmtId="49" fontId="37" fillId="2" borderId="9" xfId="0" applyNumberFormat="1" applyFont="1" applyFill="1" applyBorder="1" applyAlignment="1">
      <alignment vertical="center"/>
    </xf>
    <xf numFmtId="49" fontId="37" fillId="2" borderId="11" xfId="0" applyNumberFormat="1" applyFont="1" applyFill="1" applyBorder="1" applyAlignment="1">
      <alignment vertical="center"/>
    </xf>
    <xf numFmtId="49" fontId="8" fillId="2" borderId="9" xfId="0" applyNumberFormat="1" applyFont="1" applyFill="1" applyBorder="1" applyAlignment="1">
      <alignment horizontal="left" vertical="center"/>
    </xf>
    <xf numFmtId="49" fontId="8" fillId="0" borderId="9" xfId="0" applyNumberFormat="1" applyFont="1" applyBorder="1" applyAlignment="1">
      <alignment horizontal="left" vertical="center"/>
    </xf>
    <xf numFmtId="49" fontId="37" fillId="4" borderId="11" xfId="0" applyNumberFormat="1" applyFont="1" applyFill="1" applyBorder="1" applyAlignment="1">
      <alignment vertical="center"/>
    </xf>
    <xf numFmtId="49" fontId="10" fillId="0" borderId="12" xfId="0" applyNumberFormat="1" applyFont="1" applyBorder="1" applyAlignment="1">
      <alignment vertical="center"/>
    </xf>
    <xf numFmtId="49" fontId="10" fillId="0" borderId="6" xfId="0" applyNumberFormat="1" applyFont="1" applyBorder="1" applyAlignment="1">
      <alignment horizontal="right" vertical="center"/>
    </xf>
    <xf numFmtId="49" fontId="10" fillId="0" borderId="0" xfId="0" applyNumberFormat="1" applyFont="1" applyAlignment="1">
      <alignment horizontal="center" vertical="center"/>
    </xf>
    <xf numFmtId="49" fontId="43" fillId="4" borderId="6" xfId="0" applyNumberFormat="1" applyFont="1" applyFill="1" applyBorder="1" applyAlignment="1">
      <alignment vertical="center"/>
    </xf>
    <xf numFmtId="49" fontId="43" fillId="0" borderId="0" xfId="0" applyNumberFormat="1" applyFont="1" applyAlignment="1">
      <alignment vertical="center"/>
    </xf>
    <xf numFmtId="49" fontId="11" fillId="0" borderId="0" xfId="0" applyNumberFormat="1" applyFont="1" applyAlignment="1">
      <alignment vertical="center"/>
    </xf>
    <xf numFmtId="49" fontId="11" fillId="0" borderId="6" xfId="0" applyNumberFormat="1" applyFont="1" applyBorder="1" applyAlignment="1">
      <alignment vertical="center"/>
    </xf>
    <xf numFmtId="49" fontId="8" fillId="2" borderId="13" xfId="0" applyNumberFormat="1" applyFont="1" applyFill="1" applyBorder="1" applyAlignment="1">
      <alignment vertical="center"/>
    </xf>
    <xf numFmtId="49" fontId="8" fillId="2" borderId="14" xfId="0" applyNumberFormat="1" applyFont="1" applyFill="1" applyBorder="1" applyAlignment="1">
      <alignment vertical="center"/>
    </xf>
    <xf numFmtId="49" fontId="11" fillId="2" borderId="6" xfId="0" applyNumberFormat="1" applyFont="1" applyFill="1" applyBorder="1" applyAlignment="1">
      <alignment vertical="center"/>
    </xf>
    <xf numFmtId="49" fontId="10" fillId="0" borderId="2" xfId="0" applyNumberFormat="1" applyFont="1" applyBorder="1" applyAlignment="1">
      <alignment vertical="center"/>
    </xf>
    <xf numFmtId="49" fontId="11" fillId="0" borderId="2" xfId="0" applyNumberFormat="1" applyFont="1" applyBorder="1" applyAlignment="1">
      <alignment vertical="center"/>
    </xf>
    <xf numFmtId="49" fontId="11" fillId="0" borderId="4" xfId="0" applyNumberFormat="1" applyFont="1" applyBorder="1" applyAlignment="1">
      <alignment vertical="center"/>
    </xf>
    <xf numFmtId="49" fontId="10" fillId="0" borderId="15" xfId="0" applyNumberFormat="1" applyFont="1" applyBorder="1" applyAlignment="1">
      <alignment vertical="center"/>
    </xf>
    <xf numFmtId="49" fontId="10" fillId="0" borderId="4" xfId="0" applyNumberFormat="1" applyFont="1" applyBorder="1" applyAlignment="1">
      <alignment horizontal="right" vertical="center"/>
    </xf>
    <xf numFmtId="0" fontId="10" fillId="2" borderId="12" xfId="0" applyFont="1" applyFill="1" applyBorder="1" applyAlignment="1">
      <alignment vertical="center"/>
    </xf>
    <xf numFmtId="49" fontId="10" fillId="2" borderId="0" xfId="0" applyNumberFormat="1" applyFont="1" applyFill="1" applyAlignment="1">
      <alignment horizontal="right" vertical="center"/>
    </xf>
    <xf numFmtId="49" fontId="10" fillId="2" borderId="6" xfId="0" applyNumberFormat="1" applyFont="1" applyFill="1" applyBorder="1" applyAlignment="1">
      <alignment horizontal="right" vertical="center"/>
    </xf>
    <xf numFmtId="0" fontId="8" fillId="2" borderId="15" xfId="0" applyFont="1" applyFill="1" applyBorder="1" applyAlignment="1">
      <alignment vertical="center"/>
    </xf>
    <xf numFmtId="0" fontId="8" fillId="2" borderId="2" xfId="0" applyFont="1" applyFill="1" applyBorder="1" applyAlignment="1">
      <alignment vertical="center"/>
    </xf>
    <xf numFmtId="0" fontId="8" fillId="2" borderId="16" xfId="0" applyFont="1" applyFill="1" applyBorder="1" applyAlignment="1">
      <alignment vertical="center"/>
    </xf>
    <xf numFmtId="0" fontId="10" fillId="0" borderId="6" xfId="0" applyFont="1" applyBorder="1" applyAlignment="1">
      <alignment horizontal="right" vertical="center"/>
    </xf>
    <xf numFmtId="0" fontId="10" fillId="0" borderId="4" xfId="0" applyFont="1" applyBorder="1" applyAlignment="1">
      <alignment horizontal="right" vertical="center"/>
    </xf>
    <xf numFmtId="49" fontId="10" fillId="0" borderId="2" xfId="0" applyNumberFormat="1" applyFont="1" applyBorder="1" applyAlignment="1">
      <alignment horizontal="center" vertical="center"/>
    </xf>
    <xf numFmtId="0" fontId="10" fillId="4" borderId="2" xfId="0" applyFont="1" applyFill="1" applyBorder="1" applyAlignment="1">
      <alignment vertical="center"/>
    </xf>
    <xf numFmtId="1" fontId="10" fillId="4" borderId="2" xfId="0" applyNumberFormat="1" applyFont="1" applyFill="1" applyBorder="1" applyAlignment="1">
      <alignment horizontal="center" vertical="center"/>
    </xf>
    <xf numFmtId="49" fontId="43" fillId="4" borderId="4" xfId="0" applyNumberFormat="1" applyFont="1" applyFill="1" applyBorder="1" applyAlignment="1">
      <alignment vertical="center"/>
    </xf>
    <xf numFmtId="49" fontId="43" fillId="0" borderId="2" xfId="0" applyNumberFormat="1" applyFont="1" applyBorder="1" applyAlignment="1">
      <alignment vertical="center"/>
    </xf>
    <xf numFmtId="0" fontId="45" fillId="6" borderId="4" xfId="0" applyFont="1" applyFill="1" applyBorder="1" applyAlignment="1">
      <alignment horizontal="right" vertical="center"/>
    </xf>
    <xf numFmtId="0" fontId="10" fillId="10" borderId="0" xfId="0" applyFont="1" applyFill="1" applyAlignment="1">
      <alignment horizontal="center" vertical="center"/>
    </xf>
    <xf numFmtId="0" fontId="11" fillId="7" borderId="2" xfId="0" applyFont="1" applyFill="1" applyBorder="1" applyAlignment="1">
      <alignment vertical="center"/>
    </xf>
    <xf numFmtId="0" fontId="11" fillId="7" borderId="6" xfId="0" applyFont="1" applyFill="1" applyBorder="1" applyAlignment="1">
      <alignment vertical="center"/>
    </xf>
    <xf numFmtId="49" fontId="11" fillId="7" borderId="4" xfId="0" applyNumberFormat="1" applyFont="1" applyFill="1" applyBorder="1" applyAlignment="1">
      <alignment vertical="center"/>
    </xf>
    <xf numFmtId="49" fontId="38" fillId="2" borderId="11" xfId="0" applyNumberFormat="1" applyFont="1" applyFill="1" applyBorder="1" applyAlignment="1">
      <alignment vertical="center"/>
    </xf>
    <xf numFmtId="49" fontId="10" fillId="4" borderId="2" xfId="0" applyNumberFormat="1" applyFont="1" applyFill="1" applyBorder="1" applyAlignment="1">
      <alignment vertical="center"/>
    </xf>
    <xf numFmtId="14" fontId="16" fillId="0" borderId="1" xfId="0" applyNumberFormat="1" applyFont="1" applyBorder="1" applyAlignment="1">
      <alignment horizontal="left" vertical="center"/>
    </xf>
    <xf numFmtId="0" fontId="35" fillId="9" borderId="0" xfId="0" applyFont="1" applyFill="1" applyAlignment="1">
      <alignment horizontal="center" vertical="center"/>
    </xf>
    <xf numFmtId="14" fontId="8" fillId="0" borderId="1" xfId="0" applyNumberFormat="1" applyFont="1" applyBorder="1" applyAlignment="1">
      <alignment horizontal="left" vertical="center"/>
    </xf>
    <xf numFmtId="0" fontId="8" fillId="9" borderId="0" xfId="0" applyFont="1" applyFill="1" applyAlignment="1">
      <alignment horizontal="center" vertical="center"/>
    </xf>
  </cellXfs>
  <cellStyles count="2">
    <cellStyle name="Currency" xfId="1" builtinId="4"/>
    <cellStyle name="Normal" xfId="0" builtinId="0"/>
  </cellStyles>
  <dxfs count="46">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i val="0"/>
        <condense val="0"/>
        <extend val="0"/>
        <color indexed="9"/>
      </font>
      <fill>
        <patternFill>
          <bgColor indexed="42"/>
        </patternFill>
      </fill>
    </dxf>
    <dxf>
      <font>
        <b/>
        <i val="0"/>
        <condense val="0"/>
        <extend val="0"/>
        <color indexed="11"/>
      </font>
    </dxf>
    <dxf>
      <font>
        <i val="0"/>
        <condense val="0"/>
        <extend val="0"/>
        <color indexed="11"/>
      </font>
    </dxf>
    <dxf>
      <font>
        <b val="0"/>
        <i/>
        <condense val="0"/>
        <extend val="0"/>
        <color indexed="10"/>
      </font>
    </dxf>
    <dxf>
      <font>
        <b val="0"/>
        <i val="0"/>
        <condense val="0"/>
        <extend val="0"/>
      </font>
    </dxf>
    <dxf>
      <font>
        <b/>
        <i val="0"/>
        <condense val="0"/>
        <extend val="0"/>
        <color indexed="8"/>
      </font>
      <fill>
        <patternFill>
          <bgColor indexed="42"/>
        </patternFill>
      </fill>
    </dxf>
    <dxf>
      <font>
        <i val="0"/>
        <condense val="0"/>
        <extend val="0"/>
        <color indexed="9"/>
      </font>
    </dxf>
    <dxf>
      <font>
        <b/>
        <i val="0"/>
        <condense val="0"/>
        <extend val="0"/>
      </font>
    </dxf>
    <dxf>
      <font>
        <b/>
        <i val="0"/>
        <condense val="0"/>
        <extend val="0"/>
      </font>
    </dxf>
    <dxf>
      <font>
        <b/>
        <i val="0"/>
        <condense val="0"/>
        <extend val="0"/>
      </font>
    </dxf>
    <dxf>
      <font>
        <b/>
        <i val="0"/>
        <condense val="0"/>
        <extend val="0"/>
      </font>
    </dxf>
    <dxf>
      <font>
        <i val="0"/>
        <condense val="0"/>
        <extend val="0"/>
        <color indexed="9"/>
      </font>
      <fill>
        <patternFill>
          <bgColor indexed="42"/>
        </patternFill>
      </fill>
    </dxf>
    <dxf>
      <font>
        <i val="0"/>
        <condense val="0"/>
        <extend val="0"/>
        <color indexed="11"/>
      </font>
    </dxf>
    <dxf>
      <font>
        <b/>
        <i val="0"/>
        <condense val="0"/>
        <extend val="0"/>
        <color indexed="11"/>
      </font>
    </dxf>
    <dxf>
      <font>
        <b val="0"/>
        <i/>
        <condense val="0"/>
        <extend val="0"/>
        <color indexed="10"/>
      </font>
    </dxf>
    <dxf>
      <font>
        <b val="0"/>
        <i val="0"/>
        <condense val="0"/>
        <extend val="0"/>
      </font>
    </dxf>
    <dxf>
      <font>
        <b/>
        <i val="0"/>
        <condense val="0"/>
        <extend val="0"/>
        <color indexed="8"/>
      </font>
      <fill>
        <patternFill>
          <bgColor indexed="42"/>
        </patternFill>
      </fill>
    </dxf>
    <dxf>
      <font>
        <i val="0"/>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15</xdr:col>
      <xdr:colOff>295273</xdr:colOff>
      <xdr:row>0</xdr:row>
      <xdr:rowOff>57151</xdr:rowOff>
    </xdr:from>
    <xdr:to>
      <xdr:col>16</xdr:col>
      <xdr:colOff>66673</xdr:colOff>
      <xdr:row>1</xdr:row>
      <xdr:rowOff>47626</xdr:rowOff>
    </xdr:to>
    <xdr:grpSp>
      <xdr:nvGrpSpPr>
        <xdr:cNvPr id="3" name="Group 2">
          <a:extLst>
            <a:ext uri="{FF2B5EF4-FFF2-40B4-BE49-F238E27FC236}">
              <a16:creationId xmlns:a16="http://schemas.microsoft.com/office/drawing/2014/main" id="{535A7E61-FEC8-4094-9022-870F9C53C235}"/>
            </a:ext>
          </a:extLst>
        </xdr:cNvPr>
        <xdr:cNvGrpSpPr/>
      </xdr:nvGrpSpPr>
      <xdr:grpSpPr>
        <a:xfrm>
          <a:off x="6000247" y="57151"/>
          <a:ext cx="488281" cy="266199"/>
          <a:chOff x="10518318" y="1682865"/>
          <a:chExt cx="3388183" cy="1621079"/>
        </a:xfrm>
      </xdr:grpSpPr>
      <xdr:pic>
        <xdr:nvPicPr>
          <xdr:cNvPr id="4" name="Picture 3">
            <a:extLst>
              <a:ext uri="{FF2B5EF4-FFF2-40B4-BE49-F238E27FC236}">
                <a16:creationId xmlns:a16="http://schemas.microsoft.com/office/drawing/2014/main" id="{1DE2173B-4504-795B-6130-81BE897BA87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17" t="8167" r="22110" b="9987"/>
          <a:stretch/>
        </xdr:blipFill>
        <xdr:spPr>
          <a:xfrm>
            <a:off x="12235546" y="1682865"/>
            <a:ext cx="1670955" cy="1610063"/>
          </a:xfrm>
          <a:prstGeom prst="rect">
            <a:avLst/>
          </a:prstGeom>
        </xdr:spPr>
      </xdr:pic>
      <xdr:pic>
        <xdr:nvPicPr>
          <xdr:cNvPr id="5" name="Picture 4">
            <a:extLst>
              <a:ext uri="{FF2B5EF4-FFF2-40B4-BE49-F238E27FC236}">
                <a16:creationId xmlns:a16="http://schemas.microsoft.com/office/drawing/2014/main" id="{D5261CAD-334B-A53F-7A17-408B15BE228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1848" r="9005"/>
          <a:stretch/>
        </xdr:blipFill>
        <xdr:spPr>
          <a:xfrm>
            <a:off x="10518318" y="1719944"/>
            <a:ext cx="1708529" cy="1584000"/>
          </a:xfrm>
          <a:prstGeom prst="rect">
            <a:avLst/>
          </a:prstGeom>
        </xdr:spPr>
      </xdr:pic>
    </xdr:grpSp>
    <xdr:clientData/>
  </xdr:twoCellAnchor>
  <xdr:twoCellAnchor editAs="oneCell">
    <xdr:from>
      <xdr:col>14</xdr:col>
      <xdr:colOff>19050</xdr:colOff>
      <xdr:row>0</xdr:row>
      <xdr:rowOff>19050</xdr:rowOff>
    </xdr:from>
    <xdr:to>
      <xdr:col>15</xdr:col>
      <xdr:colOff>295274</xdr:colOff>
      <xdr:row>1</xdr:row>
      <xdr:rowOff>133349</xdr:rowOff>
    </xdr:to>
    <xdr:pic>
      <xdr:nvPicPr>
        <xdr:cNvPr id="6" name="Picture 5">
          <a:extLst>
            <a:ext uri="{FF2B5EF4-FFF2-40B4-BE49-F238E27FC236}">
              <a16:creationId xmlns:a16="http://schemas.microsoft.com/office/drawing/2014/main" id="{0B10D81E-1076-4DE6-B016-7909763D94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91175" y="19050"/>
          <a:ext cx="390524" cy="390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352423</xdr:colOff>
      <xdr:row>0</xdr:row>
      <xdr:rowOff>85726</xdr:rowOff>
    </xdr:from>
    <xdr:to>
      <xdr:col>17</xdr:col>
      <xdr:colOff>9523</xdr:colOff>
      <xdr:row>1</xdr:row>
      <xdr:rowOff>76201</xdr:rowOff>
    </xdr:to>
    <xdr:grpSp>
      <xdr:nvGrpSpPr>
        <xdr:cNvPr id="3" name="Group 2">
          <a:extLst>
            <a:ext uri="{FF2B5EF4-FFF2-40B4-BE49-F238E27FC236}">
              <a16:creationId xmlns:a16="http://schemas.microsoft.com/office/drawing/2014/main" id="{DF899554-3194-46F6-BF8E-13CB7991394F}"/>
            </a:ext>
          </a:extLst>
        </xdr:cNvPr>
        <xdr:cNvGrpSpPr/>
      </xdr:nvGrpSpPr>
      <xdr:grpSpPr>
        <a:xfrm>
          <a:off x="5924548" y="85726"/>
          <a:ext cx="485775" cy="142875"/>
          <a:chOff x="10518318" y="1682865"/>
          <a:chExt cx="3388183" cy="1621079"/>
        </a:xfrm>
      </xdr:grpSpPr>
      <xdr:pic>
        <xdr:nvPicPr>
          <xdr:cNvPr id="4" name="Picture 3">
            <a:extLst>
              <a:ext uri="{FF2B5EF4-FFF2-40B4-BE49-F238E27FC236}">
                <a16:creationId xmlns:a16="http://schemas.microsoft.com/office/drawing/2014/main" id="{42596D58-EA3A-571C-CE47-E5F48749A39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17" t="8167" r="22110" b="9987"/>
          <a:stretch/>
        </xdr:blipFill>
        <xdr:spPr>
          <a:xfrm>
            <a:off x="12235546" y="1682865"/>
            <a:ext cx="1670955" cy="1610063"/>
          </a:xfrm>
          <a:prstGeom prst="rect">
            <a:avLst/>
          </a:prstGeom>
        </xdr:spPr>
      </xdr:pic>
      <xdr:pic>
        <xdr:nvPicPr>
          <xdr:cNvPr id="5" name="Picture 4">
            <a:extLst>
              <a:ext uri="{FF2B5EF4-FFF2-40B4-BE49-F238E27FC236}">
                <a16:creationId xmlns:a16="http://schemas.microsoft.com/office/drawing/2014/main" id="{B6168BB9-0CD9-A258-9957-D55679F540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1848" r="9005"/>
          <a:stretch/>
        </xdr:blipFill>
        <xdr:spPr>
          <a:xfrm>
            <a:off x="10518318" y="1719944"/>
            <a:ext cx="1708529" cy="1584000"/>
          </a:xfrm>
          <a:prstGeom prst="rect">
            <a:avLst/>
          </a:prstGeom>
        </xdr:spPr>
      </xdr:pic>
    </xdr:grpSp>
    <xdr:clientData/>
  </xdr:twoCellAnchor>
  <xdr:twoCellAnchor editAs="oneCell">
    <xdr:from>
      <xdr:col>14</xdr:col>
      <xdr:colOff>76200</xdr:colOff>
      <xdr:row>0</xdr:row>
      <xdr:rowOff>47625</xdr:rowOff>
    </xdr:from>
    <xdr:to>
      <xdr:col>15</xdr:col>
      <xdr:colOff>352424</xdr:colOff>
      <xdr:row>2</xdr:row>
      <xdr:rowOff>123824</xdr:rowOff>
    </xdr:to>
    <xdr:pic>
      <xdr:nvPicPr>
        <xdr:cNvPr id="6" name="Picture 5">
          <a:extLst>
            <a:ext uri="{FF2B5EF4-FFF2-40B4-BE49-F238E27FC236}">
              <a16:creationId xmlns:a16="http://schemas.microsoft.com/office/drawing/2014/main" id="{098F26A7-600B-4D98-A508-0402FE1278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34025" y="47625"/>
          <a:ext cx="390524" cy="390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ALA%20KETUA%20MA-RI%202024\Persiapan%20Drawing%20KMA-RI%202024.xlsx" TargetMode="External"/><Relationship Id="rId1" Type="http://schemas.openxmlformats.org/officeDocument/2006/relationships/externalLinkPath" Target="/PIALA%20KETUA%20MA-RI%202024/Persiapan%20Drawing%20KMA-RI%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mportant"/>
      <sheetName val="Week SetUp"/>
      <sheetName val="Boys Plr List"/>
      <sheetName val="Girls Plr List"/>
      <sheetName val="Boys Si Main Draw Sign-in sheet"/>
      <sheetName val="Boys Si Main Draw Prep"/>
      <sheetName val="Boys Si Main 16"/>
      <sheetName val="Boys Si Main 24&amp;32"/>
      <sheetName val="Boys Si Main 48&amp;64"/>
      <sheetName val="Boys Si Main 96&amp;128"/>
      <sheetName val="Girl Si Main Draw Sign-in sh"/>
      <sheetName val="Girls Si Main Draw Prep"/>
      <sheetName val="Girls Si Main 16"/>
      <sheetName val="Girls Si Main 24&amp;32"/>
      <sheetName val="Girls Si Main 48&amp;64"/>
      <sheetName val="Girls Si Main 96&amp;128"/>
      <sheetName val="Boys Si Qual Draw Sign-in sheet"/>
      <sheetName val="Boys Si Qual Draw Prep"/>
      <sheetName val="Boys Si Qual 16&gt;2"/>
      <sheetName val="Boys Si Qual 24&gt;2"/>
      <sheetName val="Boys Si Qual 32&gt;4"/>
      <sheetName val="Boys Si Qual 32&gt;8"/>
      <sheetName val="Boys Si Qual 48&gt;6"/>
      <sheetName val="Boys Si Qual 64&gt;8"/>
      <sheetName val="Boys Si Qual 96&amp;128&gt;8"/>
      <sheetName val="Girls Si Qual Draw Sign-in sh"/>
      <sheetName val="Girls Si Qual Draw Prep"/>
      <sheetName val="Girls Si Qual 16&gt;2"/>
      <sheetName val="Girls Si Qual 24&gt;2"/>
      <sheetName val="Girls Si Qual 32&gt;4"/>
      <sheetName val="Girls Si Qual 32&gt;8"/>
      <sheetName val="Girls Si Qual 48&gt;6"/>
      <sheetName val="Girls Si Qual 64&gt;8"/>
      <sheetName val="Girls Si Qual 96&amp;128&gt;8"/>
      <sheetName val="Boys Do Sign-in sheet"/>
      <sheetName val="Boys Do Main Draw Prep"/>
      <sheetName val="Boys Do Main 16"/>
      <sheetName val="Boys Do Main 24&amp;32"/>
      <sheetName val="Boys Do Main 48&amp;64"/>
      <sheetName val="Girls Do Sign-in sheet"/>
      <sheetName val="Girls Do Main Draw Prep"/>
      <sheetName val="Girls Do Main 16"/>
      <sheetName val="Girls Do Main 24&amp;32"/>
      <sheetName val="Girls Do Main 48&amp;64"/>
      <sheetName val="Plr List for OofP"/>
      <sheetName val="OofP 4 cts"/>
      <sheetName val="OofP 4 cts (3)"/>
      <sheetName val="OofP 6 Lap 1"/>
      <sheetName val="OofP 6 Lap 2"/>
      <sheetName val="OofP 8 cts (2)"/>
      <sheetName val="OofP list"/>
      <sheetName val="Practice Cts"/>
      <sheetName val="Boys Si LL List"/>
      <sheetName val="Girls Si LL List"/>
      <sheetName val="Boys Si Alt List"/>
      <sheetName val="Girls Si Alt List"/>
      <sheetName val="Boys Do Alt List"/>
      <sheetName val="Girls Do Alt List"/>
      <sheetName val="Offence Report"/>
      <sheetName val="Penalty card"/>
      <sheetName val="Medical Cert"/>
      <sheetName val="Unusual Ruling"/>
      <sheetName val="Country Codes"/>
      <sheetName val="ScCard Set3&amp;Front"/>
      <sheetName val="ScCard Set 1&amp;2"/>
      <sheetName val="ScCard Code etc."/>
      <sheetName val="Draw Help Sheet"/>
      <sheetName val="Si Main 32 (Hand)"/>
      <sheetName val="Si Qual 32 (Hand)"/>
      <sheetName val="Do Main 16 (Hand)"/>
      <sheetName val="Sheet1"/>
    </sheetNames>
    <sheetDataSet>
      <sheetData sheetId="0"/>
      <sheetData sheetId="1">
        <row r="6">
          <cell r="A6" t="str">
            <v>PIALA KETUA MA-RI IV 2024</v>
          </cell>
        </row>
        <row r="8">
          <cell r="A8" t="str">
            <v>TURNAMEN TENIS PERORANGAN</v>
          </cell>
        </row>
        <row r="10">
          <cell r="A10" t="str">
            <v>14-16 Sept 2014</v>
          </cell>
          <cell r="C10" t="str">
            <v>Yogyakarta</v>
          </cell>
          <cell r="E10" t="str">
            <v>Yoyok Eko Prastyo</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5">
          <cell r="V5">
            <v>0</v>
          </cell>
        </row>
        <row r="7">
          <cell r="A7" t="str">
            <v>Line</v>
          </cell>
          <cell r="B7" t="str">
            <v>Family name</v>
          </cell>
          <cell r="C7" t="str">
            <v>First name</v>
          </cell>
          <cell r="D7" t="str">
            <v>Nat.</v>
          </cell>
          <cell r="E7" t="str">
            <v>ITF 18
Rank</v>
          </cell>
          <cell r="F7" t="str">
            <v>Si Main
DA, SE, 16E, Q, LL</v>
          </cell>
          <cell r="G7" t="str">
            <v>Family name</v>
          </cell>
          <cell r="H7" t="str">
            <v>First name</v>
          </cell>
          <cell r="I7" t="str">
            <v>Nat.</v>
          </cell>
          <cell r="L7" t="str">
            <v>Status
No</v>
          </cell>
          <cell r="M7" t="str">
            <v>ITF 18
Rank</v>
          </cell>
          <cell r="N7" t="str">
            <v>Si Main
DA, SE, 16E, Q</v>
          </cell>
          <cell r="O7" t="str">
            <v>Seq
123</v>
          </cell>
          <cell r="P7" t="str">
            <v>Seq
abc</v>
          </cell>
          <cell r="Q7" t="str">
            <v>Acc
Pri-
ority</v>
          </cell>
          <cell r="R7" t="str">
            <v>Comb
Ranking</v>
          </cell>
          <cell r="S7" t="str">
            <v>Acc.
Tie-
Break</v>
          </cell>
          <cell r="T7" t="str">
            <v>Do Acc
status
DA,WC
A</v>
          </cell>
          <cell r="U7" t="str">
            <v>Display
Rank
ITF18</v>
          </cell>
          <cell r="V7" t="str">
            <v>Seed Pos</v>
          </cell>
        </row>
        <row r="8">
          <cell r="A8">
            <v>1</v>
          </cell>
          <cell r="L8">
            <v>0</v>
          </cell>
          <cell r="O8">
            <v>0</v>
          </cell>
          <cell r="P8">
            <v>0</v>
          </cell>
          <cell r="Q8">
            <v>0</v>
          </cell>
          <cell r="R8">
            <v>0</v>
          </cell>
          <cell r="U8">
            <v>0</v>
          </cell>
        </row>
        <row r="9">
          <cell r="A9">
            <v>2</v>
          </cell>
          <cell r="L9">
            <v>0</v>
          </cell>
          <cell r="O9">
            <v>0</v>
          </cell>
          <cell r="P9">
            <v>0</v>
          </cell>
          <cell r="Q9">
            <v>0</v>
          </cell>
          <cell r="R9">
            <v>0</v>
          </cell>
          <cell r="U9">
            <v>0</v>
          </cell>
        </row>
        <row r="10">
          <cell r="A10">
            <v>3</v>
          </cell>
          <cell r="L10">
            <v>0</v>
          </cell>
          <cell r="O10">
            <v>0</v>
          </cell>
          <cell r="P10">
            <v>0</v>
          </cell>
          <cell r="Q10">
            <v>0</v>
          </cell>
          <cell r="R10">
            <v>0</v>
          </cell>
          <cell r="U10">
            <v>0</v>
          </cell>
        </row>
        <row r="11">
          <cell r="A11">
            <v>4</v>
          </cell>
          <cell r="L11">
            <v>0</v>
          </cell>
          <cell r="O11">
            <v>0</v>
          </cell>
          <cell r="P11">
            <v>0</v>
          </cell>
          <cell r="Q11">
            <v>0</v>
          </cell>
          <cell r="R11">
            <v>0</v>
          </cell>
          <cell r="U11">
            <v>0</v>
          </cell>
        </row>
        <row r="12">
          <cell r="A12">
            <v>5</v>
          </cell>
          <cell r="L12">
            <v>0</v>
          </cell>
          <cell r="O12">
            <v>0</v>
          </cell>
          <cell r="P12">
            <v>0</v>
          </cell>
          <cell r="Q12">
            <v>0</v>
          </cell>
          <cell r="R12">
            <v>0</v>
          </cell>
          <cell r="U12">
            <v>0</v>
          </cell>
        </row>
        <row r="13">
          <cell r="A13">
            <v>6</v>
          </cell>
          <cell r="L13">
            <v>0</v>
          </cell>
          <cell r="O13">
            <v>0</v>
          </cell>
          <cell r="P13">
            <v>0</v>
          </cell>
          <cell r="Q13">
            <v>0</v>
          </cell>
          <cell r="R13">
            <v>0</v>
          </cell>
          <cell r="U13">
            <v>0</v>
          </cell>
        </row>
        <row r="14">
          <cell r="A14">
            <v>7</v>
          </cell>
          <cell r="L14">
            <v>0</v>
          </cell>
          <cell r="O14">
            <v>0</v>
          </cell>
          <cell r="P14">
            <v>0</v>
          </cell>
          <cell r="Q14">
            <v>0</v>
          </cell>
          <cell r="R14">
            <v>0</v>
          </cell>
          <cell r="U14">
            <v>0</v>
          </cell>
        </row>
        <row r="15">
          <cell r="A15">
            <v>8</v>
          </cell>
          <cell r="L15">
            <v>0</v>
          </cell>
          <cell r="O15">
            <v>0</v>
          </cell>
          <cell r="P15">
            <v>0</v>
          </cell>
          <cell r="Q15">
            <v>0</v>
          </cell>
          <cell r="R15">
            <v>0</v>
          </cell>
          <cell r="U15">
            <v>0</v>
          </cell>
        </row>
        <row r="16">
          <cell r="A16">
            <v>9</v>
          </cell>
          <cell r="L16">
            <v>0</v>
          </cell>
          <cell r="O16">
            <v>0</v>
          </cell>
          <cell r="P16">
            <v>0</v>
          </cell>
          <cell r="Q16">
            <v>0</v>
          </cell>
          <cell r="R16">
            <v>0</v>
          </cell>
          <cell r="U16">
            <v>0</v>
          </cell>
        </row>
        <row r="17">
          <cell r="A17">
            <v>10</v>
          </cell>
          <cell r="L17">
            <v>0</v>
          </cell>
          <cell r="O17">
            <v>0</v>
          </cell>
          <cell r="P17">
            <v>0</v>
          </cell>
          <cell r="Q17">
            <v>0</v>
          </cell>
          <cell r="R17">
            <v>0</v>
          </cell>
          <cell r="U17">
            <v>0</v>
          </cell>
        </row>
        <row r="18">
          <cell r="A18">
            <v>11</v>
          </cell>
          <cell r="L18">
            <v>0</v>
          </cell>
          <cell r="O18">
            <v>0</v>
          </cell>
          <cell r="P18">
            <v>0</v>
          </cell>
          <cell r="Q18">
            <v>0</v>
          </cell>
          <cell r="R18">
            <v>0</v>
          </cell>
          <cell r="U18">
            <v>0</v>
          </cell>
        </row>
        <row r="19">
          <cell r="A19">
            <v>12</v>
          </cell>
          <cell r="L19">
            <v>0</v>
          </cell>
          <cell r="O19">
            <v>0</v>
          </cell>
          <cell r="P19">
            <v>0</v>
          </cell>
          <cell r="Q19">
            <v>0</v>
          </cell>
          <cell r="R19">
            <v>0</v>
          </cell>
          <cell r="U19">
            <v>0</v>
          </cell>
        </row>
        <row r="20">
          <cell r="A20">
            <v>13</v>
          </cell>
          <cell r="L20">
            <v>0</v>
          </cell>
          <cell r="O20">
            <v>0</v>
          </cell>
          <cell r="P20">
            <v>0</v>
          </cell>
          <cell r="Q20">
            <v>0</v>
          </cell>
          <cell r="R20">
            <v>0</v>
          </cell>
          <cell r="U20">
            <v>0</v>
          </cell>
        </row>
        <row r="21">
          <cell r="A21">
            <v>14</v>
          </cell>
          <cell r="L21">
            <v>0</v>
          </cell>
          <cell r="O21">
            <v>0</v>
          </cell>
          <cell r="P21">
            <v>0</v>
          </cell>
          <cell r="Q21">
            <v>0</v>
          </cell>
          <cell r="R21">
            <v>0</v>
          </cell>
          <cell r="U21">
            <v>0</v>
          </cell>
        </row>
        <row r="22">
          <cell r="A22">
            <v>15</v>
          </cell>
          <cell r="L22">
            <v>0</v>
          </cell>
          <cell r="O22">
            <v>0</v>
          </cell>
          <cell r="P22">
            <v>0</v>
          </cell>
          <cell r="Q22">
            <v>0</v>
          </cell>
          <cell r="R22">
            <v>0</v>
          </cell>
          <cell r="U22">
            <v>0</v>
          </cell>
        </row>
        <row r="23">
          <cell r="A23">
            <v>16</v>
          </cell>
          <cell r="L23">
            <v>0</v>
          </cell>
          <cell r="O23">
            <v>0</v>
          </cell>
          <cell r="P23">
            <v>0</v>
          </cell>
          <cell r="Q23">
            <v>0</v>
          </cell>
          <cell r="R23">
            <v>0</v>
          </cell>
          <cell r="U23">
            <v>0</v>
          </cell>
        </row>
        <row r="24">
          <cell r="A24">
            <v>17</v>
          </cell>
          <cell r="L24">
            <v>0</v>
          </cell>
          <cell r="O24">
            <v>0</v>
          </cell>
          <cell r="P24">
            <v>0</v>
          </cell>
          <cell r="Q24">
            <v>0</v>
          </cell>
          <cell r="R24">
            <v>0</v>
          </cell>
          <cell r="U24">
            <v>0</v>
          </cell>
        </row>
        <row r="25">
          <cell r="A25">
            <v>18</v>
          </cell>
          <cell r="L25">
            <v>0</v>
          </cell>
          <cell r="O25">
            <v>0</v>
          </cell>
          <cell r="P25">
            <v>0</v>
          </cell>
          <cell r="Q25">
            <v>0</v>
          </cell>
          <cell r="R25">
            <v>0</v>
          </cell>
          <cell r="U25">
            <v>0</v>
          </cell>
        </row>
        <row r="26">
          <cell r="A26">
            <v>19</v>
          </cell>
          <cell r="L26">
            <v>0</v>
          </cell>
          <cell r="O26">
            <v>0</v>
          </cell>
          <cell r="P26">
            <v>0</v>
          </cell>
          <cell r="Q26">
            <v>0</v>
          </cell>
          <cell r="R26">
            <v>0</v>
          </cell>
          <cell r="U26">
            <v>0</v>
          </cell>
        </row>
        <row r="27">
          <cell r="A27">
            <v>20</v>
          </cell>
          <cell r="L27">
            <v>0</v>
          </cell>
          <cell r="O27">
            <v>0</v>
          </cell>
          <cell r="P27">
            <v>0</v>
          </cell>
          <cell r="Q27">
            <v>0</v>
          </cell>
          <cell r="R27">
            <v>0</v>
          </cell>
          <cell r="U27">
            <v>0</v>
          </cell>
        </row>
        <row r="28">
          <cell r="A28">
            <v>21</v>
          </cell>
          <cell r="L28">
            <v>0</v>
          </cell>
          <cell r="O28">
            <v>0</v>
          </cell>
          <cell r="P28">
            <v>0</v>
          </cell>
          <cell r="Q28">
            <v>0</v>
          </cell>
          <cell r="R28">
            <v>0</v>
          </cell>
          <cell r="U28">
            <v>0</v>
          </cell>
        </row>
        <row r="29">
          <cell r="A29">
            <v>22</v>
          </cell>
          <cell r="L29">
            <v>0</v>
          </cell>
          <cell r="O29">
            <v>0</v>
          </cell>
          <cell r="P29">
            <v>0</v>
          </cell>
          <cell r="Q29">
            <v>0</v>
          </cell>
          <cell r="R29">
            <v>0</v>
          </cell>
          <cell r="U29">
            <v>0</v>
          </cell>
        </row>
        <row r="30">
          <cell r="A30">
            <v>23</v>
          </cell>
          <cell r="L30">
            <v>0</v>
          </cell>
          <cell r="O30">
            <v>0</v>
          </cell>
          <cell r="P30">
            <v>0</v>
          </cell>
          <cell r="Q30">
            <v>0</v>
          </cell>
          <cell r="R30">
            <v>0</v>
          </cell>
          <cell r="U30">
            <v>0</v>
          </cell>
        </row>
        <row r="31">
          <cell r="A31">
            <v>24</v>
          </cell>
          <cell r="L31">
            <v>0</v>
          </cell>
          <cell r="O31">
            <v>0</v>
          </cell>
          <cell r="P31">
            <v>0</v>
          </cell>
          <cell r="Q31">
            <v>0</v>
          </cell>
          <cell r="R31">
            <v>0</v>
          </cell>
          <cell r="U31">
            <v>0</v>
          </cell>
        </row>
        <row r="32">
          <cell r="A32">
            <v>25</v>
          </cell>
          <cell r="L32">
            <v>0</v>
          </cell>
          <cell r="O32">
            <v>0</v>
          </cell>
          <cell r="P32">
            <v>0</v>
          </cell>
          <cell r="Q32">
            <v>0</v>
          </cell>
          <cell r="R32">
            <v>0</v>
          </cell>
          <cell r="U32">
            <v>0</v>
          </cell>
        </row>
        <row r="33">
          <cell r="A33">
            <v>26</v>
          </cell>
          <cell r="L33">
            <v>0</v>
          </cell>
          <cell r="O33">
            <v>0</v>
          </cell>
          <cell r="P33">
            <v>0</v>
          </cell>
          <cell r="Q33">
            <v>0</v>
          </cell>
          <cell r="R33">
            <v>0</v>
          </cell>
          <cell r="U33">
            <v>0</v>
          </cell>
        </row>
        <row r="34">
          <cell r="A34">
            <v>27</v>
          </cell>
          <cell r="L34">
            <v>0</v>
          </cell>
          <cell r="O34">
            <v>0</v>
          </cell>
          <cell r="P34">
            <v>0</v>
          </cell>
          <cell r="Q34">
            <v>0</v>
          </cell>
          <cell r="R34">
            <v>0</v>
          </cell>
          <cell r="U34">
            <v>0</v>
          </cell>
        </row>
        <row r="35">
          <cell r="A35">
            <v>28</v>
          </cell>
          <cell r="L35">
            <v>0</v>
          </cell>
          <cell r="O35">
            <v>0</v>
          </cell>
          <cell r="P35">
            <v>0</v>
          </cell>
          <cell r="Q35">
            <v>0</v>
          </cell>
          <cell r="R35">
            <v>0</v>
          </cell>
          <cell r="U35">
            <v>0</v>
          </cell>
        </row>
        <row r="36">
          <cell r="A36">
            <v>29</v>
          </cell>
          <cell r="L36">
            <v>0</v>
          </cell>
          <cell r="O36">
            <v>0</v>
          </cell>
          <cell r="P36">
            <v>0</v>
          </cell>
          <cell r="Q36">
            <v>0</v>
          </cell>
          <cell r="R36">
            <v>0</v>
          </cell>
          <cell r="U36">
            <v>0</v>
          </cell>
        </row>
        <row r="37">
          <cell r="A37">
            <v>30</v>
          </cell>
          <cell r="L37">
            <v>0</v>
          </cell>
          <cell r="O37">
            <v>0</v>
          </cell>
          <cell r="P37">
            <v>0</v>
          </cell>
          <cell r="Q37">
            <v>0</v>
          </cell>
          <cell r="R37">
            <v>0</v>
          </cell>
          <cell r="U37">
            <v>0</v>
          </cell>
        </row>
        <row r="38">
          <cell r="A38">
            <v>31</v>
          </cell>
          <cell r="L38">
            <v>0</v>
          </cell>
          <cell r="O38">
            <v>0</v>
          </cell>
          <cell r="P38">
            <v>0</v>
          </cell>
          <cell r="Q38">
            <v>0</v>
          </cell>
          <cell r="R38">
            <v>0</v>
          </cell>
          <cell r="U38">
            <v>0</v>
          </cell>
        </row>
        <row r="39">
          <cell r="A39">
            <v>32</v>
          </cell>
          <cell r="L39">
            <v>0</v>
          </cell>
          <cell r="O39">
            <v>0</v>
          </cell>
          <cell r="P39">
            <v>0</v>
          </cell>
          <cell r="Q39">
            <v>0</v>
          </cell>
          <cell r="R39">
            <v>0</v>
          </cell>
          <cell r="U39">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B1FB-77B9-4BF1-A37D-3CC5E216680B}">
  <sheetPr>
    <pageSetUpPr fitToPage="1"/>
  </sheetPr>
  <dimension ref="A1:T81"/>
  <sheetViews>
    <sheetView showGridLines="0" showZeros="0" tabSelected="1" zoomScale="190" zoomScaleNormal="190" workbookViewId="0">
      <selection activeCell="F9" sqref="F9"/>
    </sheetView>
  </sheetViews>
  <sheetFormatPr defaultColWidth="9.140625" defaultRowHeight="12.75" x14ac:dyDescent="0.2"/>
  <cols>
    <col min="1" max="2" width="3.28515625" style="9" customWidth="1"/>
    <col min="3" max="3" width="4.7109375" style="9" customWidth="1"/>
    <col min="4" max="4" width="4.28515625" style="9" customWidth="1"/>
    <col min="5" max="5" width="12.7109375" style="9" customWidth="1"/>
    <col min="6" max="6" width="2.7109375" style="9" customWidth="1"/>
    <col min="7" max="7" width="7.7109375" style="9" customWidth="1"/>
    <col min="8" max="8" width="5.85546875" style="9" customWidth="1"/>
    <col min="9" max="9" width="1.7109375" style="131" customWidth="1"/>
    <col min="10" max="10" width="10.7109375" style="9" customWidth="1"/>
    <col min="11" max="11" width="1.7109375" style="131" customWidth="1"/>
    <col min="12" max="12" width="10.7109375" style="9" customWidth="1"/>
    <col min="13" max="13" width="3.42578125" style="10" customWidth="1"/>
    <col min="14" max="14" width="10.7109375" style="9" customWidth="1"/>
    <col min="15" max="15" width="1.7109375" style="131" customWidth="1"/>
    <col min="16" max="16" width="10.7109375" style="9" customWidth="1"/>
    <col min="17" max="17" width="1.7109375" style="10" customWidth="1"/>
    <col min="18" max="18" width="9.140625" style="9"/>
    <col min="19" max="19" width="8.7109375" style="9" customWidth="1"/>
    <col min="20" max="20" width="8.85546875" style="9" hidden="1" customWidth="1"/>
    <col min="21" max="21" width="5.7109375" style="9" customWidth="1"/>
    <col min="22" max="16384" width="9.140625" style="9"/>
  </cols>
  <sheetData>
    <row r="1" spans="1:20" s="3" customFormat="1" ht="21.75" customHeight="1" x14ac:dyDescent="0.2">
      <c r="A1" s="1" t="str">
        <f>'[1]Week SetUp'!$A$6</f>
        <v>PIALA KETUA MA-RI IV 2024</v>
      </c>
      <c r="B1" s="2"/>
      <c r="I1" s="4"/>
      <c r="J1" s="5"/>
      <c r="K1" s="6"/>
      <c r="L1" s="257" t="s">
        <v>41</v>
      </c>
      <c r="M1" s="257"/>
      <c r="N1" s="257"/>
      <c r="O1" s="4"/>
      <c r="Q1" s="4"/>
    </row>
    <row r="2" spans="1:20" ht="15.75" x14ac:dyDescent="0.2">
      <c r="A2" s="7" t="str">
        <f>'[1]Week SetUp'!$A$8</f>
        <v>TURNAMEN TENIS PERORANGAN</v>
      </c>
      <c r="B2" s="7"/>
      <c r="C2" s="7"/>
      <c r="D2" s="7"/>
      <c r="E2" s="7"/>
      <c r="F2" s="8"/>
      <c r="I2" s="10"/>
      <c r="J2" s="6"/>
      <c r="K2" s="6"/>
      <c r="L2" s="257" t="s">
        <v>43</v>
      </c>
      <c r="M2" s="257"/>
      <c r="N2" s="257"/>
      <c r="O2" s="10"/>
    </row>
    <row r="3" spans="1:20" s="18" customFormat="1" ht="10.5" customHeight="1" x14ac:dyDescent="0.2">
      <c r="A3" s="11" t="s">
        <v>0</v>
      </c>
      <c r="B3" s="11"/>
      <c r="C3" s="11"/>
      <c r="D3" s="11"/>
      <c r="E3" s="11"/>
      <c r="F3" s="11" t="s">
        <v>1</v>
      </c>
      <c r="G3" s="11"/>
      <c r="H3" s="12"/>
      <c r="I3" s="13"/>
      <c r="J3" s="14" t="s">
        <v>2</v>
      </c>
      <c r="K3" s="15"/>
      <c r="L3" s="16" t="s">
        <v>3</v>
      </c>
      <c r="M3" s="13"/>
      <c r="N3" s="12"/>
      <c r="O3" s="13"/>
      <c r="P3" s="12"/>
      <c r="Q3" s="17" t="s">
        <v>4</v>
      </c>
    </row>
    <row r="4" spans="1:20" s="27" customFormat="1" ht="11.25" customHeight="1" thickBot="1" x14ac:dyDescent="0.25">
      <c r="A4" s="256" t="str">
        <f>'[1]Week SetUp'!$A$10</f>
        <v>14-16 Sept 2014</v>
      </c>
      <c r="B4" s="256"/>
      <c r="C4" s="256"/>
      <c r="D4" s="19"/>
      <c r="E4" s="19"/>
      <c r="F4" s="20" t="str">
        <f>'[1]Week SetUp'!$C$10</f>
        <v>Yogyakarta</v>
      </c>
      <c r="G4" s="21"/>
      <c r="H4" s="19"/>
      <c r="I4" s="22"/>
      <c r="J4" s="23">
        <f>'[1]Week SetUp'!$D$10</f>
        <v>0</v>
      </c>
      <c r="K4" s="24"/>
      <c r="L4" s="25">
        <f>'[1]Week SetUp'!$A$12</f>
        <v>0</v>
      </c>
      <c r="M4" s="22"/>
      <c r="N4" s="19"/>
      <c r="O4" s="22"/>
      <c r="P4" s="19"/>
      <c r="Q4" s="26" t="str">
        <f>'[1]Week SetUp'!$E$10</f>
        <v>Yoyok Eko Prastyo</v>
      </c>
    </row>
    <row r="5" spans="1:20" s="18" customFormat="1" ht="9" x14ac:dyDescent="0.2">
      <c r="A5" s="28"/>
      <c r="B5" s="29" t="s">
        <v>5</v>
      </c>
      <c r="C5" s="29" t="str">
        <f>IF(OR(F2="Week 3",F2="Masters"),"CP","Rank")</f>
        <v>Rank</v>
      </c>
      <c r="D5" s="29" t="s">
        <v>6</v>
      </c>
      <c r="E5" s="30" t="s">
        <v>7</v>
      </c>
      <c r="F5" s="30" t="s">
        <v>8</v>
      </c>
      <c r="G5" s="30"/>
      <c r="H5" s="30" t="s">
        <v>9</v>
      </c>
      <c r="I5" s="31"/>
      <c r="J5" s="29" t="s">
        <v>10</v>
      </c>
      <c r="K5" s="32"/>
      <c r="L5" s="29" t="s">
        <v>11</v>
      </c>
      <c r="M5" s="32"/>
      <c r="N5" s="29" t="s">
        <v>12</v>
      </c>
      <c r="O5" s="32"/>
      <c r="P5" s="29" t="s">
        <v>13</v>
      </c>
      <c r="Q5" s="33"/>
    </row>
    <row r="6" spans="1:20" s="18" customFormat="1" ht="3.75" customHeight="1" thickBot="1" x14ac:dyDescent="0.25">
      <c r="A6" s="34"/>
      <c r="B6" s="35"/>
      <c r="C6" s="35"/>
      <c r="D6" s="35"/>
      <c r="E6" s="36"/>
      <c r="F6" s="36"/>
      <c r="G6" s="37"/>
      <c r="H6" s="36"/>
      <c r="I6" s="38"/>
      <c r="J6" s="35"/>
      <c r="K6" s="38"/>
      <c r="L6" s="35"/>
      <c r="M6" s="38"/>
      <c r="N6" s="35"/>
      <c r="O6" s="38"/>
      <c r="P6" s="35"/>
      <c r="Q6" s="39"/>
    </row>
    <row r="7" spans="1:20" s="37" customFormat="1" ht="15" customHeight="1" x14ac:dyDescent="0.2">
      <c r="A7" s="40" t="s">
        <v>44</v>
      </c>
      <c r="B7" s="41" t="str">
        <f>IF($D7="","",VLOOKUP($D7,'[1]Boys Do Main Draw Prep'!$A$7:$V$23,20))</f>
        <v/>
      </c>
      <c r="C7" s="41" t="str">
        <f>IF($D7="","",VLOOKUP($D7,'[1]Boys Do Main Draw Prep'!$A$7:$V$23,21))</f>
        <v/>
      </c>
      <c r="D7" s="42"/>
      <c r="E7" s="165" t="s">
        <v>63</v>
      </c>
      <c r="F7" s="43" t="str">
        <f>IF($D7="","",VLOOKUP($D7,'[1]Boys Do Main Draw Prep'!$A$7:$V$23,3))</f>
        <v/>
      </c>
      <c r="G7" s="44"/>
      <c r="H7" s="43" t="str">
        <f>IF($D7="","",VLOOKUP($D7,'[1]Boys Do Main Draw Prep'!$A$7:$V$23,4))</f>
        <v/>
      </c>
      <c r="I7" s="45"/>
      <c r="J7" s="46"/>
      <c r="K7" s="47"/>
      <c r="L7" s="46"/>
      <c r="M7" s="47"/>
      <c r="N7" s="46"/>
      <c r="O7" s="47"/>
      <c r="P7" s="46"/>
      <c r="Q7" s="48"/>
      <c r="R7" s="49"/>
      <c r="T7" s="50" t="e">
        <f>#REF!</f>
        <v>#REF!</v>
      </c>
    </row>
    <row r="8" spans="1:20" s="37" customFormat="1" ht="15" customHeight="1" x14ac:dyDescent="0.2">
      <c r="A8" s="51"/>
      <c r="B8" s="52"/>
      <c r="C8" s="52"/>
      <c r="D8" s="52"/>
      <c r="E8" s="43" t="str">
        <f>UPPER(IF($D7="","",VLOOKUP($D7,'[1]Boys Do Main Draw Prep'!$A$7:$V$23,7)))</f>
        <v/>
      </c>
      <c r="F8" s="43" t="str">
        <f>IF($D7="","",VLOOKUP($D7,'[1]Boys Do Main Draw Prep'!$A$7:$V$23,8))</f>
        <v/>
      </c>
      <c r="G8" s="44"/>
      <c r="H8" s="43" t="str">
        <f>IF($D7="","",VLOOKUP($D7,'[1]Boys Do Main Draw Prep'!$A$7:$V$23,9))</f>
        <v/>
      </c>
      <c r="I8" s="53"/>
      <c r="J8" s="54" t="str">
        <f>IF(I8="a",E7,IF(I8="b",E9,""))</f>
        <v/>
      </c>
      <c r="K8" s="47"/>
      <c r="L8" s="46"/>
      <c r="M8" s="47"/>
      <c r="N8" s="46"/>
      <c r="O8" s="47"/>
      <c r="P8" s="46"/>
      <c r="Q8" s="48"/>
      <c r="R8" s="49"/>
      <c r="T8" s="55" t="e">
        <f>#REF!</f>
        <v>#REF!</v>
      </c>
    </row>
    <row r="9" spans="1:20" s="37" customFormat="1" ht="15" customHeight="1" x14ac:dyDescent="0.2">
      <c r="A9" s="51"/>
      <c r="B9" s="52"/>
      <c r="C9" s="52"/>
      <c r="D9" s="52"/>
      <c r="E9" s="46"/>
      <c r="F9" s="46"/>
      <c r="H9" s="46"/>
      <c r="I9" s="56"/>
      <c r="J9" s="57" t="str">
        <f>UPPER(IF(OR(I10="a",I10="as"),E7,IF(OR(I10="b",I10="bs"),E11,)))</f>
        <v/>
      </c>
      <c r="K9" s="58"/>
      <c r="L9" s="46"/>
      <c r="M9" s="47"/>
      <c r="N9" s="46"/>
      <c r="O9" s="47"/>
      <c r="P9" s="46"/>
      <c r="Q9" s="48"/>
      <c r="R9" s="49"/>
      <c r="T9" s="55" t="e">
        <f>#REF!</f>
        <v>#REF!</v>
      </c>
    </row>
    <row r="10" spans="1:20" s="37" customFormat="1" ht="15" customHeight="1" x14ac:dyDescent="0.2">
      <c r="A10" s="51"/>
      <c r="B10" s="52"/>
      <c r="C10" s="52"/>
      <c r="D10" s="52"/>
      <c r="E10" s="46"/>
      <c r="F10" s="46"/>
      <c r="H10" s="59" t="s">
        <v>14</v>
      </c>
      <c r="I10" s="60"/>
      <c r="J10" s="61" t="str">
        <f>UPPER(IF(OR(I10="a",I10="as"),E8,IF(OR(I10="b",I10="bs"),E12,)))</f>
        <v/>
      </c>
      <c r="K10" s="62"/>
      <c r="L10" s="46"/>
      <c r="M10" s="47"/>
      <c r="N10" s="46"/>
      <c r="O10" s="47"/>
      <c r="P10" s="46"/>
      <c r="Q10" s="48"/>
      <c r="R10" s="49"/>
      <c r="T10" s="55" t="e">
        <f>#REF!</f>
        <v>#REF!</v>
      </c>
    </row>
    <row r="11" spans="1:20" s="37" customFormat="1" ht="15" customHeight="1" x14ac:dyDescent="0.2">
      <c r="A11" s="51" t="s">
        <v>45</v>
      </c>
      <c r="B11" s="41" t="str">
        <f>IF($D11="","",VLOOKUP($D11,'[1]Boys Do Main Draw Prep'!$A$7:$V$23,20))</f>
        <v/>
      </c>
      <c r="C11" s="41" t="str">
        <f>IF($D11="","",VLOOKUP($D11,'[1]Boys Do Main Draw Prep'!$A$7:$V$23,21))</f>
        <v/>
      </c>
      <c r="D11" s="42"/>
      <c r="E11" s="165" t="s">
        <v>64</v>
      </c>
      <c r="F11" s="41" t="str">
        <f>IF($D11="","",VLOOKUP($D11,'[1]Boys Do Main Draw Prep'!$A$7:$V$23,3))</f>
        <v/>
      </c>
      <c r="G11" s="63"/>
      <c r="H11" s="41" t="str">
        <f>IF($D11="","",VLOOKUP($D11,'[1]Boys Do Main Draw Prep'!$A$7:$V$23,4))</f>
        <v/>
      </c>
      <c r="I11" s="64"/>
      <c r="J11" s="46"/>
      <c r="K11" s="47"/>
      <c r="L11" s="66"/>
      <c r="M11" s="58"/>
      <c r="N11" s="46"/>
      <c r="O11" s="47"/>
      <c r="P11" s="46"/>
      <c r="Q11" s="48"/>
      <c r="R11" s="49"/>
      <c r="T11" s="55" t="e">
        <f>#REF!</f>
        <v>#REF!</v>
      </c>
    </row>
    <row r="12" spans="1:20" s="37" customFormat="1" ht="15" customHeight="1" x14ac:dyDescent="0.2">
      <c r="A12" s="51"/>
      <c r="B12" s="52"/>
      <c r="C12" s="52"/>
      <c r="D12" s="52"/>
      <c r="E12" s="41" t="str">
        <f>UPPER(IF($D11="","",VLOOKUP($D11,'[1]Boys Do Main Draw Prep'!$A$7:$V$23,7)))</f>
        <v/>
      </c>
      <c r="F12" s="41" t="str">
        <f>IF($D11="","",VLOOKUP($D11,'[1]Boys Do Main Draw Prep'!$A$7:$V$23,8))</f>
        <v/>
      </c>
      <c r="G12" s="63"/>
      <c r="H12" s="41" t="str">
        <f>IF($D11="","",VLOOKUP($D11,'[1]Boys Do Main Draw Prep'!$A$7:$V$23,9))</f>
        <v/>
      </c>
      <c r="I12" s="53"/>
      <c r="J12" s="46"/>
      <c r="K12" s="47"/>
      <c r="L12" s="67"/>
      <c r="M12" s="68"/>
      <c r="N12" s="46"/>
      <c r="O12" s="47"/>
      <c r="P12" s="46"/>
      <c r="Q12" s="48"/>
      <c r="R12" s="49"/>
      <c r="T12" s="55" t="e">
        <f>#REF!</f>
        <v>#REF!</v>
      </c>
    </row>
    <row r="13" spans="1:20" s="37" customFormat="1" ht="15" customHeight="1" x14ac:dyDescent="0.2">
      <c r="A13" s="51"/>
      <c r="B13" s="52"/>
      <c r="C13" s="52"/>
      <c r="D13" s="69"/>
      <c r="E13" s="46"/>
      <c r="F13" s="46"/>
      <c r="H13" s="46"/>
      <c r="I13" s="70"/>
      <c r="J13" s="46"/>
      <c r="K13" s="135"/>
      <c r="L13" s="57" t="str">
        <f>UPPER(IF(OR(K14="a",K14="as"),J9,IF(OR(K14="b",K14="bs"),J17,)))</f>
        <v/>
      </c>
      <c r="M13" s="47"/>
      <c r="N13" s="46"/>
      <c r="O13" s="47"/>
      <c r="P13" s="46"/>
      <c r="Q13" s="48"/>
      <c r="R13" s="49"/>
      <c r="T13" s="55" t="e">
        <f>#REF!</f>
        <v>#REF!</v>
      </c>
    </row>
    <row r="14" spans="1:20" s="37" customFormat="1" ht="15" customHeight="1" x14ac:dyDescent="0.2">
      <c r="A14" s="51"/>
      <c r="B14" s="52"/>
      <c r="C14" s="52"/>
      <c r="D14" s="69"/>
      <c r="E14" s="46"/>
      <c r="F14" s="46"/>
      <c r="H14" s="46"/>
      <c r="I14" s="70"/>
      <c r="J14" s="59" t="s">
        <v>14</v>
      </c>
      <c r="K14" s="136"/>
      <c r="L14" s="57" t="str">
        <f>UPPER(IF(OR(K14="a",K14="as"),J10,IF(OR(K14="b",K14="bs"),J18,)))</f>
        <v/>
      </c>
      <c r="M14" s="68"/>
      <c r="N14" s="46"/>
      <c r="O14" s="47"/>
      <c r="P14" s="46"/>
      <c r="Q14" s="48"/>
      <c r="R14" s="49"/>
      <c r="T14" s="55" t="e">
        <f>#REF!</f>
        <v>#REF!</v>
      </c>
    </row>
    <row r="15" spans="1:20" s="37" customFormat="1" ht="15" customHeight="1" x14ac:dyDescent="0.2">
      <c r="A15" s="51" t="s">
        <v>46</v>
      </c>
      <c r="B15" s="41" t="str">
        <f>IF($D15="","",VLOOKUP($D15,'[1]Boys Do Main Draw Prep'!$A$7:$V$23,20))</f>
        <v/>
      </c>
      <c r="C15" s="41" t="str">
        <f>IF($D15="","",VLOOKUP($D15,'[1]Boys Do Main Draw Prep'!$A$7:$V$23,21))</f>
        <v/>
      </c>
      <c r="D15" s="42"/>
      <c r="E15" s="165" t="s">
        <v>65</v>
      </c>
      <c r="F15" s="41" t="str">
        <f>IF($D15="","",VLOOKUP($D15,'[1]Boys Do Main Draw Prep'!$A$7:$V$23,3))</f>
        <v/>
      </c>
      <c r="G15" s="63"/>
      <c r="H15" s="41" t="str">
        <f>IF($D15="","",VLOOKUP($D15,'[1]Boys Do Main Draw Prep'!$A$7:$V$23,4))</f>
        <v/>
      </c>
      <c r="I15" s="45"/>
      <c r="J15" s="46"/>
      <c r="K15" s="47"/>
      <c r="L15" s="46"/>
      <c r="M15" s="47"/>
      <c r="N15" s="66"/>
      <c r="O15" s="47"/>
      <c r="P15" s="46"/>
      <c r="Q15" s="48"/>
      <c r="R15" s="49"/>
      <c r="T15" s="55" t="e">
        <f>#REF!</f>
        <v>#REF!</v>
      </c>
    </row>
    <row r="16" spans="1:20" s="37" customFormat="1" ht="15" customHeight="1" thickBot="1" x14ac:dyDescent="0.25">
      <c r="A16" s="51"/>
      <c r="B16" s="52"/>
      <c r="C16" s="52"/>
      <c r="D16" s="52"/>
      <c r="E16" s="41" t="str">
        <f>UPPER(IF($D15="","",VLOOKUP($D15,'[1]Boys Do Main Draw Prep'!$A$7:$V$23,7)))</f>
        <v/>
      </c>
      <c r="F16" s="41" t="str">
        <f>IF($D15="","",VLOOKUP($D15,'[1]Boys Do Main Draw Prep'!$A$7:$V$23,8))</f>
        <v/>
      </c>
      <c r="G16" s="63"/>
      <c r="H16" s="41" t="str">
        <f>IF($D15="","",VLOOKUP($D15,'[1]Boys Do Main Draw Prep'!$A$7:$V$23,9))</f>
        <v/>
      </c>
      <c r="I16" s="53"/>
      <c r="J16" s="54" t="str">
        <f>IF(I16="a",E15,IF(I16="b",E17,""))</f>
        <v/>
      </c>
      <c r="K16" s="47"/>
      <c r="L16" s="46"/>
      <c r="M16" s="47"/>
      <c r="N16" s="46"/>
      <c r="O16" s="47"/>
      <c r="P16" s="46"/>
      <c r="Q16" s="48"/>
      <c r="R16" s="49"/>
      <c r="T16" s="71" t="e">
        <f>#REF!</f>
        <v>#REF!</v>
      </c>
    </row>
    <row r="17" spans="1:18" s="37" customFormat="1" ht="15" customHeight="1" x14ac:dyDescent="0.2">
      <c r="A17" s="51"/>
      <c r="B17" s="52"/>
      <c r="C17" s="52"/>
      <c r="D17" s="69"/>
      <c r="E17" s="46"/>
      <c r="F17" s="46"/>
      <c r="H17" s="46"/>
      <c r="I17" s="56"/>
      <c r="J17" s="57" t="str">
        <f>UPPER(IF(OR(I18="a",I18="as"),E15,IF(OR(I18="b",I18="bs"),E19,)))</f>
        <v/>
      </c>
      <c r="K17" s="58"/>
      <c r="L17" s="46"/>
      <c r="M17" s="47"/>
      <c r="N17" s="46"/>
      <c r="O17" s="47"/>
      <c r="P17" s="46"/>
      <c r="Q17" s="48"/>
      <c r="R17" s="49"/>
    </row>
    <row r="18" spans="1:18" s="37" customFormat="1" ht="15" customHeight="1" x14ac:dyDescent="0.2">
      <c r="A18" s="51"/>
      <c r="B18" s="52"/>
      <c r="C18" s="52"/>
      <c r="D18" s="69"/>
      <c r="E18" s="46"/>
      <c r="F18" s="46"/>
      <c r="H18" s="59" t="s">
        <v>14</v>
      </c>
      <c r="I18" s="60"/>
      <c r="J18" s="61" t="str">
        <f>UPPER(IF(OR(I18="a",I18="as"),E16,IF(OR(I18="b",I18="bs"),E20,)))</f>
        <v/>
      </c>
      <c r="K18" s="62"/>
      <c r="L18" s="46"/>
      <c r="M18" s="47"/>
      <c r="N18" s="46"/>
      <c r="O18" s="47"/>
      <c r="P18" s="46"/>
      <c r="Q18" s="48"/>
      <c r="R18" s="49"/>
    </row>
    <row r="19" spans="1:18" s="37" customFormat="1" ht="15" customHeight="1" x14ac:dyDescent="0.2">
      <c r="A19" s="51" t="s">
        <v>47</v>
      </c>
      <c r="B19" s="41" t="str">
        <f>IF($D19="","",VLOOKUP($D19,'[1]Boys Do Main Draw Prep'!$A$7:$V$23,20))</f>
        <v/>
      </c>
      <c r="C19" s="41" t="str">
        <f>IF($D19="","",VLOOKUP($D19,'[1]Boys Do Main Draw Prep'!$A$7:$V$23,21))</f>
        <v/>
      </c>
      <c r="D19" s="42"/>
      <c r="E19" s="165" t="s">
        <v>66</v>
      </c>
      <c r="F19" s="41" t="str">
        <f>IF($D19="","",VLOOKUP($D19,'[1]Boys Do Main Draw Prep'!$A$7:$V$23,3))</f>
        <v/>
      </c>
      <c r="G19" s="63"/>
      <c r="H19" s="41" t="str">
        <f>IF($D19="","",VLOOKUP($D19,'[1]Boys Do Main Draw Prep'!$A$7:$V$23,4))</f>
        <v/>
      </c>
      <c r="I19" s="64"/>
      <c r="J19" s="46"/>
      <c r="K19" s="47"/>
      <c r="L19" s="66"/>
      <c r="M19" s="58"/>
      <c r="N19" s="46"/>
      <c r="O19" s="47"/>
      <c r="P19" s="46"/>
      <c r="Q19" s="48"/>
      <c r="R19" s="49"/>
    </row>
    <row r="20" spans="1:18" s="37" customFormat="1" ht="15" customHeight="1" x14ac:dyDescent="0.2">
      <c r="A20" s="51"/>
      <c r="B20" s="52"/>
      <c r="C20" s="52"/>
      <c r="D20" s="52"/>
      <c r="E20" s="41" t="str">
        <f>UPPER(IF($D19="","",VLOOKUP($D19,'[1]Boys Do Main Draw Prep'!$A$7:$V$23,7)))</f>
        <v/>
      </c>
      <c r="F20" s="41" t="str">
        <f>IF($D19="","",VLOOKUP($D19,'[1]Boys Do Main Draw Prep'!$A$7:$V$23,8))</f>
        <v/>
      </c>
      <c r="G20" s="63"/>
      <c r="H20" s="41" t="str">
        <f>IF($D19="","",VLOOKUP($D19,'[1]Boys Do Main Draw Prep'!$A$7:$V$23,9))</f>
        <v/>
      </c>
      <c r="I20" s="53"/>
      <c r="J20" s="46"/>
      <c r="K20" s="47"/>
      <c r="L20" s="67"/>
      <c r="M20" s="68"/>
      <c r="N20" s="46"/>
      <c r="O20" s="47"/>
      <c r="P20" s="46"/>
      <c r="Q20" s="48"/>
      <c r="R20" s="49"/>
    </row>
    <row r="21" spans="1:18" s="37" customFormat="1" ht="15" customHeight="1" x14ac:dyDescent="0.2">
      <c r="A21" s="51"/>
      <c r="B21" s="52"/>
      <c r="C21" s="52"/>
      <c r="D21" s="52"/>
      <c r="E21" s="46"/>
      <c r="F21" s="46"/>
      <c r="H21" s="46"/>
      <c r="I21" s="70"/>
      <c r="J21" s="46"/>
      <c r="K21" s="47"/>
      <c r="L21" s="46"/>
      <c r="M21" s="135"/>
      <c r="N21" s="57" t="str">
        <f>UPPER(IF(OR(M22="a",M22="as"),L13,IF(OR(M22="b",M22="bs"),L29,)))</f>
        <v/>
      </c>
      <c r="O21" s="47"/>
      <c r="P21" s="46"/>
      <c r="Q21" s="48"/>
      <c r="R21" s="49"/>
    </row>
    <row r="22" spans="1:18" s="37" customFormat="1" ht="15" customHeight="1" x14ac:dyDescent="0.2">
      <c r="A22" s="51"/>
      <c r="B22" s="52"/>
      <c r="C22" s="52"/>
      <c r="D22" s="52"/>
      <c r="E22" s="46"/>
      <c r="F22" s="46"/>
      <c r="H22" s="46"/>
      <c r="I22" s="70"/>
      <c r="J22" s="46"/>
      <c r="K22" s="47"/>
      <c r="L22" s="59" t="s">
        <v>14</v>
      </c>
      <c r="M22" s="136"/>
      <c r="N22" s="57" t="str">
        <f>UPPER(IF(OR(M22="a",M22="as"),L14,IF(OR(M22="b",M22="bs"),L30,)))</f>
        <v/>
      </c>
      <c r="O22" s="68"/>
      <c r="P22" s="46"/>
      <c r="Q22" s="48"/>
      <c r="R22" s="49"/>
    </row>
    <row r="23" spans="1:18" s="37" customFormat="1" ht="15" customHeight="1" x14ac:dyDescent="0.2">
      <c r="A23" s="40" t="s">
        <v>48</v>
      </c>
      <c r="B23" s="41" t="str">
        <f>IF($D23="","",VLOOKUP($D23,'[1]Boys Do Main Draw Prep'!$A$7:$V$23,20))</f>
        <v/>
      </c>
      <c r="C23" s="41" t="str">
        <f>IF($D23="","",VLOOKUP($D23,'[1]Boys Do Main Draw Prep'!$A$7:$V$23,21))</f>
        <v/>
      </c>
      <c r="D23" s="42"/>
      <c r="E23" s="165" t="s">
        <v>67</v>
      </c>
      <c r="F23" s="43" t="str">
        <f>IF($D23="","",VLOOKUP($D23,'[1]Boys Do Main Draw Prep'!$A$7:$V$23,3))</f>
        <v/>
      </c>
      <c r="G23" s="44"/>
      <c r="H23" s="43" t="str">
        <f>IF($D23="","",VLOOKUP($D23,'[1]Boys Do Main Draw Prep'!$A$7:$V$23,4))</f>
        <v/>
      </c>
      <c r="I23" s="45"/>
      <c r="J23" s="46"/>
      <c r="K23" s="47"/>
      <c r="L23" s="46"/>
      <c r="M23" s="47"/>
      <c r="N23" s="46"/>
      <c r="O23" s="47"/>
      <c r="P23" s="46"/>
      <c r="Q23" s="48"/>
      <c r="R23" s="49"/>
    </row>
    <row r="24" spans="1:18" s="37" customFormat="1" ht="15" customHeight="1" x14ac:dyDescent="0.2">
      <c r="A24" s="51"/>
      <c r="B24" s="52"/>
      <c r="C24" s="52"/>
      <c r="D24" s="52"/>
      <c r="E24" s="43" t="str">
        <f>UPPER(IF($D23="","",VLOOKUP($D23,'[1]Boys Do Main Draw Prep'!$A$7:$V$23,7)))</f>
        <v/>
      </c>
      <c r="F24" s="43" t="str">
        <f>IF($D23="","",VLOOKUP($D23,'[1]Boys Do Main Draw Prep'!$A$7:$V$23,8))</f>
        <v/>
      </c>
      <c r="G24" s="44"/>
      <c r="H24" s="43" t="str">
        <f>IF($D23="","",VLOOKUP($D23,'[1]Boys Do Main Draw Prep'!$A$7:$V$23,9))</f>
        <v/>
      </c>
      <c r="I24" s="53"/>
      <c r="J24" s="54" t="str">
        <f>IF(I24="a",E23,IF(I24="b",E25,""))</f>
        <v/>
      </c>
      <c r="K24" s="47"/>
      <c r="L24" s="46"/>
      <c r="M24" s="47"/>
      <c r="N24" s="46"/>
      <c r="O24" s="47"/>
      <c r="P24" s="46"/>
      <c r="Q24" s="48"/>
      <c r="R24" s="49"/>
    </row>
    <row r="25" spans="1:18" s="37" customFormat="1" ht="15" customHeight="1" x14ac:dyDescent="0.2">
      <c r="A25" s="51"/>
      <c r="B25" s="52"/>
      <c r="C25" s="52"/>
      <c r="D25" s="52"/>
      <c r="E25" s="46"/>
      <c r="F25" s="46"/>
      <c r="H25" s="46"/>
      <c r="I25" s="56"/>
      <c r="J25" s="57" t="str">
        <f>UPPER(IF(OR(I26="a",I26="as"),E23,IF(OR(I26="b",I26="bs"),E27,)))</f>
        <v/>
      </c>
      <c r="K25" s="58"/>
      <c r="L25" s="46"/>
      <c r="M25" s="47"/>
      <c r="N25" s="46"/>
      <c r="O25" s="47"/>
      <c r="P25" s="46"/>
      <c r="Q25" s="48"/>
      <c r="R25" s="49"/>
    </row>
    <row r="26" spans="1:18" s="37" customFormat="1" ht="15" customHeight="1" x14ac:dyDescent="0.2">
      <c r="A26" s="51"/>
      <c r="B26" s="52"/>
      <c r="C26" s="52"/>
      <c r="D26" s="52"/>
      <c r="E26" s="46"/>
      <c r="F26" s="46"/>
      <c r="H26" s="59" t="s">
        <v>14</v>
      </c>
      <c r="I26" s="60"/>
      <c r="J26" s="61" t="str">
        <f>UPPER(IF(OR(I26="a",I26="as"),E24,IF(OR(I26="b",I26="bs"),E28,)))</f>
        <v/>
      </c>
      <c r="K26" s="62"/>
      <c r="L26" s="46"/>
      <c r="M26" s="47"/>
      <c r="N26" s="46"/>
      <c r="O26" s="47"/>
      <c r="P26" s="46"/>
      <c r="Q26" s="48"/>
      <c r="R26" s="49"/>
    </row>
    <row r="27" spans="1:18" s="37" customFormat="1" ht="15" customHeight="1" x14ac:dyDescent="0.2">
      <c r="A27" s="51" t="s">
        <v>49</v>
      </c>
      <c r="B27" s="41" t="str">
        <f>IF($D27="","",VLOOKUP($D27,'[1]Boys Do Main Draw Prep'!$A$7:$V$23,20))</f>
        <v/>
      </c>
      <c r="C27" s="41" t="str">
        <f>IF($D27="","",VLOOKUP($D27,'[1]Boys Do Main Draw Prep'!$A$7:$V$23,21))</f>
        <v/>
      </c>
      <c r="D27" s="42"/>
      <c r="E27" s="165" t="s">
        <v>68</v>
      </c>
      <c r="F27" s="41" t="str">
        <f>IF($D27="","",VLOOKUP($D27,'[1]Boys Do Main Draw Prep'!$A$7:$V$23,3))</f>
        <v/>
      </c>
      <c r="G27" s="63"/>
      <c r="H27" s="41" t="str">
        <f>IF($D27="","",VLOOKUP($D27,'[1]Boys Do Main Draw Prep'!$A$7:$V$23,4))</f>
        <v/>
      </c>
      <c r="I27" s="64"/>
      <c r="J27" s="46"/>
      <c r="K27" s="47"/>
      <c r="L27" s="66"/>
      <c r="M27" s="58"/>
      <c r="N27" s="46"/>
      <c r="O27" s="47"/>
      <c r="P27" s="46"/>
      <c r="Q27" s="48"/>
      <c r="R27" s="49"/>
    </row>
    <row r="28" spans="1:18" s="37" customFormat="1" ht="15" customHeight="1" x14ac:dyDescent="0.2">
      <c r="A28" s="51"/>
      <c r="B28" s="52"/>
      <c r="C28" s="52"/>
      <c r="D28" s="52"/>
      <c r="E28" s="41" t="str">
        <f>UPPER(IF($D27="","",VLOOKUP($D27,'[1]Boys Do Main Draw Prep'!$A$7:$V$23,7)))</f>
        <v/>
      </c>
      <c r="F28" s="41" t="str">
        <f>IF($D27="","",VLOOKUP($D27,'[1]Boys Do Main Draw Prep'!$A$7:$V$23,8))</f>
        <v/>
      </c>
      <c r="G28" s="63"/>
      <c r="H28" s="41" t="str">
        <f>IF($D27="","",VLOOKUP($D27,'[1]Boys Do Main Draw Prep'!$A$7:$V$23,9))</f>
        <v/>
      </c>
      <c r="I28" s="53"/>
      <c r="J28" s="46"/>
      <c r="K28" s="47"/>
      <c r="L28" s="67"/>
      <c r="M28" s="68"/>
      <c r="N28" s="46"/>
      <c r="O28" s="47"/>
      <c r="P28" s="46"/>
      <c r="Q28" s="48"/>
      <c r="R28" s="49"/>
    </row>
    <row r="29" spans="1:18" s="37" customFormat="1" ht="15" customHeight="1" x14ac:dyDescent="0.2">
      <c r="A29" s="51"/>
      <c r="B29" s="52"/>
      <c r="C29" s="52"/>
      <c r="D29" s="69"/>
      <c r="E29" s="46"/>
      <c r="F29" s="46"/>
      <c r="H29" s="46"/>
      <c r="I29" s="70"/>
      <c r="J29" s="46"/>
      <c r="K29" s="135"/>
      <c r="L29" s="57" t="str">
        <f>UPPER(IF(OR(K30="a",K30="as"),J25,IF(OR(K30="b",K30="bs"),J33,)))</f>
        <v/>
      </c>
      <c r="M29" s="47"/>
      <c r="N29" s="46"/>
      <c r="O29" s="47"/>
      <c r="P29" s="46"/>
      <c r="Q29" s="48"/>
      <c r="R29" s="49"/>
    </row>
    <row r="30" spans="1:18" s="37" customFormat="1" ht="15" customHeight="1" x14ac:dyDescent="0.2">
      <c r="A30" s="51"/>
      <c r="B30" s="52"/>
      <c r="C30" s="52"/>
      <c r="D30" s="69"/>
      <c r="E30" s="46"/>
      <c r="F30" s="46"/>
      <c r="H30" s="46"/>
      <c r="I30" s="70"/>
      <c r="J30" s="59" t="s">
        <v>14</v>
      </c>
      <c r="K30" s="136"/>
      <c r="L30" s="57" t="str">
        <f>UPPER(IF(OR(K30="a",K30="as"),J26,IF(OR(K30="b",K30="bs"),J34,)))</f>
        <v/>
      </c>
      <c r="M30" s="68"/>
      <c r="N30" s="46"/>
      <c r="O30" s="47"/>
      <c r="P30" s="46"/>
      <c r="Q30" s="48"/>
      <c r="R30" s="49"/>
    </row>
    <row r="31" spans="1:18" s="37" customFormat="1" ht="15" customHeight="1" x14ac:dyDescent="0.2">
      <c r="A31" s="51" t="s">
        <v>50</v>
      </c>
      <c r="B31" s="41" t="str">
        <f>IF($D31="","",VLOOKUP($D31,'[1]Boys Do Main Draw Prep'!$A$7:$V$23,20))</f>
        <v/>
      </c>
      <c r="C31" s="41" t="str">
        <f>IF($D31="","",VLOOKUP($D31,'[1]Boys Do Main Draw Prep'!$A$7:$V$23,21))</f>
        <v/>
      </c>
      <c r="D31" s="42"/>
      <c r="E31" s="165" t="s">
        <v>69</v>
      </c>
      <c r="F31" s="41" t="str">
        <f>IF($D31="","",VLOOKUP($D31,'[1]Boys Do Main Draw Prep'!$A$7:$V$23,3))</f>
        <v/>
      </c>
      <c r="G31" s="63"/>
      <c r="H31" s="41" t="str">
        <f>IF($D31="","",VLOOKUP($D31,'[1]Boys Do Main Draw Prep'!$A$7:$V$23,4))</f>
        <v/>
      </c>
      <c r="I31" s="45"/>
      <c r="J31" s="46"/>
      <c r="K31" s="47"/>
      <c r="L31" s="46"/>
      <c r="M31" s="47"/>
      <c r="N31" s="66"/>
      <c r="O31" s="47"/>
      <c r="P31" s="46"/>
      <c r="Q31" s="48"/>
      <c r="R31" s="49"/>
    </row>
    <row r="32" spans="1:18" s="37" customFormat="1" ht="15" customHeight="1" x14ac:dyDescent="0.2">
      <c r="A32" s="51"/>
      <c r="B32" s="52"/>
      <c r="C32" s="52"/>
      <c r="D32" s="52"/>
      <c r="E32" s="41" t="str">
        <f>UPPER(IF($D31="","",VLOOKUP($D31,'[1]Boys Do Main Draw Prep'!$A$7:$V$23,7)))</f>
        <v/>
      </c>
      <c r="F32" s="41" t="str">
        <f>IF($D31="","",VLOOKUP($D31,'[1]Boys Do Main Draw Prep'!$A$7:$V$23,8))</f>
        <v/>
      </c>
      <c r="G32" s="63"/>
      <c r="H32" s="41" t="str">
        <f>IF($D31="","",VLOOKUP($D31,'[1]Boys Do Main Draw Prep'!$A$7:$V$23,9))</f>
        <v/>
      </c>
      <c r="I32" s="53"/>
      <c r="J32" s="54" t="str">
        <f>IF(I32="a",E31,IF(I32="b",E33,""))</f>
        <v/>
      </c>
      <c r="K32" s="47"/>
      <c r="L32" s="46"/>
      <c r="M32" s="47"/>
      <c r="N32" s="46"/>
      <c r="O32" s="47"/>
      <c r="P32" s="46"/>
      <c r="Q32" s="48"/>
      <c r="R32" s="49"/>
    </row>
    <row r="33" spans="1:18" s="37" customFormat="1" ht="15" customHeight="1" x14ac:dyDescent="0.2">
      <c r="A33" s="51"/>
      <c r="B33" s="52"/>
      <c r="C33" s="52"/>
      <c r="D33" s="69"/>
      <c r="E33" s="46"/>
      <c r="F33" s="46"/>
      <c r="H33" s="46"/>
      <c r="I33" s="56"/>
      <c r="J33" s="57" t="str">
        <f>UPPER(IF(OR(I34="a",I34="as"),E31,IF(OR(I34="b",I34="bs"),E35,)))</f>
        <v/>
      </c>
      <c r="K33" s="58"/>
      <c r="L33" s="46"/>
      <c r="M33" s="47"/>
      <c r="N33" s="46"/>
      <c r="O33" s="47"/>
      <c r="P33" s="46"/>
      <c r="Q33" s="48"/>
      <c r="R33" s="49"/>
    </row>
    <row r="34" spans="1:18" s="37" customFormat="1" ht="15" customHeight="1" x14ac:dyDescent="0.2">
      <c r="A34" s="51"/>
      <c r="B34" s="52"/>
      <c r="C34" s="52"/>
      <c r="D34" s="69"/>
      <c r="E34" s="46"/>
      <c r="F34" s="46"/>
      <c r="H34" s="59" t="s">
        <v>14</v>
      </c>
      <c r="I34" s="60"/>
      <c r="J34" s="61" t="str">
        <f>UPPER(IF(OR(I34="a",I34="as"),E32,IF(OR(I34="b",I34="bs"),E36,)))</f>
        <v/>
      </c>
      <c r="K34" s="62"/>
      <c r="L34" s="46"/>
      <c r="M34" s="47"/>
      <c r="N34" s="46"/>
      <c r="O34" s="47"/>
      <c r="P34" s="46"/>
      <c r="Q34" s="48"/>
      <c r="R34" s="49"/>
    </row>
    <row r="35" spans="1:18" s="37" customFormat="1" ht="15" customHeight="1" x14ac:dyDescent="0.2">
      <c r="A35" s="51" t="s">
        <v>51</v>
      </c>
      <c r="B35" s="41" t="str">
        <f>IF($D35="","",VLOOKUP($D35,'[1]Boys Do Main Draw Prep'!$A$7:$V$23,20))</f>
        <v/>
      </c>
      <c r="C35" s="41" t="str">
        <f>IF($D35="","",VLOOKUP($D35,'[1]Boys Do Main Draw Prep'!$A$7:$V$23,21))</f>
        <v/>
      </c>
      <c r="D35" s="42"/>
      <c r="E35" s="165" t="s">
        <v>70</v>
      </c>
      <c r="F35" s="41" t="str">
        <f>IF($D35="","",VLOOKUP($D35,'[1]Boys Do Main Draw Prep'!$A$7:$V$23,3))</f>
        <v/>
      </c>
      <c r="G35" s="63"/>
      <c r="H35" s="41" t="str">
        <f>IF($D35="","",VLOOKUP($D35,'[1]Boys Do Main Draw Prep'!$A$7:$V$23,4))</f>
        <v/>
      </c>
      <c r="I35" s="64"/>
      <c r="J35" s="46"/>
      <c r="K35" s="47"/>
      <c r="L35" s="66"/>
      <c r="M35" s="58"/>
      <c r="N35" s="46"/>
      <c r="O35" s="47"/>
      <c r="P35" s="46"/>
      <c r="Q35" s="48"/>
      <c r="R35" s="49"/>
    </row>
    <row r="36" spans="1:18" s="37" customFormat="1" ht="15" customHeight="1" x14ac:dyDescent="0.2">
      <c r="A36" s="51"/>
      <c r="B36" s="52"/>
      <c r="C36" s="52"/>
      <c r="D36" s="52"/>
      <c r="E36" s="41" t="str">
        <f>UPPER(IF($D35="","",VLOOKUP($D35,'[1]Boys Do Main Draw Prep'!$A$7:$V$23,7)))</f>
        <v/>
      </c>
      <c r="F36" s="41" t="str">
        <f>IF($D35="","",VLOOKUP($D35,'[1]Boys Do Main Draw Prep'!$A$7:$V$23,8))</f>
        <v/>
      </c>
      <c r="G36" s="63"/>
      <c r="H36" s="41" t="str">
        <f>IF($D35="","",VLOOKUP($D35,'[1]Boys Do Main Draw Prep'!$A$7:$V$23,9))</f>
        <v/>
      </c>
      <c r="I36" s="53"/>
      <c r="J36" s="46"/>
      <c r="K36" s="47"/>
      <c r="L36" s="67"/>
      <c r="M36" s="68"/>
      <c r="N36" s="46"/>
      <c r="O36" s="47"/>
      <c r="P36" s="46"/>
      <c r="Q36" s="48"/>
      <c r="R36" s="49"/>
    </row>
    <row r="37" spans="1:18" s="37" customFormat="1" ht="15" customHeight="1" x14ac:dyDescent="0.2">
      <c r="A37" s="51"/>
      <c r="B37" s="52"/>
      <c r="C37" s="52"/>
      <c r="D37" s="69"/>
      <c r="E37" s="46"/>
      <c r="F37" s="46"/>
      <c r="H37" s="46"/>
      <c r="I37" s="70"/>
      <c r="J37" s="46"/>
      <c r="K37" s="47"/>
      <c r="L37" s="46"/>
      <c r="M37" s="47"/>
      <c r="N37" s="47"/>
      <c r="O37" s="135"/>
      <c r="P37" s="57" t="str">
        <f>UPPER(IF(OR(O38="a",O38="as"),N21,IF(OR(O38="b",O38="bs"),N53,)))</f>
        <v/>
      </c>
      <c r="Q37" s="74"/>
      <c r="R37" s="49"/>
    </row>
    <row r="38" spans="1:18" s="37" customFormat="1" ht="15" customHeight="1" x14ac:dyDescent="0.2">
      <c r="A38" s="51"/>
      <c r="B38" s="52"/>
      <c r="C38" s="52"/>
      <c r="D38" s="69"/>
      <c r="E38" s="46"/>
      <c r="F38" s="46"/>
      <c r="H38" s="46"/>
      <c r="I38" s="70"/>
      <c r="J38" s="46"/>
      <c r="K38" s="47"/>
      <c r="L38" s="46"/>
      <c r="M38" s="47"/>
      <c r="N38" s="59" t="s">
        <v>14</v>
      </c>
      <c r="O38" s="136"/>
      <c r="P38" s="57" t="str">
        <f>UPPER(IF(OR(O38="a",O38="as"),N22,IF(OR(O38="b",O38="bs"),N54,)))</f>
        <v/>
      </c>
      <c r="Q38" s="74"/>
      <c r="R38" s="49"/>
    </row>
    <row r="39" spans="1:18" s="37" customFormat="1" ht="15" customHeight="1" x14ac:dyDescent="0.2">
      <c r="A39" s="51" t="s">
        <v>52</v>
      </c>
      <c r="B39" s="41" t="str">
        <f>IF($D39="","",VLOOKUP($D39,'[1]Boys Do Main Draw Prep'!$A$7:$V$23,20))</f>
        <v/>
      </c>
      <c r="C39" s="41" t="str">
        <f>IF($D39="","",VLOOKUP($D39,'[1]Boys Do Main Draw Prep'!$A$7:$V$23,21))</f>
        <v/>
      </c>
      <c r="D39" s="42"/>
      <c r="E39" s="165" t="s">
        <v>71</v>
      </c>
      <c r="F39" s="41" t="str">
        <f>IF($D39="","",VLOOKUP($D39,'[1]Boys Do Main Draw Prep'!$A$7:$V$23,3))</f>
        <v/>
      </c>
      <c r="G39" s="63"/>
      <c r="H39" s="41" t="str">
        <f>IF($D39="","",VLOOKUP($D39,'[1]Boys Do Main Draw Prep'!$A$7:$V$23,4))</f>
        <v/>
      </c>
      <c r="I39" s="45"/>
      <c r="J39" s="46"/>
      <c r="K39" s="47"/>
      <c r="L39" s="46"/>
      <c r="M39" s="47"/>
      <c r="N39" s="46"/>
      <c r="O39" s="47"/>
      <c r="P39" s="66"/>
      <c r="Q39" s="48"/>
      <c r="R39" s="49"/>
    </row>
    <row r="40" spans="1:18" s="37" customFormat="1" ht="15" customHeight="1" x14ac:dyDescent="0.2">
      <c r="A40" s="51"/>
      <c r="B40" s="52"/>
      <c r="C40" s="52"/>
      <c r="D40" s="52"/>
      <c r="E40" s="41" t="str">
        <f>UPPER(IF($D39="","",VLOOKUP($D39,'[1]Boys Do Main Draw Prep'!$A$7:$V$23,7)))</f>
        <v/>
      </c>
      <c r="F40" s="41" t="str">
        <f>IF($D39="","",VLOOKUP($D39,'[1]Boys Do Main Draw Prep'!$A$7:$V$23,8))</f>
        <v/>
      </c>
      <c r="G40" s="63"/>
      <c r="H40" s="41" t="str">
        <f>IF($D39="","",VLOOKUP($D39,'[1]Boys Do Main Draw Prep'!$A$7:$V$23,9))</f>
        <v/>
      </c>
      <c r="I40" s="53"/>
      <c r="J40" s="54" t="str">
        <f>IF(I40="a",E39,IF(I40="b",E41,""))</f>
        <v/>
      </c>
      <c r="K40" s="47"/>
      <c r="L40" s="46"/>
      <c r="M40" s="47"/>
      <c r="N40" s="46"/>
      <c r="O40" s="47"/>
      <c r="P40" s="67"/>
      <c r="Q40" s="75"/>
      <c r="R40" s="49"/>
    </row>
    <row r="41" spans="1:18" s="37" customFormat="1" ht="15" customHeight="1" x14ac:dyDescent="0.2">
      <c r="A41" s="51"/>
      <c r="B41" s="52"/>
      <c r="C41" s="52"/>
      <c r="D41" s="69"/>
      <c r="E41" s="46"/>
      <c r="F41" s="46"/>
      <c r="H41" s="46"/>
      <c r="I41" s="56"/>
      <c r="J41" s="57" t="str">
        <f>UPPER(IF(OR(I42="a",I42="as"),E39,IF(OR(I42="b",I42="bs"),E43,)))</f>
        <v/>
      </c>
      <c r="K41" s="58"/>
      <c r="L41" s="46"/>
      <c r="M41" s="47"/>
      <c r="N41" s="46"/>
      <c r="O41" s="47"/>
      <c r="P41" s="46"/>
      <c r="Q41" s="48"/>
      <c r="R41" s="49"/>
    </row>
    <row r="42" spans="1:18" s="37" customFormat="1" ht="15" customHeight="1" x14ac:dyDescent="0.2">
      <c r="A42" s="51"/>
      <c r="B42" s="52"/>
      <c r="C42" s="52"/>
      <c r="D42" s="69"/>
      <c r="E42" s="46"/>
      <c r="F42" s="46"/>
      <c r="H42" s="59" t="s">
        <v>14</v>
      </c>
      <c r="I42" s="60"/>
      <c r="J42" s="61" t="str">
        <f>UPPER(IF(OR(I42="a",I42="as"),E40,IF(OR(I42="b",I42="bs"),E44,)))</f>
        <v/>
      </c>
      <c r="K42" s="62"/>
      <c r="L42" s="46"/>
      <c r="M42" s="47"/>
      <c r="N42" s="46"/>
      <c r="O42" s="47"/>
      <c r="P42" s="46"/>
      <c r="Q42" s="48"/>
      <c r="R42" s="49"/>
    </row>
    <row r="43" spans="1:18" s="37" customFormat="1" ht="15" customHeight="1" x14ac:dyDescent="0.2">
      <c r="A43" s="51" t="s">
        <v>53</v>
      </c>
      <c r="B43" s="41" t="str">
        <f>IF($D43="","",VLOOKUP($D43,'[1]Boys Do Main Draw Prep'!$A$7:$V$23,20))</f>
        <v/>
      </c>
      <c r="C43" s="41" t="str">
        <f>IF($D43="","",VLOOKUP($D43,'[1]Boys Do Main Draw Prep'!$A$7:$V$23,21))</f>
        <v/>
      </c>
      <c r="D43" s="42"/>
      <c r="E43" s="165" t="s">
        <v>72</v>
      </c>
      <c r="F43" s="41" t="str">
        <f>IF($D43="","",VLOOKUP($D43,'[1]Boys Do Main Draw Prep'!$A$7:$V$23,3))</f>
        <v/>
      </c>
      <c r="G43" s="63"/>
      <c r="H43" s="41" t="str">
        <f>IF($D43="","",VLOOKUP($D43,'[1]Boys Do Main Draw Prep'!$A$7:$V$23,4))</f>
        <v/>
      </c>
      <c r="I43" s="64"/>
      <c r="J43" s="46"/>
      <c r="K43" s="47"/>
      <c r="L43" s="66"/>
      <c r="M43" s="58"/>
      <c r="N43" s="46"/>
      <c r="O43" s="47"/>
      <c r="P43" s="46"/>
      <c r="Q43" s="48"/>
      <c r="R43" s="49"/>
    </row>
    <row r="44" spans="1:18" s="37" customFormat="1" ht="15" customHeight="1" x14ac:dyDescent="0.2">
      <c r="A44" s="51"/>
      <c r="B44" s="52"/>
      <c r="C44" s="52"/>
      <c r="D44" s="52"/>
      <c r="E44" s="41" t="str">
        <f>UPPER(IF($D43="","",VLOOKUP($D43,'[1]Boys Do Main Draw Prep'!$A$7:$V$23,7)))</f>
        <v/>
      </c>
      <c r="F44" s="41" t="str">
        <f>IF($D43="","",VLOOKUP($D43,'[1]Boys Do Main Draw Prep'!$A$7:$V$23,8))</f>
        <v/>
      </c>
      <c r="G44" s="63"/>
      <c r="H44" s="41" t="str">
        <f>IF($D43="","",VLOOKUP($D43,'[1]Boys Do Main Draw Prep'!$A$7:$V$23,9))</f>
        <v/>
      </c>
      <c r="I44" s="53"/>
      <c r="J44" s="46"/>
      <c r="K44" s="47"/>
      <c r="L44" s="67"/>
      <c r="M44" s="68"/>
      <c r="N44" s="46"/>
      <c r="O44" s="47"/>
      <c r="P44" s="46"/>
      <c r="Q44" s="48"/>
      <c r="R44" s="49"/>
    </row>
    <row r="45" spans="1:18" s="37" customFormat="1" ht="9.6" hidden="1" customHeight="1" x14ac:dyDescent="0.2">
      <c r="A45" s="51"/>
      <c r="B45" s="52"/>
      <c r="C45" s="52"/>
      <c r="D45" s="69"/>
      <c r="E45" s="46"/>
      <c r="F45" s="46"/>
      <c r="H45" s="46"/>
      <c r="I45" s="70"/>
      <c r="J45" s="46"/>
      <c r="K45" s="56"/>
      <c r="L45" s="57" t="str">
        <f>UPPER(IF(OR(K46="a",K46="as"),J41,IF(OR(K46="b",K46="bs"),J49,)))</f>
        <v/>
      </c>
      <c r="M45" s="47"/>
      <c r="N45" s="46"/>
      <c r="O45" s="65"/>
      <c r="P45" s="46"/>
      <c r="Q45" s="48"/>
      <c r="R45" s="49"/>
    </row>
    <row r="46" spans="1:18" s="37" customFormat="1" ht="9.6" hidden="1" customHeight="1" x14ac:dyDescent="0.2">
      <c r="A46" s="51"/>
      <c r="B46" s="52"/>
      <c r="C46" s="52"/>
      <c r="D46" s="69"/>
      <c r="E46" s="46"/>
      <c r="F46" s="46"/>
      <c r="H46" s="46"/>
      <c r="I46" s="70"/>
      <c r="J46" s="59" t="s">
        <v>14</v>
      </c>
      <c r="K46" s="60"/>
      <c r="L46" s="61" t="str">
        <f>UPPER(IF(OR(K46="a",K46="as"),J42,IF(OR(K46="b",K46="bs"),J50,)))</f>
        <v/>
      </c>
      <c r="M46" s="62"/>
      <c r="N46" s="46"/>
      <c r="O46" s="65"/>
      <c r="P46" s="46"/>
      <c r="Q46" s="48"/>
      <c r="R46" s="49"/>
    </row>
    <row r="47" spans="1:18" s="37" customFormat="1" ht="9.6" hidden="1" customHeight="1" x14ac:dyDescent="0.2">
      <c r="A47" s="51">
        <v>11</v>
      </c>
      <c r="B47" s="41" t="str">
        <f>IF($D47="","",VLOOKUP($D47,'[1]Boys Do Main Draw Prep'!$A$7:$V$23,20))</f>
        <v/>
      </c>
      <c r="C47" s="41" t="str">
        <f>IF($D47="","",VLOOKUP($D47,'[1]Boys Do Main Draw Prep'!$A$7:$V$23,21))</f>
        <v/>
      </c>
      <c r="D47" s="42"/>
      <c r="E47" s="41" t="str">
        <f>UPPER(IF($D47="","",VLOOKUP($D47,'[1]Boys Do Main Draw Prep'!$A$7:$V$23,2)))</f>
        <v/>
      </c>
      <c r="F47" s="41" t="str">
        <f>IF($D47="","",VLOOKUP($D47,'[1]Boys Do Main Draw Prep'!$A$7:$V$23,3))</f>
        <v/>
      </c>
      <c r="G47" s="63"/>
      <c r="H47" s="41" t="str">
        <f>IF($D47="","",VLOOKUP($D47,'[1]Boys Do Main Draw Prep'!$A$7:$V$23,4))</f>
        <v/>
      </c>
      <c r="I47" s="45"/>
      <c r="J47" s="46"/>
      <c r="K47" s="65"/>
      <c r="L47" s="46"/>
      <c r="M47" s="65"/>
      <c r="N47" s="66"/>
      <c r="O47" s="65"/>
      <c r="P47" s="46"/>
      <c r="Q47" s="48"/>
      <c r="R47" s="49"/>
    </row>
    <row r="48" spans="1:18" s="37" customFormat="1" ht="9.6" hidden="1" customHeight="1" x14ac:dyDescent="0.2">
      <c r="A48" s="51"/>
      <c r="B48" s="52"/>
      <c r="C48" s="52"/>
      <c r="D48" s="52"/>
      <c r="E48" s="41" t="str">
        <f>UPPER(IF($D47="","",VLOOKUP($D47,'[1]Boys Do Main Draw Prep'!$A$7:$V$23,7)))</f>
        <v/>
      </c>
      <c r="F48" s="41" t="str">
        <f>IF($D47="","",VLOOKUP($D47,'[1]Boys Do Main Draw Prep'!$A$7:$V$23,8))</f>
        <v/>
      </c>
      <c r="G48" s="63"/>
      <c r="H48" s="41" t="str">
        <f>IF($D47="","",VLOOKUP($D47,'[1]Boys Do Main Draw Prep'!$A$7:$V$23,9))</f>
        <v/>
      </c>
      <c r="I48" s="53"/>
      <c r="J48" s="54" t="str">
        <f>IF(I48="a",E47,IF(I48="b",E49,""))</f>
        <v/>
      </c>
      <c r="K48" s="65"/>
      <c r="L48" s="46"/>
      <c r="M48" s="65"/>
      <c r="N48" s="46"/>
      <c r="O48" s="65"/>
      <c r="P48" s="46"/>
      <c r="Q48" s="48"/>
      <c r="R48" s="49"/>
    </row>
    <row r="49" spans="1:18" s="37" customFormat="1" ht="9.6" hidden="1" customHeight="1" x14ac:dyDescent="0.2">
      <c r="A49" s="51"/>
      <c r="B49" s="52"/>
      <c r="C49" s="52"/>
      <c r="D49" s="52"/>
      <c r="E49" s="46"/>
      <c r="F49" s="46"/>
      <c r="H49" s="46"/>
      <c r="I49" s="56"/>
      <c r="J49" s="57" t="str">
        <f>UPPER(IF(OR(I50="a",I50="as"),E47,IF(OR(I50="b",I50="bs"),E51,)))</f>
        <v/>
      </c>
      <c r="K49" s="72"/>
      <c r="L49" s="46"/>
      <c r="M49" s="65"/>
      <c r="N49" s="46"/>
      <c r="O49" s="65"/>
      <c r="P49" s="46"/>
      <c r="Q49" s="48"/>
      <c r="R49" s="49"/>
    </row>
    <row r="50" spans="1:18" s="37" customFormat="1" ht="9.6" hidden="1" customHeight="1" x14ac:dyDescent="0.2">
      <c r="A50" s="51"/>
      <c r="B50" s="52"/>
      <c r="C50" s="52"/>
      <c r="D50" s="52"/>
      <c r="E50" s="46"/>
      <c r="F50" s="46"/>
      <c r="H50" s="59" t="s">
        <v>14</v>
      </c>
      <c r="I50" s="60"/>
      <c r="J50" s="61" t="str">
        <f>UPPER(IF(OR(I50="a",I50="as"),E48,IF(OR(I50="b",I50="bs"),E52,)))</f>
        <v/>
      </c>
      <c r="K50" s="53"/>
      <c r="L50" s="46"/>
      <c r="M50" s="65"/>
      <c r="N50" s="46"/>
      <c r="O50" s="65"/>
      <c r="P50" s="46"/>
      <c r="Q50" s="48"/>
      <c r="R50" s="49"/>
    </row>
    <row r="51" spans="1:18" s="37" customFormat="1" ht="9.6" hidden="1" customHeight="1" x14ac:dyDescent="0.2">
      <c r="A51" s="40">
        <v>12</v>
      </c>
      <c r="B51" s="41" t="str">
        <f>IF($D51="","",VLOOKUP($D51,'[1]Boys Do Main Draw Prep'!$A$7:$V$23,20))</f>
        <v/>
      </c>
      <c r="C51" s="41" t="str">
        <f>IF($D51="","",VLOOKUP($D51,'[1]Boys Do Main Draw Prep'!$A$7:$V$23,21))</f>
        <v/>
      </c>
      <c r="D51" s="42"/>
      <c r="E51" s="43" t="str">
        <f>UPPER(IF($D51="","",VLOOKUP($D51,'[1]Boys Do Main Draw Prep'!$A$7:$V$23,2)))</f>
        <v/>
      </c>
      <c r="F51" s="43" t="str">
        <f>IF($D51="","",VLOOKUP($D51,'[1]Boys Do Main Draw Prep'!$A$7:$V$23,3))</f>
        <v/>
      </c>
      <c r="G51" s="44"/>
      <c r="H51" s="43" t="str">
        <f>IF($D51="","",VLOOKUP($D51,'[1]Boys Do Main Draw Prep'!$A$7:$V$23,4))</f>
        <v/>
      </c>
      <c r="I51" s="64"/>
      <c r="J51" s="46"/>
      <c r="K51" s="47"/>
      <c r="L51" s="66"/>
      <c r="M51" s="72"/>
      <c r="N51" s="46"/>
      <c r="O51" s="65"/>
      <c r="P51" s="46"/>
      <c r="Q51" s="48"/>
      <c r="R51" s="49"/>
    </row>
    <row r="52" spans="1:18" s="37" customFormat="1" ht="9.6" hidden="1" customHeight="1" x14ac:dyDescent="0.2">
      <c r="A52" s="51"/>
      <c r="B52" s="52"/>
      <c r="C52" s="52"/>
      <c r="D52" s="52"/>
      <c r="E52" s="43" t="str">
        <f>UPPER(IF($D51="","",VLOOKUP($D51,'[1]Boys Do Main Draw Prep'!$A$7:$V$23,7)))</f>
        <v/>
      </c>
      <c r="F52" s="43" t="str">
        <f>IF($D51="","",VLOOKUP($D51,'[1]Boys Do Main Draw Prep'!$A$7:$V$23,8))</f>
        <v/>
      </c>
      <c r="G52" s="44"/>
      <c r="H52" s="43" t="str">
        <f>IF($D51="","",VLOOKUP($D51,'[1]Boys Do Main Draw Prep'!$A$7:$V$23,9))</f>
        <v/>
      </c>
      <c r="I52" s="53"/>
      <c r="J52" s="46"/>
      <c r="K52" s="47"/>
      <c r="L52" s="67"/>
      <c r="M52" s="73"/>
      <c r="N52" s="46"/>
      <c r="O52" s="65"/>
      <c r="P52" s="46"/>
      <c r="Q52" s="48"/>
      <c r="R52" s="49"/>
    </row>
    <row r="53" spans="1:18" s="37" customFormat="1" ht="9.6" hidden="1" customHeight="1" x14ac:dyDescent="0.2">
      <c r="A53" s="51"/>
      <c r="B53" s="52"/>
      <c r="C53" s="52"/>
      <c r="D53" s="52"/>
      <c r="E53" s="46"/>
      <c r="F53" s="46"/>
      <c r="H53" s="46"/>
      <c r="I53" s="70"/>
      <c r="J53" s="46"/>
      <c r="K53" s="47"/>
      <c r="L53" s="46"/>
      <c r="M53" s="56"/>
      <c r="N53" s="57" t="str">
        <f>UPPER(IF(OR(M54="a",M54="as"),L45,IF(OR(M54="b",M54="bs"),L61,)))</f>
        <v/>
      </c>
      <c r="O53" s="65"/>
      <c r="P53" s="46"/>
      <c r="Q53" s="48"/>
      <c r="R53" s="49"/>
    </row>
    <row r="54" spans="1:18" s="37" customFormat="1" ht="9.6" hidden="1" customHeight="1" x14ac:dyDescent="0.2">
      <c r="A54" s="51"/>
      <c r="B54" s="52"/>
      <c r="C54" s="52"/>
      <c r="D54" s="52"/>
      <c r="E54" s="46"/>
      <c r="F54" s="46"/>
      <c r="H54" s="46"/>
      <c r="I54" s="70"/>
      <c r="J54" s="46"/>
      <c r="K54" s="47"/>
      <c r="L54" s="59" t="s">
        <v>14</v>
      </c>
      <c r="M54" s="60"/>
      <c r="N54" s="61" t="str">
        <f>UPPER(IF(OR(M54="a",M54="as"),L46,IF(OR(M54="b",M54="bs"),L62,)))</f>
        <v/>
      </c>
      <c r="O54" s="53"/>
      <c r="P54" s="46"/>
      <c r="Q54" s="48"/>
      <c r="R54" s="49"/>
    </row>
    <row r="55" spans="1:18" s="37" customFormat="1" ht="9.6" hidden="1" customHeight="1" x14ac:dyDescent="0.2">
      <c r="A55" s="51">
        <v>13</v>
      </c>
      <c r="B55" s="41" t="str">
        <f>IF($D55="","",VLOOKUP($D55,'[1]Boys Do Main Draw Prep'!$A$7:$V$23,20))</f>
        <v/>
      </c>
      <c r="C55" s="41" t="str">
        <f>IF($D55="","",VLOOKUP($D55,'[1]Boys Do Main Draw Prep'!$A$7:$V$23,21))</f>
        <v/>
      </c>
      <c r="D55" s="42"/>
      <c r="E55" s="41" t="str">
        <f>UPPER(IF($D55="","",VLOOKUP($D55,'[1]Boys Do Main Draw Prep'!$A$7:$V$23,2)))</f>
        <v/>
      </c>
      <c r="F55" s="41" t="str">
        <f>IF($D55="","",VLOOKUP($D55,'[1]Boys Do Main Draw Prep'!$A$7:$V$23,3))</f>
        <v/>
      </c>
      <c r="G55" s="63"/>
      <c r="H55" s="41" t="str">
        <f>IF($D55="","",VLOOKUP($D55,'[1]Boys Do Main Draw Prep'!$A$7:$V$23,4))</f>
        <v/>
      </c>
      <c r="I55" s="45"/>
      <c r="J55" s="46"/>
      <c r="K55" s="47"/>
      <c r="L55" s="46"/>
      <c r="M55" s="65"/>
      <c r="N55" s="46"/>
      <c r="O55" s="47"/>
      <c r="P55" s="46"/>
      <c r="Q55" s="48"/>
      <c r="R55" s="49"/>
    </row>
    <row r="56" spans="1:18" s="37" customFormat="1" ht="9.6" hidden="1" customHeight="1" x14ac:dyDescent="0.2">
      <c r="A56" s="51"/>
      <c r="B56" s="52"/>
      <c r="C56" s="52"/>
      <c r="D56" s="52"/>
      <c r="E56" s="41" t="str">
        <f>UPPER(IF($D55="","",VLOOKUP($D55,'[1]Boys Do Main Draw Prep'!$A$7:$V$23,7)))</f>
        <v/>
      </c>
      <c r="F56" s="41" t="str">
        <f>IF($D55="","",VLOOKUP($D55,'[1]Boys Do Main Draw Prep'!$A$7:$V$23,8))</f>
        <v/>
      </c>
      <c r="G56" s="63"/>
      <c r="H56" s="41" t="str">
        <f>IF($D55="","",VLOOKUP($D55,'[1]Boys Do Main Draw Prep'!$A$7:$V$23,9))</f>
        <v/>
      </c>
      <c r="I56" s="53"/>
      <c r="J56" s="54" t="str">
        <f>IF(I56="a",E55,IF(I56="b",E57,""))</f>
        <v/>
      </c>
      <c r="K56" s="47"/>
      <c r="L56" s="46"/>
      <c r="M56" s="65"/>
      <c r="N56" s="46"/>
      <c r="O56" s="47"/>
      <c r="P56" s="46"/>
      <c r="Q56" s="48"/>
      <c r="R56" s="49"/>
    </row>
    <row r="57" spans="1:18" s="37" customFormat="1" ht="9.6" hidden="1" customHeight="1" x14ac:dyDescent="0.2">
      <c r="A57" s="51"/>
      <c r="B57" s="52"/>
      <c r="C57" s="52"/>
      <c r="D57" s="69"/>
      <c r="E57" s="46"/>
      <c r="F57" s="46"/>
      <c r="H57" s="46"/>
      <c r="I57" s="56"/>
      <c r="J57" s="57" t="str">
        <f>UPPER(IF(OR(I58="a",I58="as"),E55,IF(OR(I58="b",I58="bs"),E59,)))</f>
        <v/>
      </c>
      <c r="K57" s="58"/>
      <c r="L57" s="46"/>
      <c r="M57" s="65"/>
      <c r="N57" s="46"/>
      <c r="O57" s="47"/>
      <c r="P57" s="46"/>
      <c r="Q57" s="48"/>
      <c r="R57" s="49"/>
    </row>
    <row r="58" spans="1:18" s="37" customFormat="1" ht="9.6" hidden="1" customHeight="1" x14ac:dyDescent="0.2">
      <c r="A58" s="51"/>
      <c r="B58" s="52"/>
      <c r="C58" s="52"/>
      <c r="D58" s="69"/>
      <c r="E58" s="46"/>
      <c r="F58" s="46"/>
      <c r="H58" s="59" t="s">
        <v>14</v>
      </c>
      <c r="I58" s="60"/>
      <c r="J58" s="61" t="str">
        <f>UPPER(IF(OR(I58="a",I58="as"),E56,IF(OR(I58="b",I58="bs"),E60,)))</f>
        <v/>
      </c>
      <c r="K58" s="62"/>
      <c r="L58" s="46"/>
      <c r="M58" s="65"/>
      <c r="N58" s="46"/>
      <c r="O58" s="47"/>
      <c r="P58" s="46"/>
      <c r="Q58" s="48"/>
      <c r="R58" s="49"/>
    </row>
    <row r="59" spans="1:18" s="37" customFormat="1" ht="9.6" hidden="1" customHeight="1" x14ac:dyDescent="0.2">
      <c r="A59" s="51">
        <v>14</v>
      </c>
      <c r="B59" s="41" t="str">
        <f>IF($D59="","",VLOOKUP($D59,'[1]Boys Do Main Draw Prep'!$A$7:$V$23,20))</f>
        <v/>
      </c>
      <c r="C59" s="41" t="str">
        <f>IF($D59="","",VLOOKUP($D59,'[1]Boys Do Main Draw Prep'!$A$7:$V$23,21))</f>
        <v/>
      </c>
      <c r="D59" s="42"/>
      <c r="E59" s="41" t="str">
        <f>UPPER(IF($D59="","",VLOOKUP($D59,'[1]Boys Do Main Draw Prep'!$A$7:$V$23,2)))</f>
        <v/>
      </c>
      <c r="F59" s="41" t="str">
        <f>IF($D59="","",VLOOKUP($D59,'[1]Boys Do Main Draw Prep'!$A$7:$V$23,3))</f>
        <v/>
      </c>
      <c r="G59" s="63"/>
      <c r="H59" s="41" t="str">
        <f>IF($D59="","",VLOOKUP($D59,'[1]Boys Do Main Draw Prep'!$A$7:$V$23,4))</f>
        <v/>
      </c>
      <c r="I59" s="64"/>
      <c r="J59" s="46"/>
      <c r="K59" s="65"/>
      <c r="L59" s="66"/>
      <c r="M59" s="72"/>
      <c r="N59" s="46"/>
      <c r="O59" s="47"/>
      <c r="P59" s="46"/>
      <c r="Q59" s="48"/>
      <c r="R59" s="49"/>
    </row>
    <row r="60" spans="1:18" s="37" customFormat="1" ht="9.6" hidden="1" customHeight="1" x14ac:dyDescent="0.2">
      <c r="A60" s="51"/>
      <c r="B60" s="52"/>
      <c r="C60" s="52"/>
      <c r="D60" s="52"/>
      <c r="E60" s="41" t="str">
        <f>UPPER(IF($D59="","",VLOOKUP($D59,'[1]Boys Do Main Draw Prep'!$A$7:$V$23,7)))</f>
        <v/>
      </c>
      <c r="F60" s="41" t="str">
        <f>IF($D59="","",VLOOKUP($D59,'[1]Boys Do Main Draw Prep'!$A$7:$V$23,8))</f>
        <v/>
      </c>
      <c r="G60" s="63"/>
      <c r="H60" s="41" t="str">
        <f>IF($D59="","",VLOOKUP($D59,'[1]Boys Do Main Draw Prep'!$A$7:$V$23,9))</f>
        <v/>
      </c>
      <c r="I60" s="53"/>
      <c r="J60" s="46"/>
      <c r="K60" s="65"/>
      <c r="L60" s="67"/>
      <c r="M60" s="73"/>
      <c r="N60" s="46"/>
      <c r="O60" s="47"/>
      <c r="P60" s="46"/>
      <c r="Q60" s="48"/>
      <c r="R60" s="49"/>
    </row>
    <row r="61" spans="1:18" s="37" customFormat="1" ht="9.6" hidden="1" customHeight="1" x14ac:dyDescent="0.2">
      <c r="A61" s="51"/>
      <c r="B61" s="52"/>
      <c r="C61" s="52"/>
      <c r="D61" s="69"/>
      <c r="E61" s="46"/>
      <c r="F61" s="46"/>
      <c r="H61" s="46"/>
      <c r="I61" s="70"/>
      <c r="J61" s="46"/>
      <c r="K61" s="56"/>
      <c r="L61" s="57" t="str">
        <f>UPPER(IF(OR(K62="a",K62="as"),J57,IF(OR(K62="b",K62="bs"),J65,)))</f>
        <v/>
      </c>
      <c r="M61" s="65"/>
      <c r="N61" s="46"/>
      <c r="O61" s="47"/>
      <c r="P61" s="46"/>
      <c r="Q61" s="48"/>
      <c r="R61" s="49"/>
    </row>
    <row r="62" spans="1:18" s="37" customFormat="1" ht="9.6" hidden="1" customHeight="1" x14ac:dyDescent="0.2">
      <c r="A62" s="51"/>
      <c r="B62" s="52"/>
      <c r="C62" s="52"/>
      <c r="D62" s="69"/>
      <c r="E62" s="46"/>
      <c r="F62" s="46"/>
      <c r="H62" s="46"/>
      <c r="I62" s="70"/>
      <c r="J62" s="59" t="s">
        <v>14</v>
      </c>
      <c r="K62" s="60"/>
      <c r="L62" s="61" t="str">
        <f>UPPER(IF(OR(K62="a",K62="as"),J58,IF(OR(K62="b",K62="bs"),J66,)))</f>
        <v/>
      </c>
      <c r="M62" s="53"/>
      <c r="N62" s="46"/>
      <c r="O62" s="47"/>
      <c r="P62" s="46"/>
      <c r="Q62" s="48"/>
      <c r="R62" s="49"/>
    </row>
    <row r="63" spans="1:18" s="37" customFormat="1" ht="9.6" hidden="1" customHeight="1" x14ac:dyDescent="0.2">
      <c r="A63" s="51">
        <v>15</v>
      </c>
      <c r="B63" s="41" t="str">
        <f>IF($D63="","",VLOOKUP($D63,'[1]Boys Do Main Draw Prep'!$A$7:$V$23,20))</f>
        <v/>
      </c>
      <c r="C63" s="41" t="str">
        <f>IF($D63="","",VLOOKUP($D63,'[1]Boys Do Main Draw Prep'!$A$7:$V$23,21))</f>
        <v/>
      </c>
      <c r="D63" s="42"/>
      <c r="E63" s="41" t="str">
        <f>UPPER(IF($D63="","",VLOOKUP($D63,'[1]Boys Do Main Draw Prep'!$A$7:$V$23,2)))</f>
        <v/>
      </c>
      <c r="F63" s="41" t="str">
        <f>IF($D63="","",VLOOKUP($D63,'[1]Boys Do Main Draw Prep'!$A$7:$V$23,3))</f>
        <v/>
      </c>
      <c r="G63" s="63"/>
      <c r="H63" s="41" t="str">
        <f>IF($D63="","",VLOOKUP($D63,'[1]Boys Do Main Draw Prep'!$A$7:$V$23,4))</f>
        <v/>
      </c>
      <c r="I63" s="45"/>
      <c r="J63" s="46"/>
      <c r="K63" s="65"/>
      <c r="L63" s="46"/>
      <c r="M63" s="47"/>
      <c r="N63" s="66"/>
      <c r="O63" s="47"/>
      <c r="P63" s="46"/>
      <c r="Q63" s="48"/>
      <c r="R63" s="49"/>
    </row>
    <row r="64" spans="1:18" s="37" customFormat="1" ht="9.6" hidden="1" customHeight="1" x14ac:dyDescent="0.2">
      <c r="A64" s="51"/>
      <c r="B64" s="52"/>
      <c r="C64" s="52"/>
      <c r="D64" s="52"/>
      <c r="E64" s="41" t="str">
        <f>UPPER(IF($D63="","",VLOOKUP($D63,'[1]Boys Do Main Draw Prep'!$A$7:$V$23,7)))</f>
        <v/>
      </c>
      <c r="F64" s="41" t="str">
        <f>IF($D63="","",VLOOKUP($D63,'[1]Boys Do Main Draw Prep'!$A$7:$V$23,8))</f>
        <v/>
      </c>
      <c r="G64" s="63"/>
      <c r="H64" s="41" t="str">
        <f>IF($D63="","",VLOOKUP($D63,'[1]Boys Do Main Draw Prep'!$A$7:$V$23,9))</f>
        <v/>
      </c>
      <c r="I64" s="53"/>
      <c r="J64" s="54" t="str">
        <f>IF(I64="a",E63,IF(I64="b",E65,""))</f>
        <v/>
      </c>
      <c r="K64" s="65"/>
      <c r="L64" s="46"/>
      <c r="M64" s="47"/>
      <c r="N64" s="46"/>
      <c r="O64" s="47"/>
      <c r="P64" s="46"/>
      <c r="Q64" s="48"/>
      <c r="R64" s="49"/>
    </row>
    <row r="65" spans="1:18" s="37" customFormat="1" ht="9.6" hidden="1" customHeight="1" x14ac:dyDescent="0.2">
      <c r="A65" s="51"/>
      <c r="B65" s="52"/>
      <c r="C65" s="52"/>
      <c r="D65" s="52"/>
      <c r="E65" s="54"/>
      <c r="F65" s="54"/>
      <c r="G65" s="76"/>
      <c r="H65" s="54"/>
      <c r="I65" s="56"/>
      <c r="J65" s="57" t="str">
        <f>UPPER(IF(OR(I66="a",I66="as"),E63,IF(OR(I66="b",I66="bs"),E67,)))</f>
        <v/>
      </c>
      <c r="K65" s="72"/>
      <c r="L65" s="46"/>
      <c r="M65" s="47"/>
      <c r="N65" s="46"/>
      <c r="O65" s="47"/>
      <c r="P65" s="46"/>
      <c r="Q65" s="48"/>
      <c r="R65" s="49"/>
    </row>
    <row r="66" spans="1:18" s="37" customFormat="1" ht="9.6" hidden="1" customHeight="1" x14ac:dyDescent="0.2">
      <c r="A66" s="51"/>
      <c r="B66" s="52"/>
      <c r="C66" s="52"/>
      <c r="D66" s="52"/>
      <c r="E66" s="46"/>
      <c r="F66" s="46"/>
      <c r="H66" s="59" t="s">
        <v>14</v>
      </c>
      <c r="I66" s="60"/>
      <c r="J66" s="61" t="str">
        <f>UPPER(IF(OR(I66="a",I66="as"),E64,IF(OR(I66="b",I66="bs"),E68,)))</f>
        <v/>
      </c>
      <c r="K66" s="53"/>
      <c r="L66" s="46"/>
      <c r="M66" s="47"/>
      <c r="N66" s="46"/>
      <c r="O66" s="47"/>
      <c r="P66" s="46"/>
      <c r="Q66" s="48"/>
      <c r="R66" s="49"/>
    </row>
    <row r="67" spans="1:18" s="37" customFormat="1" ht="9.6" hidden="1" customHeight="1" x14ac:dyDescent="0.2">
      <c r="A67" s="40">
        <v>16</v>
      </c>
      <c r="B67" s="41" t="str">
        <f>IF($D67="","",VLOOKUP($D67,'[1]Boys Do Main Draw Prep'!$A$7:$V$23,20))</f>
        <v/>
      </c>
      <c r="C67" s="41" t="str">
        <f>IF($D67="","",VLOOKUP($D67,'[1]Boys Do Main Draw Prep'!$A$7:$V$23,21))</f>
        <v/>
      </c>
      <c r="D67" s="42"/>
      <c r="E67" s="43" t="str">
        <f>UPPER(IF($D67="","",VLOOKUP($D67,'[1]Boys Do Main Draw Prep'!$A$7:$V$23,2)))</f>
        <v/>
      </c>
      <c r="F67" s="43" t="str">
        <f>IF($D67="","",VLOOKUP($D67,'[1]Boys Do Main Draw Prep'!$A$7:$V$23,3))</f>
        <v/>
      </c>
      <c r="G67" s="44"/>
      <c r="H67" s="43" t="str">
        <f>IF($D67="","",VLOOKUP($D67,'[1]Boys Do Main Draw Prep'!$A$7:$V$23,4))</f>
        <v/>
      </c>
      <c r="I67" s="64"/>
      <c r="J67" s="46"/>
      <c r="K67" s="47"/>
      <c r="L67" s="66"/>
      <c r="M67" s="58"/>
      <c r="N67" s="46"/>
      <c r="O67" s="47"/>
      <c r="P67" s="46"/>
      <c r="Q67" s="48"/>
      <c r="R67" s="49"/>
    </row>
    <row r="68" spans="1:18" s="37" customFormat="1" ht="9.6" hidden="1" customHeight="1" x14ac:dyDescent="0.2">
      <c r="A68" s="51"/>
      <c r="B68" s="52"/>
      <c r="C68" s="52"/>
      <c r="D68" s="52"/>
      <c r="E68" s="43" t="str">
        <f>UPPER(IF($D67="","",VLOOKUP($D67,'[1]Boys Do Main Draw Prep'!$A$7:$V$23,7)))</f>
        <v/>
      </c>
      <c r="F68" s="43" t="str">
        <f>IF($D67="","",VLOOKUP($D67,'[1]Boys Do Main Draw Prep'!$A$7:$V$23,8))</f>
        <v/>
      </c>
      <c r="G68" s="44"/>
      <c r="H68" s="43" t="str">
        <f>IF($D67="","",VLOOKUP($D67,'[1]Boys Do Main Draw Prep'!$A$7:$V$23,9))</f>
        <v/>
      </c>
      <c r="I68" s="53"/>
      <c r="J68" s="46"/>
      <c r="K68" s="47"/>
      <c r="L68" s="67"/>
      <c r="M68" s="68"/>
      <c r="N68" s="46"/>
      <c r="O68" s="47"/>
      <c r="P68" s="46"/>
      <c r="Q68" s="48"/>
      <c r="R68" s="49"/>
    </row>
    <row r="69" spans="1:18" s="37" customFormat="1" ht="9.6" customHeight="1" x14ac:dyDescent="0.2">
      <c r="A69" s="77"/>
      <c r="B69" s="78"/>
      <c r="C69" s="78"/>
      <c r="D69" s="79"/>
      <c r="E69" s="80"/>
      <c r="F69" s="80"/>
      <c r="G69" s="81"/>
      <c r="H69" s="80"/>
      <c r="I69" s="82"/>
      <c r="J69" s="83"/>
      <c r="K69" s="84"/>
      <c r="L69" s="83"/>
      <c r="M69" s="84"/>
      <c r="N69" s="83"/>
      <c r="O69" s="84"/>
      <c r="P69" s="83"/>
      <c r="Q69" s="84"/>
      <c r="R69" s="49"/>
    </row>
    <row r="70" spans="1:18" s="37" customFormat="1" ht="6" customHeight="1" x14ac:dyDescent="0.2">
      <c r="A70" s="77"/>
      <c r="B70" s="78"/>
      <c r="C70" s="78"/>
      <c r="D70" s="79"/>
      <c r="E70" s="80"/>
      <c r="F70" s="80"/>
      <c r="G70" s="81"/>
      <c r="H70" s="80"/>
      <c r="I70" s="82"/>
      <c r="J70" s="83"/>
      <c r="K70" s="84"/>
      <c r="L70" s="85"/>
      <c r="M70" s="86"/>
      <c r="N70" s="85"/>
      <c r="O70" s="86"/>
      <c r="P70" s="85"/>
      <c r="Q70" s="86"/>
      <c r="R70" s="49"/>
    </row>
    <row r="71" spans="1:18" s="98" customFormat="1" ht="10.5" customHeight="1" x14ac:dyDescent="0.2">
      <c r="A71" s="87" t="s">
        <v>15</v>
      </c>
      <c r="B71" s="88"/>
      <c r="C71" s="89"/>
      <c r="D71" s="90" t="s">
        <v>16</v>
      </c>
      <c r="E71" s="91" t="s">
        <v>17</v>
      </c>
      <c r="F71" s="91"/>
      <c r="G71" s="91"/>
      <c r="H71" s="92"/>
      <c r="I71" s="91" t="s">
        <v>16</v>
      </c>
      <c r="J71" s="91" t="s">
        <v>18</v>
      </c>
      <c r="K71" s="93"/>
      <c r="L71" s="91" t="s">
        <v>19</v>
      </c>
      <c r="M71" s="94"/>
      <c r="N71" s="95" t="s">
        <v>20</v>
      </c>
      <c r="O71" s="95"/>
      <c r="P71" s="96"/>
      <c r="Q71" s="97"/>
    </row>
    <row r="72" spans="1:18" s="98" customFormat="1" ht="9" customHeight="1" x14ac:dyDescent="0.2">
      <c r="A72" s="99" t="s">
        <v>21</v>
      </c>
      <c r="B72" s="100"/>
      <c r="C72" s="101"/>
      <c r="D72" s="102">
        <v>1</v>
      </c>
      <c r="E72" s="103">
        <f>IF(D72&gt;$Q$79,,UPPER(VLOOKUP(D72,'[1]Boys Do Main Draw Prep'!$A$7:$R$23,2)))</f>
        <v>0</v>
      </c>
      <c r="F72" s="104"/>
      <c r="G72" s="104"/>
      <c r="H72" s="105"/>
      <c r="I72" s="106" t="s">
        <v>22</v>
      </c>
      <c r="J72" s="100"/>
      <c r="K72" s="107"/>
      <c r="L72" s="100"/>
      <c r="M72" s="108"/>
      <c r="N72" s="109" t="s">
        <v>23</v>
      </c>
      <c r="O72" s="110"/>
      <c r="P72" s="110"/>
      <c r="Q72" s="111"/>
    </row>
    <row r="73" spans="1:18" s="98" customFormat="1" ht="9" customHeight="1" x14ac:dyDescent="0.2">
      <c r="A73" s="99" t="s">
        <v>24</v>
      </c>
      <c r="B73" s="100"/>
      <c r="C73" s="101"/>
      <c r="D73" s="102"/>
      <c r="E73" s="103">
        <f>IF(D72&gt;$Q$79,,UPPER(VLOOKUP(D72,'[1]Boys Do Main Draw Prep'!$A$7:$R$23,7)))</f>
        <v>0</v>
      </c>
      <c r="F73" s="104"/>
      <c r="G73" s="104"/>
      <c r="H73" s="105"/>
      <c r="I73" s="106"/>
      <c r="J73" s="100"/>
      <c r="K73" s="107"/>
      <c r="L73" s="100"/>
      <c r="M73" s="108"/>
      <c r="N73" s="112"/>
      <c r="O73" s="113"/>
      <c r="P73" s="112"/>
      <c r="Q73" s="114"/>
    </row>
    <row r="74" spans="1:18" s="98" customFormat="1" ht="9" customHeight="1" x14ac:dyDescent="0.2">
      <c r="A74" s="115" t="s">
        <v>25</v>
      </c>
      <c r="B74" s="112"/>
      <c r="C74" s="116"/>
      <c r="D74" s="102">
        <v>2</v>
      </c>
      <c r="E74" s="103">
        <f>IF(D74&gt;$Q$79,,UPPER(VLOOKUP(D74,'[1]Boys Do Main Draw Prep'!$A$7:$R$23,2)))</f>
        <v>0</v>
      </c>
      <c r="F74" s="104"/>
      <c r="G74" s="104"/>
      <c r="H74" s="105"/>
      <c r="I74" s="106" t="s">
        <v>26</v>
      </c>
      <c r="J74" s="100"/>
      <c r="K74" s="107"/>
      <c r="L74" s="100"/>
      <c r="M74" s="108"/>
      <c r="N74" s="109" t="s">
        <v>27</v>
      </c>
      <c r="O74" s="110"/>
      <c r="P74" s="110"/>
      <c r="Q74" s="111"/>
    </row>
    <row r="75" spans="1:18" s="98" customFormat="1" ht="9" customHeight="1" x14ac:dyDescent="0.2">
      <c r="A75" s="117"/>
      <c r="B75" s="118"/>
      <c r="C75" s="119"/>
      <c r="D75" s="102"/>
      <c r="E75" s="103">
        <f>IF(D74&gt;$Q$79,,UPPER(VLOOKUP(D74,'[1]Boys Do Main Draw Prep'!$A$7:$R$23,7)))</f>
        <v>0</v>
      </c>
      <c r="F75" s="104"/>
      <c r="G75" s="104"/>
      <c r="H75" s="105"/>
      <c r="I75" s="106"/>
      <c r="J75" s="100"/>
      <c r="K75" s="107"/>
      <c r="L75" s="100"/>
      <c r="M75" s="108"/>
      <c r="N75" s="100"/>
      <c r="O75" s="107"/>
      <c r="P75" s="100"/>
      <c r="Q75" s="108"/>
    </row>
    <row r="76" spans="1:18" s="98" customFormat="1" ht="9" customHeight="1" x14ac:dyDescent="0.2">
      <c r="A76" s="120" t="s">
        <v>28</v>
      </c>
      <c r="B76" s="121"/>
      <c r="C76" s="122"/>
      <c r="D76" s="102">
        <v>3</v>
      </c>
      <c r="E76" s="103">
        <f>IF(D76&gt;$Q$79,,UPPER(VLOOKUP(D76,'[1]Boys Do Main Draw Prep'!$A$7:$R$23,2)))</f>
        <v>0</v>
      </c>
      <c r="F76" s="104"/>
      <c r="G76" s="104"/>
      <c r="H76" s="105"/>
      <c r="I76" s="106" t="s">
        <v>29</v>
      </c>
      <c r="J76" s="100"/>
      <c r="K76" s="107"/>
      <c r="L76" s="100"/>
      <c r="M76" s="108"/>
      <c r="N76" s="112"/>
      <c r="O76" s="113"/>
      <c r="P76" s="112"/>
      <c r="Q76" s="114"/>
    </row>
    <row r="77" spans="1:18" s="98" customFormat="1" ht="9" customHeight="1" x14ac:dyDescent="0.2">
      <c r="A77" s="99" t="s">
        <v>21</v>
      </c>
      <c r="B77" s="100"/>
      <c r="C77" s="101"/>
      <c r="D77" s="102"/>
      <c r="E77" s="103">
        <f>IF(D76&gt;$Q$79,,UPPER(VLOOKUP(D76,'[1]Boys Do Main Draw Prep'!$A$7:$R$23,7)))</f>
        <v>0</v>
      </c>
      <c r="F77" s="104"/>
      <c r="G77" s="104"/>
      <c r="H77" s="105"/>
      <c r="I77" s="106"/>
      <c r="J77" s="100"/>
      <c r="K77" s="107"/>
      <c r="L77" s="100"/>
      <c r="M77" s="108"/>
      <c r="N77" s="109" t="s">
        <v>54</v>
      </c>
      <c r="O77" s="110"/>
      <c r="P77" s="110"/>
      <c r="Q77" s="111"/>
    </row>
    <row r="78" spans="1:18" s="98" customFormat="1" ht="9" customHeight="1" x14ac:dyDescent="0.2">
      <c r="A78" s="99" t="s">
        <v>31</v>
      </c>
      <c r="B78" s="100"/>
      <c r="C78" s="123"/>
      <c r="D78" s="102">
        <v>4</v>
      </c>
      <c r="E78" s="103">
        <f>IF(D78&gt;$Q$79,,UPPER(VLOOKUP(D78,'[1]Boys Do Main Draw Prep'!$A$7:$R$23,2)))</f>
        <v>0</v>
      </c>
      <c r="F78" s="104"/>
      <c r="G78" s="104"/>
      <c r="H78" s="105"/>
      <c r="I78" s="106" t="s">
        <v>32</v>
      </c>
      <c r="J78" s="100"/>
      <c r="K78" s="107"/>
      <c r="L78" s="100"/>
      <c r="M78" s="108"/>
      <c r="N78" s="100"/>
      <c r="O78" s="107"/>
      <c r="P78" s="100"/>
      <c r="Q78" s="108"/>
    </row>
    <row r="79" spans="1:18" s="98" customFormat="1" ht="9" customHeight="1" x14ac:dyDescent="0.2">
      <c r="A79" s="115" t="s">
        <v>33</v>
      </c>
      <c r="B79" s="112"/>
      <c r="C79" s="124"/>
      <c r="D79" s="125"/>
      <c r="E79" s="126">
        <f>IF(D78&gt;$Q$79,,UPPER(VLOOKUP(D78,'[1]Boys Do Main Draw Prep'!$A$7:$R$23,7)))</f>
        <v>0</v>
      </c>
      <c r="F79" s="127"/>
      <c r="G79" s="127"/>
      <c r="H79" s="128"/>
      <c r="I79" s="129"/>
      <c r="J79" s="112"/>
      <c r="K79" s="113"/>
      <c r="L79" s="112"/>
      <c r="M79" s="114"/>
      <c r="N79" s="112" t="str">
        <f>Q4</f>
        <v>Yoyok Eko Prastyo</v>
      </c>
      <c r="O79" s="113"/>
      <c r="P79" s="112"/>
      <c r="Q79" s="130">
        <f>MIN(4,'[1]Boys Do Main Draw Prep'!$V$5)</f>
        <v>0</v>
      </c>
    </row>
    <row r="80" spans="1:18" ht="15.75" customHeight="1" x14ac:dyDescent="0.2"/>
    <row r="81" ht="9" customHeight="1" x14ac:dyDescent="0.2"/>
  </sheetData>
  <mergeCells count="3">
    <mergeCell ref="A4:C4"/>
    <mergeCell ref="L1:N1"/>
    <mergeCell ref="L2:N2"/>
  </mergeCells>
  <conditionalFormatting sqref="B7 B11 B15 B19 B23 B27 B31 B35 B39 B43 B47 B51 B55 B59 B63 B67">
    <cfRule type="cellIs" dxfId="45" priority="1" stopIfTrue="1" operator="equal">
      <formula>"DA"</formula>
    </cfRule>
  </conditionalFormatting>
  <conditionalFormatting sqref="D7 D11 D15 D19 D23 D27 D31 D35 D39 D43 D47 D51 D55 D59 D63 D67">
    <cfRule type="cellIs" dxfId="44" priority="11" stopIfTrue="1" operator="lessThan">
      <formula>5</formula>
    </cfRule>
  </conditionalFormatting>
  <conditionalFormatting sqref="E47 E51 E55 E59 E63 E67">
    <cfRule type="cellIs" dxfId="43" priority="10" stopIfTrue="1" operator="equal">
      <formula>"Bye"</formula>
    </cfRule>
  </conditionalFormatting>
  <conditionalFormatting sqref="H10 J14 H18 L22 H26 J30 H34 N38 H42 J46 H50 L54 H58 J62 H66">
    <cfRule type="expression" dxfId="42" priority="2" stopIfTrue="1">
      <formula>AND($N$1="CU",H10="Umpire")</formula>
    </cfRule>
    <cfRule type="expression" dxfId="41" priority="3" stopIfTrue="1">
      <formula>AND($N$1="CU",H10&lt;&gt;"Umpire",I10&lt;&gt;"")</formula>
    </cfRule>
    <cfRule type="expression" dxfId="40" priority="4" stopIfTrue="1">
      <formula>AND($N$1="CU",H10&lt;&gt;"Umpire")</formula>
    </cfRule>
  </conditionalFormatting>
  <conditionalFormatting sqref="I10 K14 I18 M22 I26 K30 I34 O38 I42 K46 I50 M54 I58 K62 I66">
    <cfRule type="expression" dxfId="39" priority="9" stopIfTrue="1">
      <formula>$N$1="CU"</formula>
    </cfRule>
  </conditionalFormatting>
  <conditionalFormatting sqref="J9 L13 J17 N21 J25 L29 J33 P37 J41 L45 J49 N53 J57 L61 J65">
    <cfRule type="expression" dxfId="38" priority="5" stopIfTrue="1">
      <formula>I10="as"</formula>
    </cfRule>
    <cfRule type="expression" dxfId="37" priority="6" stopIfTrue="1">
      <formula>I10="bs"</formula>
    </cfRule>
  </conditionalFormatting>
  <conditionalFormatting sqref="J10 L14 J18 N22 J26 L30 J34 P38 J42 L46 J50 N54 J58 L62 J66">
    <cfRule type="expression" dxfId="36" priority="7" stopIfTrue="1">
      <formula>I10="as"</formula>
    </cfRule>
    <cfRule type="expression" dxfId="35" priority="8" stopIfTrue="1">
      <formula>I10="bs"</formula>
    </cfRule>
  </conditionalFormatting>
  <dataValidations count="1">
    <dataValidation type="list" allowBlank="1" showInputMessage="1" sqref="H10 H42 H18 H58 H26 H50 H34 H66 J62 J46 L54 N38 J30 L22 J14" xr:uid="{E76C0034-C06F-4EF5-9B39-00B6F49D5542}">
      <formula1>$T$7:$T$16</formula1>
    </dataValidation>
  </dataValidations>
  <printOptions horizontalCentered="1"/>
  <pageMargins left="0.35" right="0.35" top="0.39" bottom="0.39" header="0" footer="0"/>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0170B-13DF-4EF0-A3F1-BC644841EE34}">
  <dimension ref="A1:T154"/>
  <sheetViews>
    <sheetView showGridLines="0" showZeros="0" topLeftCell="A121" zoomScale="200" zoomScaleNormal="80" workbookViewId="0">
      <selection activeCell="E133" sqref="E133"/>
    </sheetView>
  </sheetViews>
  <sheetFormatPr defaultColWidth="9.140625" defaultRowHeight="12" customHeight="1" x14ac:dyDescent="0.2"/>
  <cols>
    <col min="1" max="2" width="3.28515625" style="37" customWidth="1"/>
    <col min="3" max="3" width="4.7109375" style="37" customWidth="1"/>
    <col min="4" max="4" width="4.28515625" style="37" customWidth="1"/>
    <col min="5" max="5" width="12.7109375" style="37" customWidth="1"/>
    <col min="6" max="6" width="2.7109375" style="37" customWidth="1"/>
    <col min="7" max="7" width="7.7109375" style="37" customWidth="1"/>
    <col min="8" max="8" width="5.85546875" style="37" customWidth="1"/>
    <col min="9" max="9" width="1.7109375" style="134" customWidth="1"/>
    <col min="10" max="10" width="10.7109375" style="37" customWidth="1"/>
    <col min="11" max="11" width="1.7109375" style="134" customWidth="1"/>
    <col min="12" max="12" width="10.7109375" style="37" customWidth="1"/>
    <col min="13" max="13" width="1.7109375" style="134" customWidth="1"/>
    <col min="14" max="14" width="10.7109375" style="37" customWidth="1"/>
    <col min="15" max="15" width="1.7109375" style="134" customWidth="1"/>
    <col min="16" max="16" width="10.7109375" style="37" customWidth="1"/>
    <col min="17" max="17" width="1.7109375" style="134" customWidth="1"/>
    <col min="18" max="18" width="9.140625" style="37"/>
    <col min="19" max="19" width="8.7109375" style="37" customWidth="1"/>
    <col min="20" max="20" width="8.85546875" style="37" hidden="1" customWidth="1"/>
    <col min="21" max="21" width="5.7109375" style="37" customWidth="1"/>
    <col min="22" max="16384" width="9.140625" style="37"/>
  </cols>
  <sheetData>
    <row r="1" spans="1:20" ht="12" customHeight="1" x14ac:dyDescent="0.2">
      <c r="A1" s="137" t="str">
        <f>'[1]Week SetUp'!$A$6</f>
        <v>PIALA KETUA MA-RI IV 2024</v>
      </c>
      <c r="B1" s="76"/>
      <c r="J1" s="138"/>
      <c r="K1" s="138"/>
      <c r="L1" s="259" t="s">
        <v>41</v>
      </c>
      <c r="M1" s="259"/>
      <c r="N1" s="259"/>
    </row>
    <row r="2" spans="1:20" ht="12" customHeight="1" x14ac:dyDescent="0.2">
      <c r="A2" s="132" t="str">
        <f>'[1]Week SetUp'!$A$8</f>
        <v>TURNAMEN TENIS PERORANGAN</v>
      </c>
      <c r="B2" s="132"/>
      <c r="C2" s="132"/>
      <c r="D2" s="132"/>
      <c r="E2" s="132"/>
      <c r="F2" s="133"/>
      <c r="J2" s="138"/>
      <c r="K2" s="138"/>
      <c r="L2" s="259" t="s">
        <v>42</v>
      </c>
      <c r="M2" s="259"/>
      <c r="N2" s="259"/>
    </row>
    <row r="3" spans="1:20" ht="12" customHeight="1" x14ac:dyDescent="0.2">
      <c r="A3" s="140" t="s">
        <v>0</v>
      </c>
      <c r="B3" s="140"/>
      <c r="C3" s="140"/>
      <c r="D3" s="140"/>
      <c r="E3" s="140"/>
      <c r="F3" s="140" t="s">
        <v>1</v>
      </c>
      <c r="G3" s="140"/>
      <c r="H3" s="141"/>
      <c r="I3" s="142"/>
      <c r="J3" s="143" t="s">
        <v>2</v>
      </c>
      <c r="K3" s="144"/>
      <c r="L3" s="145" t="s">
        <v>3</v>
      </c>
      <c r="M3" s="142"/>
      <c r="N3" s="141"/>
      <c r="O3" s="142"/>
      <c r="P3" s="141"/>
      <c r="Q3" s="146" t="s">
        <v>4</v>
      </c>
    </row>
    <row r="4" spans="1:20" s="76" customFormat="1" ht="12" customHeight="1" thickBot="1" x14ac:dyDescent="0.25">
      <c r="A4" s="258" t="str">
        <f>'[1]Week SetUp'!$A$10</f>
        <v>14-16 Sept 2014</v>
      </c>
      <c r="B4" s="258"/>
      <c r="C4" s="258"/>
      <c r="D4" s="147"/>
      <c r="E4" s="147"/>
      <c r="F4" s="148" t="str">
        <f>'[1]Week SetUp'!$C$10</f>
        <v>Yogyakarta</v>
      </c>
      <c r="G4" s="21"/>
      <c r="H4" s="147"/>
      <c r="I4" s="149"/>
      <c r="J4" s="150">
        <f>'[1]Week SetUp'!$D$10</f>
        <v>0</v>
      </c>
      <c r="K4" s="151"/>
      <c r="L4" s="152">
        <f>'[1]Week SetUp'!$A$12</f>
        <v>0</v>
      </c>
      <c r="M4" s="149"/>
      <c r="N4" s="147"/>
      <c r="O4" s="149"/>
      <c r="P4" s="147"/>
      <c r="Q4" s="153" t="str">
        <f>'[1]Week SetUp'!$E$10</f>
        <v>Yoyok Eko Prastyo</v>
      </c>
    </row>
    <row r="5" spans="1:20" ht="12" customHeight="1" x14ac:dyDescent="0.2">
      <c r="A5" s="154"/>
      <c r="B5" s="155" t="s">
        <v>5</v>
      </c>
      <c r="C5" s="155" t="str">
        <f>IF(OR(F2="Week 3",F2="Masters"),"CP","Rank")</f>
        <v>Rank</v>
      </c>
      <c r="D5" s="155" t="s">
        <v>6</v>
      </c>
      <c r="E5" s="156" t="s">
        <v>7</v>
      </c>
      <c r="F5" s="156" t="s">
        <v>8</v>
      </c>
      <c r="G5" s="156"/>
      <c r="H5" s="156" t="s">
        <v>9</v>
      </c>
      <c r="I5" s="157"/>
      <c r="J5" s="155" t="s">
        <v>10</v>
      </c>
      <c r="K5" s="158"/>
      <c r="L5" s="155" t="s">
        <v>34</v>
      </c>
      <c r="M5" s="158"/>
      <c r="N5" s="155" t="s">
        <v>11</v>
      </c>
      <c r="O5" s="158"/>
      <c r="P5" s="155" t="s">
        <v>35</v>
      </c>
      <c r="Q5" s="159"/>
    </row>
    <row r="6" spans="1:20" ht="12" customHeight="1" thickBot="1" x14ac:dyDescent="0.25">
      <c r="A6" s="154"/>
      <c r="B6" s="160"/>
      <c r="C6" s="160"/>
      <c r="D6" s="160"/>
      <c r="E6" s="161"/>
      <c r="F6" s="161"/>
      <c r="H6" s="161"/>
      <c r="I6" s="162"/>
      <c r="J6" s="160"/>
      <c r="K6" s="162"/>
      <c r="L6" s="160"/>
      <c r="M6" s="162"/>
      <c r="N6" s="160"/>
      <c r="O6" s="162"/>
      <c r="P6" s="160"/>
    </row>
    <row r="7" spans="1:20" ht="12" customHeight="1" x14ac:dyDescent="0.2">
      <c r="A7" s="163">
        <v>1</v>
      </c>
      <c r="B7" s="63" t="str">
        <f>IF($D7="","",VLOOKUP($D7,'[1]Boys Do Main Draw Prep'!$A$7:$V$39,20))</f>
        <v/>
      </c>
      <c r="C7" s="63" t="str">
        <f>IF($D7="","",VLOOKUP($D7,'[1]Boys Do Main Draw Prep'!$A$7:$V$39,21))</f>
        <v/>
      </c>
      <c r="D7" s="164"/>
      <c r="E7" s="165" t="s">
        <v>55</v>
      </c>
      <c r="F7" s="44" t="str">
        <f>IF($D7="","",VLOOKUP($D7,'[1]Boys Do Main Draw Prep'!$A$7:$V$39,3))</f>
        <v/>
      </c>
      <c r="G7" s="44"/>
      <c r="H7" s="44" t="str">
        <f>IF($D7="","",VLOOKUP($D7,'[1]Boys Do Main Draw Prep'!$A$7:$V$39,4))</f>
        <v/>
      </c>
      <c r="I7" s="166"/>
      <c r="Q7" s="167" t="s">
        <v>36</v>
      </c>
      <c r="R7" s="49"/>
      <c r="T7" s="50" t="e">
        <f>#REF!</f>
        <v>#REF!</v>
      </c>
    </row>
    <row r="8" spans="1:20" ht="12" customHeight="1" x14ac:dyDescent="0.2">
      <c r="A8" s="155"/>
      <c r="B8" s="160"/>
      <c r="C8" s="160"/>
      <c r="D8" s="160"/>
      <c r="E8" s="44" t="str">
        <f>UPPER(IF($D7="","",VLOOKUP($D7,'[1]Boys Do Main Draw Prep'!$A$7:$V$39,7)))</f>
        <v/>
      </c>
      <c r="F8" s="44" t="str">
        <f>IF($D7="","",VLOOKUP($D7,'[1]Boys Do Main Draw Prep'!$A$7:$V$39,8))</f>
        <v/>
      </c>
      <c r="G8" s="44"/>
      <c r="H8" s="44" t="str">
        <f>IF($D7="","",VLOOKUP($D7,'[1]Boys Do Main Draw Prep'!$A$7:$V$39,9))</f>
        <v/>
      </c>
      <c r="I8" s="168"/>
      <c r="J8" s="76" t="str">
        <f>IF(I8="a",E7,IF(I8="b",E9,""))</f>
        <v/>
      </c>
      <c r="Q8" s="169"/>
      <c r="R8" s="49"/>
      <c r="T8" s="55" t="e">
        <f>#REF!</f>
        <v>#REF!</v>
      </c>
    </row>
    <row r="9" spans="1:20" ht="12" customHeight="1" x14ac:dyDescent="0.2">
      <c r="A9" s="155"/>
      <c r="B9" s="160"/>
      <c r="C9" s="160"/>
      <c r="D9" s="160"/>
      <c r="I9" s="170"/>
      <c r="J9" s="171" t="str">
        <f>UPPER(IF(OR(I10="a",I10="as"),E7,IF(OR(I10="b",I10="bs"),E11,)))</f>
        <v/>
      </c>
      <c r="K9" s="172"/>
      <c r="Q9" s="169"/>
      <c r="R9" s="49"/>
      <c r="T9" s="55" t="e">
        <f>#REF!</f>
        <v>#REF!</v>
      </c>
    </row>
    <row r="10" spans="1:20" ht="12" customHeight="1" x14ac:dyDescent="0.2">
      <c r="A10" s="155"/>
      <c r="B10" s="160"/>
      <c r="C10" s="160"/>
      <c r="D10" s="160"/>
      <c r="H10" s="173" t="s">
        <v>14</v>
      </c>
      <c r="I10" s="174"/>
      <c r="J10" s="175" t="str">
        <f>UPPER(IF(OR(I10="a",I10="as"),E8,IF(OR(I10="b",I10="bs"),E12,)))</f>
        <v/>
      </c>
      <c r="K10" s="176"/>
      <c r="Q10" s="169"/>
      <c r="R10" s="49"/>
      <c r="T10" s="55" t="e">
        <f>#REF!</f>
        <v>#REF!</v>
      </c>
    </row>
    <row r="11" spans="1:20" ht="12" customHeight="1" x14ac:dyDescent="0.2">
      <c r="A11" s="139">
        <v>2</v>
      </c>
      <c r="B11" s="63" t="str">
        <f>IF($D11="","",VLOOKUP($D11,'[1]Boys Do Main Draw Prep'!$A$7:$V$39,20))</f>
        <v/>
      </c>
      <c r="C11" s="63" t="str">
        <f>IF($D11="","",VLOOKUP($D11,'[1]Boys Do Main Draw Prep'!$A$7:$V$39,21))</f>
        <v/>
      </c>
      <c r="D11" s="164"/>
      <c r="E11" s="63" t="str">
        <f>UPPER(IF($D11="","",VLOOKUP($D11,'[1]Boys Do Main Draw Prep'!$A$7:$V$39,2)))</f>
        <v/>
      </c>
      <c r="F11" s="63" t="str">
        <f>IF($D11="","",VLOOKUP($D11,'[1]Boys Do Main Draw Prep'!$A$7:$V$39,3))</f>
        <v/>
      </c>
      <c r="G11" s="63"/>
      <c r="H11" s="63" t="str">
        <f>IF($D11="","",VLOOKUP($D11,'[1]Boys Do Main Draw Prep'!$A$7:$V$39,4))</f>
        <v/>
      </c>
      <c r="I11" s="177"/>
      <c r="K11" s="178"/>
      <c r="L11" s="161"/>
      <c r="M11" s="172"/>
      <c r="Q11" s="169"/>
      <c r="R11" s="49"/>
      <c r="T11" s="55" t="e">
        <f>#REF!</f>
        <v>#REF!</v>
      </c>
    </row>
    <row r="12" spans="1:20" ht="12" customHeight="1" x14ac:dyDescent="0.2">
      <c r="A12" s="155"/>
      <c r="B12" s="160"/>
      <c r="C12" s="160"/>
      <c r="D12" s="160"/>
      <c r="E12" s="63" t="str">
        <f>UPPER(IF($D11="","",VLOOKUP($D11,'[1]Boys Do Main Draw Prep'!$A$7:$V$39,7)))</f>
        <v/>
      </c>
      <c r="F12" s="63" t="str">
        <f>IF($D11="","",VLOOKUP($D11,'[1]Boys Do Main Draw Prep'!$A$7:$V$39,8))</f>
        <v/>
      </c>
      <c r="G12" s="63"/>
      <c r="H12" s="63" t="str">
        <f>IF($D11="","",VLOOKUP($D11,'[1]Boys Do Main Draw Prep'!$A$7:$V$39,9))</f>
        <v/>
      </c>
      <c r="I12" s="168"/>
      <c r="K12" s="178"/>
      <c r="L12" s="179"/>
      <c r="M12" s="180"/>
      <c r="Q12" s="169"/>
      <c r="R12" s="49"/>
      <c r="T12" s="55" t="e">
        <f>#REF!</f>
        <v>#REF!</v>
      </c>
    </row>
    <row r="13" spans="1:20" ht="12" customHeight="1" x14ac:dyDescent="0.2">
      <c r="A13" s="155"/>
      <c r="B13" s="160"/>
      <c r="C13" s="160"/>
      <c r="D13" s="181"/>
      <c r="I13" s="162"/>
      <c r="K13" s="170"/>
      <c r="L13" s="171" t="str">
        <f>UPPER(IF(OR(K14="a",K14="as"),J9,IF(OR(K14="b",K14="bs"),J17,)))</f>
        <v/>
      </c>
      <c r="Q13" s="169"/>
      <c r="R13" s="49"/>
      <c r="T13" s="55" t="e">
        <f>#REF!</f>
        <v>#REF!</v>
      </c>
    </row>
    <row r="14" spans="1:20" ht="12" customHeight="1" x14ac:dyDescent="0.2">
      <c r="A14" s="155"/>
      <c r="B14" s="160"/>
      <c r="C14" s="160"/>
      <c r="D14" s="181"/>
      <c r="I14" s="162"/>
      <c r="J14" s="173" t="s">
        <v>14</v>
      </c>
      <c r="K14" s="174"/>
      <c r="L14" s="175" t="str">
        <f>UPPER(IF(OR(K14="a",K14="as"),J10,IF(OR(K14="b",K14="bs"),J18,)))</f>
        <v/>
      </c>
      <c r="M14" s="176"/>
      <c r="Q14" s="169"/>
      <c r="R14" s="49"/>
      <c r="T14" s="55" t="e">
        <f>#REF!</f>
        <v>#REF!</v>
      </c>
    </row>
    <row r="15" spans="1:20" ht="12" customHeight="1" x14ac:dyDescent="0.2">
      <c r="A15" s="155">
        <v>3</v>
      </c>
      <c r="B15" s="63" t="str">
        <f>IF($D15="","",VLOOKUP($D15,'[1]Boys Do Main Draw Prep'!$A$7:$V$39,20))</f>
        <v/>
      </c>
      <c r="C15" s="63" t="str">
        <f>IF($D15="","",VLOOKUP($D15,'[1]Boys Do Main Draw Prep'!$A$7:$V$39,21))</f>
        <v/>
      </c>
      <c r="D15" s="164"/>
      <c r="E15" s="165" t="s">
        <v>73</v>
      </c>
      <c r="F15" s="63" t="str">
        <f>IF($D15="","",VLOOKUP($D15,'[1]Boys Do Main Draw Prep'!$A$7:$V$39,3))</f>
        <v/>
      </c>
      <c r="G15" s="63"/>
      <c r="H15" s="63" t="str">
        <f>IF($D15="","",VLOOKUP($D15,'[1]Boys Do Main Draw Prep'!$A$7:$V$39,4))</f>
        <v/>
      </c>
      <c r="I15" s="166"/>
      <c r="K15" s="178"/>
      <c r="M15" s="178"/>
      <c r="N15" s="161"/>
      <c r="Q15" s="169"/>
      <c r="R15" s="49"/>
      <c r="T15" s="55" t="e">
        <f>#REF!</f>
        <v>#REF!</v>
      </c>
    </row>
    <row r="16" spans="1:20" ht="12" customHeight="1" thickBot="1" x14ac:dyDescent="0.25">
      <c r="A16" s="155"/>
      <c r="B16" s="160"/>
      <c r="C16" s="160"/>
      <c r="D16" s="160"/>
      <c r="E16" s="63" t="str">
        <f>UPPER(IF($D15="","",VLOOKUP($D15,'[1]Boys Do Main Draw Prep'!$A$7:$V$39,7)))</f>
        <v/>
      </c>
      <c r="F16" s="63" t="str">
        <f>IF($D15="","",VLOOKUP($D15,'[1]Boys Do Main Draw Prep'!$A$7:$V$39,8))</f>
        <v/>
      </c>
      <c r="G16" s="63"/>
      <c r="H16" s="63" t="str">
        <f>IF($D15="","",VLOOKUP($D15,'[1]Boys Do Main Draw Prep'!$A$7:$V$39,9))</f>
        <v/>
      </c>
      <c r="I16" s="168"/>
      <c r="J16" s="76" t="str">
        <f>IF(I16="a",E15,IF(I16="b",E17,""))</f>
        <v/>
      </c>
      <c r="K16" s="178"/>
      <c r="M16" s="178"/>
      <c r="Q16" s="169"/>
      <c r="R16" s="49"/>
      <c r="T16" s="71" t="e">
        <f>#REF!</f>
        <v>#REF!</v>
      </c>
    </row>
    <row r="17" spans="1:18" ht="12" customHeight="1" x14ac:dyDescent="0.2">
      <c r="A17" s="155"/>
      <c r="B17" s="160"/>
      <c r="C17" s="160"/>
      <c r="D17" s="181"/>
      <c r="I17" s="170"/>
      <c r="J17" s="171" t="str">
        <f>UPPER(IF(OR(I18="a",I18="as"),E15,IF(OR(I18="b",I18="bs"),E19,)))</f>
        <v/>
      </c>
      <c r="K17" s="182"/>
      <c r="M17" s="178"/>
      <c r="Q17" s="169"/>
      <c r="R17" s="49"/>
    </row>
    <row r="18" spans="1:18" ht="12" customHeight="1" x14ac:dyDescent="0.2">
      <c r="A18" s="155"/>
      <c r="B18" s="160"/>
      <c r="C18" s="160"/>
      <c r="D18" s="181"/>
      <c r="H18" s="173" t="s">
        <v>14</v>
      </c>
      <c r="I18" s="174"/>
      <c r="J18" s="175" t="str">
        <f>UPPER(IF(OR(I18="a",I18="as"),E16,IF(OR(I18="b",I18="bs"),E20,)))</f>
        <v/>
      </c>
      <c r="K18" s="168"/>
      <c r="M18" s="178"/>
      <c r="Q18" s="169"/>
      <c r="R18" s="49"/>
    </row>
    <row r="19" spans="1:18" ht="12" customHeight="1" x14ac:dyDescent="0.2">
      <c r="A19" s="155">
        <v>4</v>
      </c>
      <c r="B19" s="63" t="str">
        <f>IF($D19="","",VLOOKUP($D19,'[1]Boys Do Main Draw Prep'!$A$7:$V$39,20))</f>
        <v/>
      </c>
      <c r="C19" s="63" t="str">
        <f>IF($D19="","",VLOOKUP($D19,'[1]Boys Do Main Draw Prep'!$A$7:$V$39,21))</f>
        <v/>
      </c>
      <c r="D19" s="164"/>
      <c r="E19" s="165" t="s">
        <v>74</v>
      </c>
      <c r="F19" s="63" t="str">
        <f>IF($D19="","",VLOOKUP($D19,'[1]Boys Do Main Draw Prep'!$A$7:$V$39,3))</f>
        <v/>
      </c>
      <c r="G19" s="63"/>
      <c r="H19" s="63" t="str">
        <f>IF($D19="","",VLOOKUP($D19,'[1]Boys Do Main Draw Prep'!$A$7:$V$39,4))</f>
        <v/>
      </c>
      <c r="I19" s="177"/>
      <c r="L19" s="161"/>
      <c r="M19" s="182"/>
      <c r="Q19" s="169"/>
      <c r="R19" s="49"/>
    </row>
    <row r="20" spans="1:18" ht="12" customHeight="1" x14ac:dyDescent="0.2">
      <c r="A20" s="155"/>
      <c r="B20" s="160"/>
      <c r="C20" s="160"/>
      <c r="D20" s="160"/>
      <c r="E20" s="63" t="str">
        <f>UPPER(IF($D19="","",VLOOKUP($D19,'[1]Boys Do Main Draw Prep'!$A$7:$V$39,7)))</f>
        <v/>
      </c>
      <c r="F20" s="63" t="str">
        <f>IF($D19="","",VLOOKUP($D19,'[1]Boys Do Main Draw Prep'!$A$7:$V$39,8))</f>
        <v/>
      </c>
      <c r="G20" s="63"/>
      <c r="H20" s="63" t="str">
        <f>IF($D19="","",VLOOKUP($D19,'[1]Boys Do Main Draw Prep'!$A$7:$V$39,9))</f>
        <v/>
      </c>
      <c r="I20" s="168"/>
      <c r="L20" s="179"/>
      <c r="M20" s="183"/>
      <c r="Q20" s="169"/>
      <c r="R20" s="49"/>
    </row>
    <row r="21" spans="1:18" ht="12" customHeight="1" x14ac:dyDescent="0.2">
      <c r="A21" s="155"/>
      <c r="B21" s="160"/>
      <c r="C21" s="160"/>
      <c r="D21" s="160"/>
      <c r="I21" s="162"/>
      <c r="M21" s="170"/>
      <c r="N21" s="171" t="str">
        <f>UPPER(IF(OR(M22="a",M22="as"),L13,IF(OR(M22="b",M22="bs"),L29,)))</f>
        <v/>
      </c>
      <c r="Q21" s="169"/>
      <c r="R21" s="49"/>
    </row>
    <row r="22" spans="1:18" ht="12" customHeight="1" x14ac:dyDescent="0.2">
      <c r="A22" s="155"/>
      <c r="B22" s="160"/>
      <c r="C22" s="160"/>
      <c r="D22" s="160"/>
      <c r="I22" s="162"/>
      <c r="L22" s="173" t="s">
        <v>14</v>
      </c>
      <c r="M22" s="174"/>
      <c r="N22" s="175" t="str">
        <f>UPPER(IF(OR(M22="a",M22="as"),L14,IF(OR(M22="b",M22="bs"),L30,)))</f>
        <v/>
      </c>
      <c r="O22" s="176"/>
      <c r="Q22" s="169"/>
      <c r="R22" s="49"/>
    </row>
    <row r="23" spans="1:18" ht="12" customHeight="1" x14ac:dyDescent="0.2">
      <c r="A23" s="184">
        <v>5</v>
      </c>
      <c r="B23" s="63" t="str">
        <f>IF($D23="","",VLOOKUP($D23,'[1]Boys Do Main Draw Prep'!$A$7:$V$39,20))</f>
        <v/>
      </c>
      <c r="C23" s="63" t="str">
        <f>IF($D23="","",VLOOKUP($D23,'[1]Boys Do Main Draw Prep'!$A$7:$V$39,21))</f>
        <v/>
      </c>
      <c r="D23" s="164"/>
      <c r="E23" s="165" t="s">
        <v>75</v>
      </c>
      <c r="F23" s="63" t="str">
        <f>IF($D23="","",VLOOKUP($D23,'[1]Boys Do Main Draw Prep'!$A$7:$V$39,3))</f>
        <v/>
      </c>
      <c r="G23" s="63"/>
      <c r="H23" s="63" t="str">
        <f>IF($D23="","",VLOOKUP($D23,'[1]Boys Do Main Draw Prep'!$A$7:$V$39,4))</f>
        <v/>
      </c>
      <c r="I23" s="166"/>
      <c r="M23" s="178"/>
      <c r="O23" s="178"/>
      <c r="Q23" s="169"/>
      <c r="R23" s="49"/>
    </row>
    <row r="24" spans="1:18" ht="12" customHeight="1" x14ac:dyDescent="0.2">
      <c r="A24" s="155"/>
      <c r="B24" s="160"/>
      <c r="C24" s="160"/>
      <c r="D24" s="160"/>
      <c r="E24" s="44" t="str">
        <f>UPPER(IF($D23="","",VLOOKUP($D23,'[1]Boys Do Main Draw Prep'!$A$7:$V$39,7)))</f>
        <v/>
      </c>
      <c r="F24" s="44" t="str">
        <f>IF($D23="","",VLOOKUP($D23,'[1]Boys Do Main Draw Prep'!$A$7:$V$39,8))</f>
        <v/>
      </c>
      <c r="G24" s="44"/>
      <c r="H24" s="44" t="str">
        <f>IF($D23="","",VLOOKUP($D23,'[1]Boys Do Main Draw Prep'!$A$7:$V$39,9))</f>
        <v/>
      </c>
      <c r="I24" s="168"/>
      <c r="J24" s="76" t="str">
        <f>IF(I24="a",E23,IF(I24="b",E25,""))</f>
        <v/>
      </c>
      <c r="M24" s="178"/>
      <c r="O24" s="178"/>
      <c r="Q24" s="169"/>
      <c r="R24" s="49"/>
    </row>
    <row r="25" spans="1:18" ht="12" customHeight="1" x14ac:dyDescent="0.2">
      <c r="A25" s="155"/>
      <c r="B25" s="160"/>
      <c r="C25" s="160"/>
      <c r="D25" s="160"/>
      <c r="I25" s="170"/>
      <c r="J25" s="171" t="str">
        <f>UPPER(IF(OR(I26="a",I26="as"),E23,IF(OR(I26="b",I26="bs"),E27,)))</f>
        <v/>
      </c>
      <c r="K25" s="172"/>
      <c r="M25" s="178"/>
      <c r="O25" s="178"/>
      <c r="Q25" s="169"/>
      <c r="R25" s="49"/>
    </row>
    <row r="26" spans="1:18" ht="12" customHeight="1" x14ac:dyDescent="0.2">
      <c r="A26" s="155"/>
      <c r="B26" s="160"/>
      <c r="C26" s="160"/>
      <c r="D26" s="160"/>
      <c r="H26" s="173" t="s">
        <v>14</v>
      </c>
      <c r="I26" s="174"/>
      <c r="J26" s="175" t="str">
        <f>UPPER(IF(OR(I26="a",I26="as"),E24,IF(OR(I26="b",I26="bs"),E28,)))</f>
        <v/>
      </c>
      <c r="K26" s="176"/>
      <c r="M26" s="178"/>
      <c r="O26" s="178"/>
      <c r="Q26" s="169"/>
      <c r="R26" s="49"/>
    </row>
    <row r="27" spans="1:18" ht="12" customHeight="1" x14ac:dyDescent="0.2">
      <c r="A27" s="155">
        <v>6</v>
      </c>
      <c r="B27" s="63" t="str">
        <f>IF($D27="","",VLOOKUP($D27,'[1]Boys Do Main Draw Prep'!$A$7:$V$39,20))</f>
        <v/>
      </c>
      <c r="C27" s="63" t="str">
        <f>IF($D27="","",VLOOKUP($D27,'[1]Boys Do Main Draw Prep'!$A$7:$V$39,21))</f>
        <v/>
      </c>
      <c r="D27" s="164"/>
      <c r="E27" s="165" t="s">
        <v>76</v>
      </c>
      <c r="F27" s="63" t="str">
        <f>IF($D27="","",VLOOKUP($D27,'[1]Boys Do Main Draw Prep'!$A$7:$V$39,3))</f>
        <v/>
      </c>
      <c r="G27" s="63"/>
      <c r="H27" s="63" t="str">
        <f>IF($D27="","",VLOOKUP($D27,'[1]Boys Do Main Draw Prep'!$A$7:$V$39,4))</f>
        <v/>
      </c>
      <c r="I27" s="177"/>
      <c r="K27" s="178"/>
      <c r="L27" s="161"/>
      <c r="M27" s="182"/>
      <c r="O27" s="178"/>
      <c r="Q27" s="169"/>
      <c r="R27" s="49"/>
    </row>
    <row r="28" spans="1:18" ht="12" customHeight="1" x14ac:dyDescent="0.2">
      <c r="A28" s="155"/>
      <c r="B28" s="160"/>
      <c r="C28" s="160"/>
      <c r="D28" s="160"/>
      <c r="E28" s="63" t="str">
        <f>UPPER(IF($D27="","",VLOOKUP($D27,'[1]Boys Do Main Draw Prep'!$A$7:$V$39,7)))</f>
        <v/>
      </c>
      <c r="F28" s="63" t="str">
        <f>IF($D27="","",VLOOKUP($D27,'[1]Boys Do Main Draw Prep'!$A$7:$V$39,8))</f>
        <v/>
      </c>
      <c r="G28" s="63"/>
      <c r="H28" s="63" t="str">
        <f>IF($D27="","",VLOOKUP($D27,'[1]Boys Do Main Draw Prep'!$A$7:$V$39,9))</f>
        <v/>
      </c>
      <c r="I28" s="168"/>
      <c r="K28" s="178"/>
      <c r="L28" s="179"/>
      <c r="M28" s="183"/>
      <c r="O28" s="178"/>
      <c r="Q28" s="169"/>
      <c r="R28" s="49"/>
    </row>
    <row r="29" spans="1:18" ht="12" customHeight="1" x14ac:dyDescent="0.2">
      <c r="A29" s="155"/>
      <c r="B29" s="160"/>
      <c r="C29" s="160"/>
      <c r="D29" s="181"/>
      <c r="I29" s="162"/>
      <c r="K29" s="170"/>
      <c r="L29" s="171" t="str">
        <f>UPPER(IF(OR(K30="a",K30="as"),J25,IF(OR(K30="b",K30="bs"),J33,)))</f>
        <v/>
      </c>
      <c r="M29" s="178"/>
      <c r="O29" s="178"/>
      <c r="Q29" s="169"/>
      <c r="R29" s="49"/>
    </row>
    <row r="30" spans="1:18" ht="12" customHeight="1" x14ac:dyDescent="0.2">
      <c r="A30" s="155"/>
      <c r="B30" s="160"/>
      <c r="C30" s="160"/>
      <c r="D30" s="181"/>
      <c r="I30" s="162"/>
      <c r="J30" s="173" t="s">
        <v>14</v>
      </c>
      <c r="K30" s="174"/>
      <c r="L30" s="175" t="str">
        <f>UPPER(IF(OR(K30="a",K30="as"),J26,IF(OR(K30="b",K30="bs"),J34,)))</f>
        <v/>
      </c>
      <c r="M30" s="168"/>
      <c r="O30" s="178"/>
      <c r="Q30" s="169"/>
      <c r="R30" s="49"/>
    </row>
    <row r="31" spans="1:18" ht="12" customHeight="1" x14ac:dyDescent="0.2">
      <c r="A31" s="139">
        <v>7</v>
      </c>
      <c r="B31" s="63" t="str">
        <f>IF($D31="","",VLOOKUP($D31,'[1]Boys Do Main Draw Prep'!$A$7:$V$39,20))</f>
        <v/>
      </c>
      <c r="C31" s="63" t="str">
        <f>IF($D31="","",VLOOKUP($D31,'[1]Boys Do Main Draw Prep'!$A$7:$V$39,21))</f>
        <v/>
      </c>
      <c r="D31" s="164"/>
      <c r="E31" s="63" t="str">
        <f>UPPER(IF($D31="","",VLOOKUP($D31,'[1]Boys Do Main Draw Prep'!$A$7:$V$39,2)))</f>
        <v/>
      </c>
      <c r="F31" s="63" t="str">
        <f>IF($D31="","",VLOOKUP($D31,'[1]Boys Do Main Draw Prep'!$A$7:$V$39,3))</f>
        <v/>
      </c>
      <c r="G31" s="63"/>
      <c r="H31" s="63" t="str">
        <f>IF($D31="","",VLOOKUP($D31,'[1]Boys Do Main Draw Prep'!$A$7:$V$39,4))</f>
        <v/>
      </c>
      <c r="I31" s="166"/>
      <c r="K31" s="178"/>
      <c r="N31" s="161"/>
      <c r="O31" s="178"/>
      <c r="Q31" s="169"/>
      <c r="R31" s="49"/>
    </row>
    <row r="32" spans="1:18" ht="12" customHeight="1" x14ac:dyDescent="0.2">
      <c r="A32" s="155"/>
      <c r="B32" s="160"/>
      <c r="C32" s="160"/>
      <c r="D32" s="160"/>
      <c r="E32" s="63" t="str">
        <f>UPPER(IF($D31="","",VLOOKUP($D31,'[1]Boys Do Main Draw Prep'!$A$7:$V$39,7)))</f>
        <v/>
      </c>
      <c r="F32" s="63" t="str">
        <f>IF($D31="","",VLOOKUP($D31,'[1]Boys Do Main Draw Prep'!$A$7:$V$39,8))</f>
        <v/>
      </c>
      <c r="G32" s="63"/>
      <c r="H32" s="63" t="str">
        <f>IF($D31="","",VLOOKUP($D31,'[1]Boys Do Main Draw Prep'!$A$7:$V$39,9))</f>
        <v/>
      </c>
      <c r="I32" s="168"/>
      <c r="J32" s="76" t="str">
        <f>IF(I32="a",E31,IF(I32="b",E33,""))</f>
        <v/>
      </c>
      <c r="K32" s="178"/>
      <c r="O32" s="178"/>
      <c r="Q32" s="169"/>
      <c r="R32" s="49"/>
    </row>
    <row r="33" spans="1:18" ht="12" customHeight="1" x14ac:dyDescent="0.2">
      <c r="A33" s="155"/>
      <c r="B33" s="160"/>
      <c r="C33" s="160"/>
      <c r="D33" s="181"/>
      <c r="I33" s="170"/>
      <c r="J33" s="171" t="str">
        <f>UPPER(IF(OR(I34="a",I34="as"),E31,IF(OR(I34="b",I34="bs"),E35,)))</f>
        <v/>
      </c>
      <c r="K33" s="182"/>
      <c r="O33" s="178"/>
      <c r="Q33" s="169"/>
      <c r="R33" s="49"/>
    </row>
    <row r="34" spans="1:18" ht="12" customHeight="1" x14ac:dyDescent="0.2">
      <c r="A34" s="155"/>
      <c r="B34" s="160"/>
      <c r="C34" s="160"/>
      <c r="D34" s="181"/>
      <c r="H34" s="173" t="s">
        <v>14</v>
      </c>
      <c r="I34" s="174"/>
      <c r="J34" s="175" t="str">
        <f>UPPER(IF(OR(I34="a",I34="as"),E32,IF(OR(I34="b",I34="bs"),E36,)))</f>
        <v/>
      </c>
      <c r="K34" s="168"/>
      <c r="O34" s="178"/>
      <c r="Q34" s="169"/>
      <c r="R34" s="49"/>
    </row>
    <row r="35" spans="1:18" ht="12" customHeight="1" x14ac:dyDescent="0.2">
      <c r="A35" s="185">
        <v>8</v>
      </c>
      <c r="B35" s="63" t="str">
        <f>IF($D35="","",VLOOKUP($D35,'[1]Boys Do Main Draw Prep'!$A$7:$V$39,20))</f>
        <v/>
      </c>
      <c r="C35" s="63" t="str">
        <f>IF($D35="","",VLOOKUP($D35,'[1]Boys Do Main Draw Prep'!$A$7:$V$39,21))</f>
        <v/>
      </c>
      <c r="D35" s="164"/>
      <c r="E35" s="165" t="s">
        <v>59</v>
      </c>
      <c r="F35" s="44" t="str">
        <f>IF($D35="","",VLOOKUP($D35,'[1]Boys Do Main Draw Prep'!$A$7:$V$39,3))</f>
        <v/>
      </c>
      <c r="G35" s="44"/>
      <c r="H35" s="44" t="str">
        <f>IF($D35="","",VLOOKUP($D35,'[1]Boys Do Main Draw Prep'!$A$7:$V$39,4))</f>
        <v/>
      </c>
      <c r="I35" s="177"/>
      <c r="L35" s="161"/>
      <c r="M35" s="172"/>
      <c r="O35" s="178"/>
      <c r="Q35" s="169"/>
      <c r="R35" s="49"/>
    </row>
    <row r="36" spans="1:18" ht="12" customHeight="1" x14ac:dyDescent="0.2">
      <c r="A36" s="155"/>
      <c r="B36" s="160"/>
      <c r="C36" s="160"/>
      <c r="D36" s="160"/>
      <c r="E36" s="44" t="str">
        <f>UPPER(IF($D35="","",VLOOKUP($D35,'[1]Boys Do Main Draw Prep'!$A$7:$V$39,7)))</f>
        <v/>
      </c>
      <c r="F36" s="44" t="str">
        <f>IF($D35="","",VLOOKUP($D35,'[1]Boys Do Main Draw Prep'!$A$7:$V$39,8))</f>
        <v/>
      </c>
      <c r="G36" s="44"/>
      <c r="H36" s="44" t="str">
        <f>IF($D35="","",VLOOKUP($D35,'[1]Boys Do Main Draw Prep'!$A$7:$V$39,9))</f>
        <v/>
      </c>
      <c r="I36" s="168"/>
      <c r="L36" s="179"/>
      <c r="M36" s="180"/>
      <c r="O36" s="178"/>
      <c r="Q36" s="169"/>
      <c r="R36" s="49"/>
    </row>
    <row r="37" spans="1:18" ht="12" customHeight="1" x14ac:dyDescent="0.2">
      <c r="A37" s="155"/>
      <c r="B37" s="160"/>
      <c r="C37" s="160"/>
      <c r="D37" s="181"/>
      <c r="I37" s="162"/>
      <c r="N37" s="134"/>
      <c r="O37" s="170"/>
      <c r="P37" s="171" t="str">
        <f>UPPER(IF(OR(O38="a",O38="as"),N21,IF(OR(O38="b",O38="bs"),N53,)))</f>
        <v/>
      </c>
      <c r="Q37" s="186"/>
      <c r="R37" s="49"/>
    </row>
    <row r="38" spans="1:18" ht="12" customHeight="1" x14ac:dyDescent="0.2">
      <c r="A38" s="155"/>
      <c r="B38" s="160"/>
      <c r="C38" s="160"/>
      <c r="D38" s="181"/>
      <c r="I38" s="162"/>
      <c r="N38" s="173" t="s">
        <v>14</v>
      </c>
      <c r="O38" s="174"/>
      <c r="P38" s="175" t="str">
        <f>UPPER(IF(OR(O38="a",O38="as"),N22,IF(OR(O38="b",O38="bs"),N54,)))</f>
        <v/>
      </c>
      <c r="Q38" s="187"/>
      <c r="R38" s="49"/>
    </row>
    <row r="39" spans="1:18" ht="12" customHeight="1" x14ac:dyDescent="0.2">
      <c r="A39" s="163">
        <v>9</v>
      </c>
      <c r="B39" s="63" t="str">
        <f>IF($D39="","",VLOOKUP($D39,'[1]Boys Do Main Draw Prep'!$A$7:$V$39,20))</f>
        <v/>
      </c>
      <c r="C39" s="63" t="str">
        <f>IF($D39="","",VLOOKUP($D39,'[1]Boys Do Main Draw Prep'!$A$7:$V$39,21))</f>
        <v/>
      </c>
      <c r="D39" s="164"/>
      <c r="E39" s="165" t="s">
        <v>57</v>
      </c>
      <c r="F39" s="44" t="str">
        <f>IF($D39="","",VLOOKUP($D39,'[1]Boys Do Main Draw Prep'!$A$7:$V$39,3))</f>
        <v/>
      </c>
      <c r="G39" s="44"/>
      <c r="H39" s="44" t="str">
        <f>IF($D39="","",VLOOKUP($D39,'[1]Boys Do Main Draw Prep'!$A$7:$V$39,4))</f>
        <v/>
      </c>
      <c r="I39" s="166"/>
      <c r="O39" s="178"/>
      <c r="P39" s="161"/>
      <c r="Q39" s="169"/>
      <c r="R39" s="49"/>
    </row>
    <row r="40" spans="1:18" ht="12" customHeight="1" x14ac:dyDescent="0.2">
      <c r="A40" s="155"/>
      <c r="B40" s="160"/>
      <c r="C40" s="160"/>
      <c r="D40" s="160"/>
      <c r="E40" s="44" t="str">
        <f>UPPER(IF($D39="","",VLOOKUP($D39,'[1]Boys Do Main Draw Prep'!$A$7:$V$39,7)))</f>
        <v/>
      </c>
      <c r="F40" s="44" t="str">
        <f>IF($D39="","",VLOOKUP($D39,'[1]Boys Do Main Draw Prep'!$A$7:$V$39,8))</f>
        <v/>
      </c>
      <c r="G40" s="44"/>
      <c r="H40" s="44" t="str">
        <f>IF($D39="","",VLOOKUP($D39,'[1]Boys Do Main Draw Prep'!$A$7:$V$39,9))</f>
        <v/>
      </c>
      <c r="I40" s="168"/>
      <c r="J40" s="76" t="str">
        <f>IF(I40="a",E39,IF(I40="b",E41,""))</f>
        <v/>
      </c>
      <c r="O40" s="178"/>
      <c r="P40" s="179"/>
      <c r="Q40" s="188"/>
      <c r="R40" s="49"/>
    </row>
    <row r="41" spans="1:18" ht="12" customHeight="1" x14ac:dyDescent="0.2">
      <c r="A41" s="155"/>
      <c r="B41" s="160"/>
      <c r="C41" s="160"/>
      <c r="D41" s="181"/>
      <c r="I41" s="170"/>
      <c r="J41" s="171" t="str">
        <f>UPPER(IF(OR(I42="a",I42="as"),E39,IF(OR(I42="b",I42="bs"),E43,)))</f>
        <v/>
      </c>
      <c r="K41" s="172"/>
      <c r="O41" s="178"/>
      <c r="Q41" s="169"/>
      <c r="R41" s="49"/>
    </row>
    <row r="42" spans="1:18" ht="12" customHeight="1" x14ac:dyDescent="0.2">
      <c r="A42" s="155"/>
      <c r="B42" s="160"/>
      <c r="C42" s="160"/>
      <c r="D42" s="181"/>
      <c r="H42" s="173" t="s">
        <v>14</v>
      </c>
      <c r="I42" s="174"/>
      <c r="J42" s="175" t="str">
        <f>UPPER(IF(OR(I42="a",I42="as"),E40,IF(OR(I42="b",I42="bs"),E44,)))</f>
        <v/>
      </c>
      <c r="K42" s="176"/>
      <c r="O42" s="178"/>
      <c r="Q42" s="169"/>
      <c r="R42" s="49"/>
    </row>
    <row r="43" spans="1:18" ht="12" customHeight="1" x14ac:dyDescent="0.2">
      <c r="A43" s="139">
        <v>10</v>
      </c>
      <c r="B43" s="63" t="str">
        <f>IF($D43="","",VLOOKUP($D43,'[1]Boys Do Main Draw Prep'!$A$7:$V$39,20))</f>
        <v/>
      </c>
      <c r="C43" s="63" t="str">
        <f>IF($D43="","",VLOOKUP($D43,'[1]Boys Do Main Draw Prep'!$A$7:$V$39,21))</f>
        <v/>
      </c>
      <c r="D43" s="164"/>
      <c r="E43" s="63" t="str">
        <f>UPPER(IF($D43="","",VLOOKUP($D43,'[1]Boys Do Main Draw Prep'!$A$7:$V$39,2)))</f>
        <v/>
      </c>
      <c r="F43" s="63" t="str">
        <f>IF($D43="","",VLOOKUP($D43,'[1]Boys Do Main Draw Prep'!$A$7:$V$39,3))</f>
        <v/>
      </c>
      <c r="G43" s="63"/>
      <c r="H43" s="63" t="str">
        <f>IF($D43="","",VLOOKUP($D43,'[1]Boys Do Main Draw Prep'!$A$7:$V$39,4))</f>
        <v/>
      </c>
      <c r="I43" s="177"/>
      <c r="K43" s="178"/>
      <c r="L43" s="161"/>
      <c r="M43" s="172"/>
      <c r="O43" s="178"/>
      <c r="Q43" s="169"/>
      <c r="R43" s="49"/>
    </row>
    <row r="44" spans="1:18" ht="12" customHeight="1" x14ac:dyDescent="0.2">
      <c r="A44" s="155"/>
      <c r="B44" s="160"/>
      <c r="C44" s="160"/>
      <c r="D44" s="160"/>
      <c r="E44" s="63" t="str">
        <f>UPPER(IF($D43="","",VLOOKUP($D43,'[1]Boys Do Main Draw Prep'!$A$7:$V$39,7)))</f>
        <v/>
      </c>
      <c r="F44" s="63" t="str">
        <f>IF($D43="","",VLOOKUP($D43,'[1]Boys Do Main Draw Prep'!$A$7:$V$39,8))</f>
        <v/>
      </c>
      <c r="G44" s="63"/>
      <c r="H44" s="63" t="str">
        <f>IF($D43="","",VLOOKUP($D43,'[1]Boys Do Main Draw Prep'!$A$7:$V$39,9))</f>
        <v/>
      </c>
      <c r="I44" s="168"/>
      <c r="K44" s="178"/>
      <c r="L44" s="179"/>
      <c r="M44" s="180"/>
      <c r="O44" s="178"/>
      <c r="Q44" s="169"/>
      <c r="R44" s="49"/>
    </row>
    <row r="45" spans="1:18" ht="12" customHeight="1" x14ac:dyDescent="0.2">
      <c r="A45" s="155"/>
      <c r="B45" s="160"/>
      <c r="C45" s="160"/>
      <c r="D45" s="181"/>
      <c r="I45" s="162"/>
      <c r="K45" s="170"/>
      <c r="L45" s="171" t="str">
        <f>UPPER(IF(OR(K46="a",K46="as"),J41,IF(OR(K46="b",K46="bs"),J49,)))</f>
        <v/>
      </c>
      <c r="O45" s="178"/>
      <c r="Q45" s="169"/>
      <c r="R45" s="49"/>
    </row>
    <row r="46" spans="1:18" ht="12" customHeight="1" x14ac:dyDescent="0.2">
      <c r="A46" s="155"/>
      <c r="B46" s="160"/>
      <c r="C46" s="160"/>
      <c r="D46" s="181"/>
      <c r="I46" s="162"/>
      <c r="J46" s="173" t="s">
        <v>14</v>
      </c>
      <c r="K46" s="174"/>
      <c r="L46" s="175" t="str">
        <f>UPPER(IF(OR(K46="a",K46="as"),J42,IF(OR(K46="b",K46="bs"),J50,)))</f>
        <v/>
      </c>
      <c r="M46" s="176"/>
      <c r="O46" s="178"/>
      <c r="Q46" s="169"/>
      <c r="R46" s="49"/>
    </row>
    <row r="47" spans="1:18" ht="12" customHeight="1" x14ac:dyDescent="0.2">
      <c r="A47" s="184">
        <v>11</v>
      </c>
      <c r="B47" s="63" t="str">
        <f>IF($D47="","",VLOOKUP($D47,'[1]Boys Do Main Draw Prep'!$A$7:$V$39,20))</f>
        <v/>
      </c>
      <c r="C47" s="63" t="str">
        <f>IF($D47="","",VLOOKUP($D47,'[1]Boys Do Main Draw Prep'!$A$7:$V$39,21))</f>
        <v/>
      </c>
      <c r="D47" s="164"/>
      <c r="E47" s="165" t="s">
        <v>77</v>
      </c>
      <c r="F47" s="63" t="str">
        <f>IF($D47="","",VLOOKUP($D47,'[1]Boys Do Main Draw Prep'!$A$7:$V$39,3))</f>
        <v/>
      </c>
      <c r="G47" s="63"/>
      <c r="H47" s="63" t="str">
        <f>IF($D47="","",VLOOKUP($D47,'[1]Boys Do Main Draw Prep'!$A$7:$V$39,4))</f>
        <v/>
      </c>
      <c r="I47" s="166"/>
      <c r="K47" s="178"/>
      <c r="M47" s="178"/>
      <c r="N47" s="161"/>
      <c r="O47" s="178"/>
      <c r="Q47" s="169"/>
      <c r="R47" s="49"/>
    </row>
    <row r="48" spans="1:18" ht="12" customHeight="1" x14ac:dyDescent="0.2">
      <c r="A48" s="155"/>
      <c r="B48" s="160"/>
      <c r="C48" s="160"/>
      <c r="D48" s="160"/>
      <c r="E48" s="63" t="str">
        <f>UPPER(IF($D47="","",VLOOKUP($D47,'[1]Boys Do Main Draw Prep'!$A$7:$V$39,7)))</f>
        <v/>
      </c>
      <c r="F48" s="63" t="str">
        <f>IF($D47="","",VLOOKUP($D47,'[1]Boys Do Main Draw Prep'!$A$7:$V$39,8))</f>
        <v/>
      </c>
      <c r="G48" s="63"/>
      <c r="H48" s="63" t="str">
        <f>IF($D47="","",VLOOKUP($D47,'[1]Boys Do Main Draw Prep'!$A$7:$V$39,9))</f>
        <v/>
      </c>
      <c r="I48" s="168"/>
      <c r="J48" s="76" t="str">
        <f>IF(I48="a",E47,IF(I48="b",E49,""))</f>
        <v/>
      </c>
      <c r="K48" s="178"/>
      <c r="M48" s="178"/>
      <c r="O48" s="178"/>
      <c r="Q48" s="169"/>
      <c r="R48" s="49"/>
    </row>
    <row r="49" spans="1:18" ht="12" customHeight="1" x14ac:dyDescent="0.2">
      <c r="A49" s="155"/>
      <c r="B49" s="160"/>
      <c r="C49" s="160"/>
      <c r="D49" s="160"/>
      <c r="I49" s="170"/>
      <c r="J49" s="171" t="str">
        <f>UPPER(IF(OR(I50="a",I50="as"),E47,IF(OR(I50="b",I50="bs"),E51,)))</f>
        <v/>
      </c>
      <c r="K49" s="182"/>
      <c r="M49" s="178"/>
      <c r="O49" s="178"/>
      <c r="Q49" s="169"/>
      <c r="R49" s="49"/>
    </row>
    <row r="50" spans="1:18" ht="12" customHeight="1" x14ac:dyDescent="0.2">
      <c r="A50" s="155"/>
      <c r="B50" s="160"/>
      <c r="C50" s="160"/>
      <c r="D50" s="160"/>
      <c r="H50" s="173" t="s">
        <v>14</v>
      </c>
      <c r="I50" s="174"/>
      <c r="J50" s="175" t="str">
        <f>UPPER(IF(OR(I50="a",I50="as"),E48,IF(OR(I50="b",I50="bs"),E52,)))</f>
        <v/>
      </c>
      <c r="K50" s="168"/>
      <c r="M50" s="178"/>
      <c r="O50" s="178"/>
      <c r="Q50" s="169"/>
      <c r="R50" s="49"/>
    </row>
    <row r="51" spans="1:18" ht="12" customHeight="1" x14ac:dyDescent="0.2">
      <c r="A51" s="155">
        <v>12</v>
      </c>
      <c r="B51" s="63" t="str">
        <f>IF($D51="","",VLOOKUP($D51,'[1]Boys Do Main Draw Prep'!$A$7:$V$39,20))</f>
        <v/>
      </c>
      <c r="C51" s="63" t="str">
        <f>IF($D51="","",VLOOKUP($D51,'[1]Boys Do Main Draw Prep'!$A$7:$V$39,21))</f>
        <v/>
      </c>
      <c r="D51" s="164"/>
      <c r="E51" s="165" t="s">
        <v>78</v>
      </c>
      <c r="F51" s="63" t="str">
        <f>IF($D51="","",VLOOKUP($D51,'[1]Boys Do Main Draw Prep'!$A$7:$V$39,3))</f>
        <v/>
      </c>
      <c r="G51" s="63"/>
      <c r="H51" s="63" t="str">
        <f>IF($D51="","",VLOOKUP($D51,'[1]Boys Do Main Draw Prep'!$A$7:$V$39,4))</f>
        <v/>
      </c>
      <c r="I51" s="177"/>
      <c r="L51" s="161"/>
      <c r="M51" s="182"/>
      <c r="O51" s="178"/>
      <c r="Q51" s="169"/>
      <c r="R51" s="49"/>
    </row>
    <row r="52" spans="1:18" ht="12" customHeight="1" x14ac:dyDescent="0.2">
      <c r="A52" s="155"/>
      <c r="B52" s="160"/>
      <c r="C52" s="160"/>
      <c r="D52" s="160"/>
      <c r="E52" s="44" t="str">
        <f>UPPER(IF($D51="","",VLOOKUP($D51,'[1]Boys Do Main Draw Prep'!$A$7:$V$39,7)))</f>
        <v/>
      </c>
      <c r="F52" s="44" t="str">
        <f>IF($D51="","",VLOOKUP($D51,'[1]Boys Do Main Draw Prep'!$A$7:$V$39,8))</f>
        <v/>
      </c>
      <c r="G52" s="44"/>
      <c r="H52" s="44" t="str">
        <f>IF($D51="","",VLOOKUP($D51,'[1]Boys Do Main Draw Prep'!$A$7:$V$39,9))</f>
        <v/>
      </c>
      <c r="I52" s="168"/>
      <c r="L52" s="179"/>
      <c r="M52" s="183"/>
      <c r="O52" s="178"/>
      <c r="Q52" s="169"/>
      <c r="R52" s="49"/>
    </row>
    <row r="53" spans="1:18" ht="12" customHeight="1" x14ac:dyDescent="0.2">
      <c r="A53" s="155"/>
      <c r="B53" s="160"/>
      <c r="C53" s="160"/>
      <c r="D53" s="160"/>
      <c r="I53" s="162"/>
      <c r="M53" s="170"/>
      <c r="N53" s="171" t="str">
        <f>UPPER(IF(OR(M54="a",M54="as"),L45,IF(OR(M54="b",M54="bs"),L61,)))</f>
        <v/>
      </c>
      <c r="O53" s="178"/>
      <c r="Q53" s="169"/>
      <c r="R53" s="49"/>
    </row>
    <row r="54" spans="1:18" ht="12" customHeight="1" x14ac:dyDescent="0.2">
      <c r="A54" s="155"/>
      <c r="B54" s="160"/>
      <c r="C54" s="160"/>
      <c r="D54" s="160"/>
      <c r="I54" s="162"/>
      <c r="L54" s="173" t="s">
        <v>14</v>
      </c>
      <c r="M54" s="174"/>
      <c r="N54" s="175" t="str">
        <f>UPPER(IF(OR(M54="a",M54="as"),L46,IF(OR(M54="b",M54="bs"),L62,)))</f>
        <v/>
      </c>
      <c r="O54" s="168"/>
      <c r="Q54" s="169"/>
      <c r="R54" s="49"/>
    </row>
    <row r="55" spans="1:18" ht="12" customHeight="1" x14ac:dyDescent="0.2">
      <c r="A55" s="155">
        <v>13</v>
      </c>
      <c r="B55" s="63" t="str">
        <f>IF($D55="","",VLOOKUP($D55,'[1]Boys Do Main Draw Prep'!$A$7:$V$39,20))</f>
        <v/>
      </c>
      <c r="C55" s="63" t="str">
        <f>IF($D55="","",VLOOKUP($D55,'[1]Boys Do Main Draw Prep'!$A$7:$V$39,21))</f>
        <v/>
      </c>
      <c r="D55" s="164"/>
      <c r="E55" s="165" t="s">
        <v>79</v>
      </c>
      <c r="F55" s="63" t="str">
        <f>IF($D55="","",VLOOKUP($D55,'[1]Boys Do Main Draw Prep'!$A$7:$V$39,3))</f>
        <v/>
      </c>
      <c r="G55" s="63"/>
      <c r="H55" s="63" t="str">
        <f>IF($D55="","",VLOOKUP($D55,'[1]Boys Do Main Draw Prep'!$A$7:$V$39,4))</f>
        <v/>
      </c>
      <c r="I55" s="166"/>
      <c r="M55" s="178"/>
      <c r="Q55" s="169"/>
      <c r="R55" s="49"/>
    </row>
    <row r="56" spans="1:18" ht="12" customHeight="1" x14ac:dyDescent="0.2">
      <c r="A56" s="155"/>
      <c r="B56" s="160"/>
      <c r="C56" s="160"/>
      <c r="D56" s="160"/>
      <c r="E56" s="63" t="str">
        <f>UPPER(IF($D55="","",VLOOKUP($D55,'[1]Boys Do Main Draw Prep'!$A$7:$V$39,7)))</f>
        <v/>
      </c>
      <c r="F56" s="63" t="str">
        <f>IF($D55="","",VLOOKUP($D55,'[1]Boys Do Main Draw Prep'!$A$7:$V$39,8))</f>
        <v/>
      </c>
      <c r="G56" s="63"/>
      <c r="H56" s="63" t="str">
        <f>IF($D55="","",VLOOKUP($D55,'[1]Boys Do Main Draw Prep'!$A$7:$V$39,9))</f>
        <v/>
      </c>
      <c r="I56" s="168"/>
      <c r="J56" s="76" t="str">
        <f>IF(I56="a",E55,IF(I56="b",E57,""))</f>
        <v/>
      </c>
      <c r="M56" s="178"/>
      <c r="Q56" s="169"/>
      <c r="R56" s="49"/>
    </row>
    <row r="57" spans="1:18" ht="12" customHeight="1" x14ac:dyDescent="0.2">
      <c r="A57" s="155"/>
      <c r="B57" s="160"/>
      <c r="C57" s="160"/>
      <c r="D57" s="181"/>
      <c r="I57" s="170"/>
      <c r="J57" s="171" t="str">
        <f>UPPER(IF(OR(I58="a",I58="as"),E55,IF(OR(I58="b",I58="bs"),E59,)))</f>
        <v/>
      </c>
      <c r="K57" s="172"/>
      <c r="M57" s="178"/>
      <c r="Q57" s="169"/>
      <c r="R57" s="49"/>
    </row>
    <row r="58" spans="1:18" ht="12" customHeight="1" x14ac:dyDescent="0.2">
      <c r="A58" s="155"/>
      <c r="B58" s="160"/>
      <c r="C58" s="160"/>
      <c r="D58" s="181"/>
      <c r="H58" s="173" t="s">
        <v>14</v>
      </c>
      <c r="I58" s="174"/>
      <c r="J58" s="175" t="str">
        <f>UPPER(IF(OR(I58="a",I58="as"),E56,IF(OR(I58="b",I58="bs"),E60,)))</f>
        <v/>
      </c>
      <c r="K58" s="176"/>
      <c r="M58" s="178"/>
      <c r="Q58" s="169"/>
      <c r="R58" s="49"/>
    </row>
    <row r="59" spans="1:18" ht="12" customHeight="1" x14ac:dyDescent="0.2">
      <c r="A59" s="155">
        <v>14</v>
      </c>
      <c r="B59" s="63" t="str">
        <f>IF($D59="","",VLOOKUP($D59,'[1]Boys Do Main Draw Prep'!$A$7:$V$39,20))</f>
        <v/>
      </c>
      <c r="C59" s="63" t="str">
        <f>IF($D59="","",VLOOKUP($D59,'[1]Boys Do Main Draw Prep'!$A$7:$V$39,21))</f>
        <v/>
      </c>
      <c r="D59" s="164"/>
      <c r="E59" s="165" t="s">
        <v>80</v>
      </c>
      <c r="F59" s="63" t="str">
        <f>IF($D59="","",VLOOKUP($D59,'[1]Boys Do Main Draw Prep'!$A$7:$V$39,3))</f>
        <v/>
      </c>
      <c r="G59" s="63"/>
      <c r="H59" s="63" t="str">
        <f>IF($D59="","",VLOOKUP($D59,'[1]Boys Do Main Draw Prep'!$A$7:$V$39,4))</f>
        <v/>
      </c>
      <c r="I59" s="177"/>
      <c r="K59" s="178"/>
      <c r="L59" s="161"/>
      <c r="M59" s="182"/>
      <c r="Q59" s="169"/>
      <c r="R59" s="49"/>
    </row>
    <row r="60" spans="1:18" ht="12" customHeight="1" x14ac:dyDescent="0.2">
      <c r="A60" s="155"/>
      <c r="B60" s="160"/>
      <c r="C60" s="160"/>
      <c r="D60" s="160"/>
      <c r="E60" s="63" t="str">
        <f>UPPER(IF($D59="","",VLOOKUP($D59,'[1]Boys Do Main Draw Prep'!$A$7:$V$39,7)))</f>
        <v/>
      </c>
      <c r="F60" s="63" t="str">
        <f>IF($D59="","",VLOOKUP($D59,'[1]Boys Do Main Draw Prep'!$A$7:$V$39,8))</f>
        <v/>
      </c>
      <c r="G60" s="63"/>
      <c r="H60" s="63" t="str">
        <f>IF($D59="","",VLOOKUP($D59,'[1]Boys Do Main Draw Prep'!$A$7:$V$39,9))</f>
        <v/>
      </c>
      <c r="I60" s="168"/>
      <c r="K60" s="178"/>
      <c r="L60" s="179"/>
      <c r="M60" s="183"/>
      <c r="Q60" s="169"/>
      <c r="R60" s="49"/>
    </row>
    <row r="61" spans="1:18" ht="12" customHeight="1" x14ac:dyDescent="0.2">
      <c r="A61" s="155"/>
      <c r="B61" s="160"/>
      <c r="C61" s="160"/>
      <c r="D61" s="181"/>
      <c r="I61" s="162"/>
      <c r="K61" s="170"/>
      <c r="L61" s="171" t="str">
        <f>UPPER(IF(OR(K62="a",K62="as"),J57,IF(OR(K62="b",K62="bs"),J65,)))</f>
        <v/>
      </c>
      <c r="M61" s="178"/>
      <c r="Q61" s="169"/>
      <c r="R61" s="49"/>
    </row>
    <row r="62" spans="1:18" ht="12" customHeight="1" x14ac:dyDescent="0.2">
      <c r="A62" s="155"/>
      <c r="B62" s="160"/>
      <c r="C62" s="160"/>
      <c r="D62" s="181"/>
      <c r="I62" s="162"/>
      <c r="J62" s="173" t="s">
        <v>14</v>
      </c>
      <c r="K62" s="174"/>
      <c r="L62" s="175" t="str">
        <f>UPPER(IF(OR(K62="a",K62="as"),J58,IF(OR(K62="b",K62="bs"),J66,)))</f>
        <v/>
      </c>
      <c r="M62" s="168"/>
      <c r="Q62" s="169"/>
      <c r="R62" s="49"/>
    </row>
    <row r="63" spans="1:18" ht="12" customHeight="1" x14ac:dyDescent="0.2">
      <c r="A63" s="155">
        <v>15</v>
      </c>
      <c r="B63" s="63" t="str">
        <f>IF($D63="","",VLOOKUP($D63,'[1]Boys Do Main Draw Prep'!$A$7:$V$39,20))</f>
        <v/>
      </c>
      <c r="C63" s="63" t="str">
        <f>IF($D63="","",VLOOKUP($D63,'[1]Boys Do Main Draw Prep'!$A$7:$V$39,21))</f>
        <v/>
      </c>
      <c r="D63" s="164"/>
      <c r="E63" s="165" t="s">
        <v>81</v>
      </c>
      <c r="F63" s="63" t="str">
        <f>IF($D63="","",VLOOKUP($D63,'[1]Boys Do Main Draw Prep'!$A$7:$V$39,3))</f>
        <v/>
      </c>
      <c r="G63" s="63"/>
      <c r="H63" s="63" t="str">
        <f>IF($D63="","",VLOOKUP($D63,'[1]Boys Do Main Draw Prep'!$A$7:$V$39,4))</f>
        <v/>
      </c>
      <c r="I63" s="166"/>
      <c r="K63" s="178"/>
      <c r="N63" s="189" t="s">
        <v>12</v>
      </c>
      <c r="O63" s="190"/>
      <c r="P63" s="189" t="s">
        <v>13</v>
      </c>
      <c r="Q63" s="190"/>
      <c r="R63" s="49"/>
    </row>
    <row r="64" spans="1:18" ht="12" customHeight="1" x14ac:dyDescent="0.2">
      <c r="A64" s="155"/>
      <c r="B64" s="160"/>
      <c r="C64" s="160"/>
      <c r="D64" s="160"/>
      <c r="E64" s="63" t="str">
        <f>UPPER(IF($D63="","",VLOOKUP($D63,'[1]Boys Do Main Draw Prep'!$A$7:$V$39,7)))</f>
        <v/>
      </c>
      <c r="F64" s="63" t="str">
        <f>IF($D63="","",VLOOKUP($D63,'[1]Boys Do Main Draw Prep'!$A$7:$V$39,8))</f>
        <v/>
      </c>
      <c r="G64" s="63"/>
      <c r="H64" s="63" t="str">
        <f>IF($D63="","",VLOOKUP($D63,'[1]Boys Do Main Draw Prep'!$A$7:$V$39,9))</f>
        <v/>
      </c>
      <c r="I64" s="168"/>
      <c r="J64" s="76" t="str">
        <f>IF(I64="a",E63,IF(I64="b",E65,""))</f>
        <v/>
      </c>
      <c r="K64" s="178"/>
      <c r="N64" s="191" t="str">
        <f>UPPER(IF(OR(O38="a",O38="as"),N21,IF(OR(O38="b",O38="bs"),N53,)))</f>
        <v/>
      </c>
      <c r="O64" s="192"/>
      <c r="P64" s="193"/>
      <c r="Q64" s="190"/>
      <c r="R64" s="49"/>
    </row>
    <row r="65" spans="1:18" ht="12" customHeight="1" x14ac:dyDescent="0.2">
      <c r="A65" s="155"/>
      <c r="B65" s="160"/>
      <c r="C65" s="160"/>
      <c r="D65" s="160"/>
      <c r="E65" s="76"/>
      <c r="F65" s="76"/>
      <c r="G65" s="76"/>
      <c r="H65" s="76"/>
      <c r="I65" s="170"/>
      <c r="J65" s="171" t="str">
        <f>UPPER(IF(OR(I66="a",I66="as"),E63,IF(OR(I66="b",I66="bs"),E67,)))</f>
        <v/>
      </c>
      <c r="K65" s="182"/>
      <c r="N65" s="194" t="str">
        <f>UPPER(IF(OR(O38="a",O38="as"),N22,IF(OR(O38="b",O38="bs"),N54,)))</f>
        <v/>
      </c>
      <c r="O65" s="195"/>
      <c r="P65" s="193"/>
      <c r="Q65" s="190"/>
      <c r="R65" s="49"/>
    </row>
    <row r="66" spans="1:18" ht="12" customHeight="1" x14ac:dyDescent="0.2">
      <c r="A66" s="155"/>
      <c r="B66" s="160"/>
      <c r="C66" s="160"/>
      <c r="D66" s="160"/>
      <c r="H66" s="173" t="s">
        <v>14</v>
      </c>
      <c r="I66" s="174"/>
      <c r="J66" s="175" t="str">
        <f>UPPER(IF(OR(I66="a",I66="as"),E64,IF(OR(I66="b",I66="bs"),E68,)))</f>
        <v/>
      </c>
      <c r="K66" s="168"/>
      <c r="N66" s="190"/>
      <c r="O66" s="196"/>
      <c r="P66" s="191" t="str">
        <f>UPPER(IF(OR(O67="a",O67="as"),N64,IF(OR(O67="b",O67="bs"),N68,)))</f>
        <v/>
      </c>
      <c r="Q66" s="197"/>
      <c r="R66" s="49"/>
    </row>
    <row r="67" spans="1:18" ht="12" customHeight="1" x14ac:dyDescent="0.2">
      <c r="A67" s="163">
        <v>16</v>
      </c>
      <c r="B67" s="63" t="str">
        <f>IF($D67="","",VLOOKUP($D67,'[1]Boys Do Main Draw Prep'!$A$7:$V$39,20))</f>
        <v/>
      </c>
      <c r="C67" s="63" t="str">
        <f>IF($D67="","",VLOOKUP($D67,'[1]Boys Do Main Draw Prep'!$A$7:$V$39,21))</f>
        <v/>
      </c>
      <c r="D67" s="164"/>
      <c r="E67" s="165" t="s">
        <v>60</v>
      </c>
      <c r="F67" s="44" t="str">
        <f>IF($D67="","",VLOOKUP($D67,'[1]Boys Do Main Draw Prep'!$A$7:$V$39,3))</f>
        <v/>
      </c>
      <c r="G67" s="44"/>
      <c r="H67" s="44" t="str">
        <f>IF($D67="","",VLOOKUP($D67,'[1]Boys Do Main Draw Prep'!$A$7:$V$39,4))</f>
        <v/>
      </c>
      <c r="I67" s="177"/>
      <c r="L67" s="161"/>
      <c r="M67" s="172"/>
      <c r="N67" s="197" t="s">
        <v>14</v>
      </c>
      <c r="O67" s="198"/>
      <c r="P67" s="194" t="str">
        <f>UPPER(IF(OR(O67="a",O67="as"),N65,IF(OR(O67="b",O67="bs"),N69,)))</f>
        <v/>
      </c>
      <c r="Q67" s="199"/>
      <c r="R67" s="49"/>
    </row>
    <row r="68" spans="1:18" ht="12" customHeight="1" x14ac:dyDescent="0.2">
      <c r="A68" s="155"/>
      <c r="B68" s="160"/>
      <c r="C68" s="160"/>
      <c r="D68" s="160"/>
      <c r="E68" s="44" t="str">
        <f>UPPER(IF($D67="","",VLOOKUP($D67,'[1]Boys Do Main Draw Prep'!$A$7:$V$39,7)))</f>
        <v/>
      </c>
      <c r="F68" s="44" t="str">
        <f>IF($D67="","",VLOOKUP($D67,'[1]Boys Do Main Draw Prep'!$A$7:$V$39,8))</f>
        <v/>
      </c>
      <c r="G68" s="44"/>
      <c r="H68" s="44" t="str">
        <f>IF($D67="","",VLOOKUP($D67,'[1]Boys Do Main Draw Prep'!$A$7:$V$39,9))</f>
        <v/>
      </c>
      <c r="I68" s="168"/>
      <c r="L68" s="179"/>
      <c r="M68" s="180"/>
      <c r="N68" s="191" t="str">
        <f>UPPER(IF(OR(O113="a",O113="as"),N96,IF(OR(O113="b",O113="bs"),N128,)))</f>
        <v/>
      </c>
      <c r="O68" s="200"/>
      <c r="P68" s="193"/>
      <c r="Q68" s="190"/>
      <c r="R68" s="49"/>
    </row>
    <row r="69" spans="1:18" ht="12" customHeight="1" x14ac:dyDescent="0.2">
      <c r="A69" s="201"/>
      <c r="B69" s="202"/>
      <c r="C69" s="202"/>
      <c r="D69" s="203"/>
      <c r="E69" s="81"/>
      <c r="F69" s="81"/>
      <c r="G69" s="81"/>
      <c r="H69" s="81"/>
      <c r="I69" s="204"/>
      <c r="J69" s="205"/>
      <c r="K69" s="206"/>
      <c r="L69" s="205"/>
      <c r="M69" s="206"/>
      <c r="N69" s="194" t="str">
        <f>UPPER(IF(OR(O113="a",O113="as"),N97,IF(OR(O113="b",O113="bs"),N129,)))</f>
        <v/>
      </c>
      <c r="O69" s="207"/>
      <c r="P69" s="193"/>
      <c r="Q69" s="190"/>
      <c r="R69" s="49"/>
    </row>
    <row r="70" spans="1:18" ht="12" customHeight="1" x14ac:dyDescent="0.2">
      <c r="A70" s="201"/>
      <c r="B70" s="202"/>
      <c r="C70" s="202"/>
      <c r="D70" s="203"/>
      <c r="E70" s="81"/>
      <c r="F70" s="81"/>
      <c r="G70" s="81"/>
      <c r="H70" s="81"/>
      <c r="I70" s="204"/>
      <c r="J70" s="205"/>
      <c r="K70" s="206"/>
      <c r="L70" s="205"/>
      <c r="M70" s="206"/>
      <c r="N70" s="208"/>
      <c r="O70" s="209"/>
      <c r="P70" s="208"/>
      <c r="Q70" s="209"/>
      <c r="R70" s="49"/>
    </row>
    <row r="71" spans="1:18" ht="12" customHeight="1" x14ac:dyDescent="0.2">
      <c r="A71" s="210" t="s">
        <v>15</v>
      </c>
      <c r="B71" s="211"/>
      <c r="C71" s="212"/>
      <c r="D71" s="213" t="s">
        <v>16</v>
      </c>
      <c r="E71" s="214" t="s">
        <v>17</v>
      </c>
      <c r="F71" s="213" t="s">
        <v>16</v>
      </c>
      <c r="G71" s="214" t="s">
        <v>17</v>
      </c>
      <c r="H71" s="215"/>
      <c r="I71" s="214" t="s">
        <v>16</v>
      </c>
      <c r="J71" s="214" t="s">
        <v>18</v>
      </c>
      <c r="K71" s="216"/>
      <c r="L71" s="214" t="s">
        <v>19</v>
      </c>
      <c r="M71" s="217"/>
      <c r="N71" s="218" t="s">
        <v>20</v>
      </c>
      <c r="O71" s="218"/>
      <c r="P71" s="219"/>
      <c r="Q71" s="220"/>
    </row>
    <row r="72" spans="1:18" ht="12" customHeight="1" x14ac:dyDescent="0.2">
      <c r="A72" s="221" t="s">
        <v>21</v>
      </c>
      <c r="B72" s="81"/>
      <c r="C72" s="222"/>
      <c r="D72" s="223">
        <v>1</v>
      </c>
      <c r="E72" s="49">
        <f>IF(D72&gt;$Q$79,,UPPER(VLOOKUP(D72,'[1]Boys Do Main Draw Prep'!$A$7:$R$23,2)))</f>
        <v>0</v>
      </c>
      <c r="F72" s="203">
        <v>5</v>
      </c>
      <c r="G72" s="49">
        <f>IF(F72&gt;$Q$79,,UPPER(VLOOKUP(F72,'[1]Boys Do Main Draw Prep'!$A$7:$R$23,2)))</f>
        <v>0</v>
      </c>
      <c r="H72" s="224"/>
      <c r="I72" s="225" t="s">
        <v>22</v>
      </c>
      <c r="J72" s="81"/>
      <c r="K72" s="226"/>
      <c r="L72" s="81"/>
      <c r="M72" s="227"/>
      <c r="N72" s="228" t="s">
        <v>23</v>
      </c>
      <c r="O72" s="229"/>
      <c r="P72" s="229"/>
      <c r="Q72" s="230"/>
    </row>
    <row r="73" spans="1:18" ht="12" customHeight="1" x14ac:dyDescent="0.2">
      <c r="A73" s="221" t="s">
        <v>24</v>
      </c>
      <c r="B73" s="81"/>
      <c r="C73" s="222"/>
      <c r="D73" s="223"/>
      <c r="E73" s="49">
        <f>IF(D72&gt;$Q$79,,UPPER(VLOOKUP(D72,'[1]Boys Do Main Draw Prep'!$A$7:$R$23,7)))</f>
        <v>0</v>
      </c>
      <c r="F73" s="203"/>
      <c r="G73" s="49">
        <f>IF(F72&gt;$Q$79,,UPPER(VLOOKUP(F72,'[1]Boys Do Main Draw Prep'!$A$7:$R$23,7)))</f>
        <v>0</v>
      </c>
      <c r="H73" s="224"/>
      <c r="I73" s="225"/>
      <c r="J73" s="81"/>
      <c r="K73" s="226"/>
      <c r="L73" s="81"/>
      <c r="M73" s="227"/>
      <c r="N73" s="231"/>
      <c r="O73" s="232"/>
      <c r="P73" s="231"/>
      <c r="Q73" s="233"/>
    </row>
    <row r="74" spans="1:18" ht="12" customHeight="1" x14ac:dyDescent="0.2">
      <c r="A74" s="234" t="s">
        <v>25</v>
      </c>
      <c r="B74" s="231"/>
      <c r="C74" s="235"/>
      <c r="D74" s="223">
        <v>2</v>
      </c>
      <c r="E74" s="49">
        <f>IF(D74&gt;$Q$79,,UPPER(VLOOKUP(D74,'[1]Boys Do Main Draw Prep'!$A$7:$R$23,2)))</f>
        <v>0</v>
      </c>
      <c r="F74" s="203">
        <v>6</v>
      </c>
      <c r="G74" s="49">
        <f>IF(F74&gt;$Q$79,,UPPER(VLOOKUP(F74,'[1]Boys Do Main Draw Prep'!$A$7:$R$23,2)))</f>
        <v>0</v>
      </c>
      <c r="H74" s="224"/>
      <c r="I74" s="225" t="s">
        <v>26</v>
      </c>
      <c r="J74" s="81"/>
      <c r="K74" s="226"/>
      <c r="L74" s="81"/>
      <c r="M74" s="227"/>
      <c r="N74" s="228" t="s">
        <v>27</v>
      </c>
      <c r="O74" s="229"/>
      <c r="P74" s="229"/>
      <c r="Q74" s="230"/>
    </row>
    <row r="75" spans="1:18" ht="12" customHeight="1" x14ac:dyDescent="0.2">
      <c r="A75" s="236"/>
      <c r="B75" s="237"/>
      <c r="C75" s="238"/>
      <c r="D75" s="223"/>
      <c r="E75" s="49">
        <f>IF(D74&gt;$Q$79,,UPPER(VLOOKUP(D74,'[1]Boys Do Main Draw Prep'!$A$7:$R$23,7)))</f>
        <v>0</v>
      </c>
      <c r="F75" s="203"/>
      <c r="G75" s="49">
        <f>IF(F74&gt;$Q$79,,UPPER(VLOOKUP(F74,'[1]Boys Do Main Draw Prep'!$A$7:$R$23,7)))</f>
        <v>0</v>
      </c>
      <c r="H75" s="224"/>
      <c r="I75" s="225"/>
      <c r="J75" s="81"/>
      <c r="K75" s="226"/>
      <c r="L75" s="81"/>
      <c r="M75" s="227"/>
      <c r="N75" s="81"/>
      <c r="O75" s="226"/>
      <c r="P75" s="81"/>
      <c r="Q75" s="227"/>
    </row>
    <row r="76" spans="1:18" ht="12" customHeight="1" x14ac:dyDescent="0.2">
      <c r="A76" s="239" t="s">
        <v>28</v>
      </c>
      <c r="B76" s="240"/>
      <c r="C76" s="241"/>
      <c r="D76" s="223">
        <v>3</v>
      </c>
      <c r="E76" s="49">
        <f>IF(D76&gt;$Q$79,,UPPER(VLOOKUP(D76,'[1]Boys Do Main Draw Prep'!$A$7:$R$23,2)))</f>
        <v>0</v>
      </c>
      <c r="F76" s="203">
        <v>7</v>
      </c>
      <c r="G76" s="49">
        <f>IF(F76&gt;$Q$79,,UPPER(VLOOKUP(F76,'[1]Boys Do Main Draw Prep'!$A$7:$R$23,2)))</f>
        <v>0</v>
      </c>
      <c r="H76" s="224"/>
      <c r="I76" s="225" t="s">
        <v>29</v>
      </c>
      <c r="J76" s="81"/>
      <c r="K76" s="226"/>
      <c r="L76" s="81"/>
      <c r="M76" s="227"/>
      <c r="N76" s="231"/>
      <c r="O76" s="232"/>
      <c r="P76" s="231"/>
      <c r="Q76" s="233"/>
    </row>
    <row r="77" spans="1:18" ht="12" customHeight="1" x14ac:dyDescent="0.2">
      <c r="A77" s="221" t="s">
        <v>21</v>
      </c>
      <c r="B77" s="81"/>
      <c r="C77" s="222"/>
      <c r="D77" s="223"/>
      <c r="E77" s="49">
        <f>IF(D76&gt;$Q$79,,UPPER(VLOOKUP(D76,'[1]Boys Do Main Draw Prep'!$A$7:$R$23,7)))</f>
        <v>0</v>
      </c>
      <c r="F77" s="203"/>
      <c r="G77" s="49">
        <f>IF(F76&gt;$Q$79,,UPPER(VLOOKUP(F76,'[1]Boys Do Main Draw Prep'!$A$7:$R$23,7)))</f>
        <v>0</v>
      </c>
      <c r="H77" s="224"/>
      <c r="I77" s="225"/>
      <c r="J77" s="81"/>
      <c r="K77" s="226"/>
      <c r="L77" s="81"/>
      <c r="M77" s="227"/>
      <c r="N77" s="228" t="s">
        <v>30</v>
      </c>
      <c r="O77" s="229"/>
      <c r="P77" s="229"/>
      <c r="Q77" s="230"/>
    </row>
    <row r="78" spans="1:18" ht="12" customHeight="1" x14ac:dyDescent="0.2">
      <c r="A78" s="221" t="s">
        <v>31</v>
      </c>
      <c r="B78" s="81"/>
      <c r="C78" s="242"/>
      <c r="D78" s="223">
        <v>4</v>
      </c>
      <c r="E78" s="49">
        <f>IF(D78&gt;$Q$79,,UPPER(VLOOKUP(D78,'[1]Boys Do Main Draw Prep'!$A$7:$R$23,2)))</f>
        <v>0</v>
      </c>
      <c r="F78" s="203">
        <v>8</v>
      </c>
      <c r="G78" s="49">
        <f>IF(F78&gt;$Q$79,,UPPER(VLOOKUP(F78,'[1]Boys Do Main Draw Prep'!$A$7:$R$23,2)))</f>
        <v>0</v>
      </c>
      <c r="H78" s="224"/>
      <c r="I78" s="225" t="s">
        <v>32</v>
      </c>
      <c r="J78" s="81"/>
      <c r="K78" s="226"/>
      <c r="L78" s="81"/>
      <c r="M78" s="227"/>
      <c r="N78" s="81"/>
      <c r="O78" s="226"/>
      <c r="P78" s="81"/>
      <c r="Q78" s="227"/>
    </row>
    <row r="79" spans="1:18" ht="12" customHeight="1" x14ac:dyDescent="0.2">
      <c r="A79" s="234" t="s">
        <v>33</v>
      </c>
      <c r="B79" s="231"/>
      <c r="C79" s="243"/>
      <c r="D79" s="244"/>
      <c r="E79" s="245">
        <f>IF(D78&gt;$Q$79,,UPPER(VLOOKUP(D78,'[1]Boys Do Main Draw Prep'!$A$7:$R$23,7)))</f>
        <v>0</v>
      </c>
      <c r="F79" s="246"/>
      <c r="G79" s="245">
        <f>IF(F78&gt;$Q$79,,UPPER(VLOOKUP(F78,'[1]Boys Do Main Draw Prep'!$A$7:$R$23,7)))</f>
        <v>0</v>
      </c>
      <c r="H79" s="247"/>
      <c r="I79" s="248"/>
      <c r="J79" s="231"/>
      <c r="K79" s="232"/>
      <c r="L79" s="231"/>
      <c r="M79" s="233"/>
      <c r="N79" s="231" t="str">
        <f>Q4</f>
        <v>Yoyok Eko Prastyo</v>
      </c>
      <c r="O79" s="232"/>
      <c r="P79" s="231"/>
      <c r="Q79" s="249">
        <f>'[1]Boys Do Main Draw Prep'!$V$5</f>
        <v>0</v>
      </c>
    </row>
    <row r="80" spans="1:18" ht="12" customHeight="1" x14ac:dyDescent="0.2">
      <c r="A80" s="154"/>
      <c r="B80" s="155" t="s">
        <v>5</v>
      </c>
      <c r="C80" s="155" t="str">
        <f>IF(OR(F78="Week 3",F78="Masters"),"CP","Rank")</f>
        <v>Rank</v>
      </c>
      <c r="D80" s="155" t="s">
        <v>6</v>
      </c>
      <c r="E80" s="157" t="s">
        <v>37</v>
      </c>
      <c r="F80" s="157" t="s">
        <v>38</v>
      </c>
      <c r="G80" s="157"/>
      <c r="H80" s="157" t="s">
        <v>39</v>
      </c>
      <c r="I80" s="157"/>
      <c r="J80" s="155" t="s">
        <v>10</v>
      </c>
      <c r="K80" s="158"/>
      <c r="L80" s="155" t="s">
        <v>34</v>
      </c>
      <c r="M80" s="158"/>
      <c r="N80" s="155" t="s">
        <v>11</v>
      </c>
      <c r="O80" s="158"/>
      <c r="P80" s="155" t="s">
        <v>35</v>
      </c>
      <c r="Q80" s="159"/>
    </row>
    <row r="81" spans="1:20" ht="12" customHeight="1" thickBot="1" x14ac:dyDescent="0.25">
      <c r="A81" s="154"/>
      <c r="B81" s="160"/>
      <c r="C81" s="160"/>
      <c r="D81" s="160"/>
      <c r="E81" s="161"/>
      <c r="F81" s="161"/>
      <c r="H81" s="161"/>
      <c r="I81" s="162"/>
      <c r="J81" s="160"/>
      <c r="K81" s="162"/>
      <c r="L81" s="160"/>
      <c r="M81" s="162"/>
      <c r="N81" s="160"/>
      <c r="O81" s="162"/>
      <c r="P81" s="160"/>
    </row>
    <row r="82" spans="1:20" ht="12" customHeight="1" x14ac:dyDescent="0.2">
      <c r="A82" s="163">
        <v>17</v>
      </c>
      <c r="B82" s="63" t="str">
        <f>IF($D82="","",VLOOKUP($D82,'[1]Boys Do Main Draw Prep'!$A$7:$V$39,20))</f>
        <v/>
      </c>
      <c r="C82" s="63" t="str">
        <f>IF($D82="","",VLOOKUP($D82,'[1]Boys Do Main Draw Prep'!$A$7:$V$39,21))</f>
        <v/>
      </c>
      <c r="D82" s="164"/>
      <c r="E82" s="165" t="s">
        <v>61</v>
      </c>
      <c r="F82" s="44" t="str">
        <f>IF($D82="","",VLOOKUP($D82,'[1]Boys Do Main Draw Prep'!$A$7:$V$39,3))</f>
        <v/>
      </c>
      <c r="G82" s="44"/>
      <c r="H82" s="44" t="str">
        <f>IF($D82="","",VLOOKUP($D82,'[1]Boys Do Main Draw Prep'!$A$7:$V$39,4))</f>
        <v/>
      </c>
      <c r="I82" s="166"/>
      <c r="Q82" s="167" t="s">
        <v>40</v>
      </c>
      <c r="R82" s="49"/>
      <c r="T82" s="50" t="e">
        <f>#REF!</f>
        <v>#REF!</v>
      </c>
    </row>
    <row r="83" spans="1:20" ht="12" customHeight="1" x14ac:dyDescent="0.2">
      <c r="A83" s="155"/>
      <c r="B83" s="160"/>
      <c r="C83" s="160"/>
      <c r="D83" s="160"/>
      <c r="E83" s="44" t="str">
        <f>UPPER(IF($D82="","",VLOOKUP($D82,'[1]Boys Do Main Draw Prep'!$A$7:$V$39,7)))</f>
        <v/>
      </c>
      <c r="F83" s="44" t="str">
        <f>IF($D82="","",VLOOKUP($D82,'[1]Boys Do Main Draw Prep'!$A$7:$V$39,8))</f>
        <v/>
      </c>
      <c r="G83" s="44"/>
      <c r="H83" s="44" t="str">
        <f>IF($D82="","",VLOOKUP($D82,'[1]Boys Do Main Draw Prep'!$A$7:$V$39,9))</f>
        <v/>
      </c>
      <c r="I83" s="168"/>
      <c r="J83" s="76" t="str">
        <f>IF(I83="a",E82,IF(I83="b",E84,""))</f>
        <v/>
      </c>
      <c r="Q83" s="169"/>
      <c r="R83" s="49"/>
      <c r="T83" s="55" t="e">
        <f>#REF!</f>
        <v>#REF!</v>
      </c>
    </row>
    <row r="84" spans="1:20" ht="12" customHeight="1" x14ac:dyDescent="0.2">
      <c r="A84" s="155"/>
      <c r="B84" s="160"/>
      <c r="C84" s="160"/>
      <c r="D84" s="160"/>
      <c r="I84" s="170"/>
      <c r="J84" s="171" t="str">
        <f>UPPER(IF(OR(I85="a",I85="as"),E82,IF(OR(I85="b",I85="bs"),E86,)))</f>
        <v/>
      </c>
      <c r="K84" s="172"/>
      <c r="Q84" s="169"/>
      <c r="R84" s="49"/>
      <c r="T84" s="55" t="e">
        <f>#REF!</f>
        <v>#REF!</v>
      </c>
    </row>
    <row r="85" spans="1:20" ht="12" customHeight="1" x14ac:dyDescent="0.2">
      <c r="A85" s="155"/>
      <c r="B85" s="160"/>
      <c r="C85" s="160"/>
      <c r="D85" s="160"/>
      <c r="H85" s="173" t="s">
        <v>14</v>
      </c>
      <c r="I85" s="174"/>
      <c r="J85" s="175" t="str">
        <f>UPPER(IF(OR(I85="a",I85="as"),E83,IF(OR(I85="b",I85="bs"),E87,)))</f>
        <v/>
      </c>
      <c r="K85" s="176"/>
      <c r="Q85" s="169"/>
      <c r="R85" s="49"/>
      <c r="T85" s="55" t="e">
        <f>#REF!</f>
        <v>#REF!</v>
      </c>
    </row>
    <row r="86" spans="1:20" ht="12" customHeight="1" x14ac:dyDescent="0.2">
      <c r="A86" s="155">
        <v>18</v>
      </c>
      <c r="B86" s="63" t="str">
        <f>IF($D86="","",VLOOKUP($D86,'[1]Boys Do Main Draw Prep'!$A$7:$V$39,20))</f>
        <v/>
      </c>
      <c r="C86" s="63" t="str">
        <f>IF($D86="","",VLOOKUP($D86,'[1]Boys Do Main Draw Prep'!$A$7:$V$39,21))</f>
        <v/>
      </c>
      <c r="D86" s="164"/>
      <c r="E86" s="165" t="s">
        <v>82</v>
      </c>
      <c r="F86" s="63" t="str">
        <f>IF($D86="","",VLOOKUP($D86,'[1]Boys Do Main Draw Prep'!$A$7:$V$39,3))</f>
        <v/>
      </c>
      <c r="G86" s="63"/>
      <c r="H86" s="63" t="str">
        <f>IF($D86="","",VLOOKUP($D86,'[1]Boys Do Main Draw Prep'!$A$7:$V$39,4))</f>
        <v/>
      </c>
      <c r="I86" s="177"/>
      <c r="K86" s="178"/>
      <c r="L86" s="161"/>
      <c r="M86" s="172"/>
      <c r="Q86" s="169"/>
      <c r="R86" s="49"/>
      <c r="T86" s="55" t="e">
        <f>#REF!</f>
        <v>#REF!</v>
      </c>
    </row>
    <row r="87" spans="1:20" ht="12" customHeight="1" x14ac:dyDescent="0.2">
      <c r="A87" s="155"/>
      <c r="B87" s="160"/>
      <c r="C87" s="160"/>
      <c r="D87" s="160"/>
      <c r="E87" s="63" t="str">
        <f>UPPER(IF($D86="","",VLOOKUP($D86,'[1]Boys Do Main Draw Prep'!$A$7:$V$39,7)))</f>
        <v/>
      </c>
      <c r="F87" s="63" t="str">
        <f>IF($D86="","",VLOOKUP($D86,'[1]Boys Do Main Draw Prep'!$A$7:$V$39,8))</f>
        <v/>
      </c>
      <c r="G87" s="63"/>
      <c r="H87" s="63" t="str">
        <f>IF($D86="","",VLOOKUP($D86,'[1]Boys Do Main Draw Prep'!$A$7:$V$39,9))</f>
        <v/>
      </c>
      <c r="I87" s="168"/>
      <c r="K87" s="178"/>
      <c r="L87" s="179"/>
      <c r="M87" s="180"/>
      <c r="Q87" s="169"/>
      <c r="R87" s="49"/>
      <c r="T87" s="55" t="e">
        <f>#REF!</f>
        <v>#REF!</v>
      </c>
    </row>
    <row r="88" spans="1:20" ht="12" customHeight="1" x14ac:dyDescent="0.2">
      <c r="A88" s="155"/>
      <c r="B88" s="160"/>
      <c r="C88" s="160"/>
      <c r="D88" s="181"/>
      <c r="I88" s="162"/>
      <c r="K88" s="170"/>
      <c r="L88" s="171" t="str">
        <f>UPPER(IF(OR(K89="a",K89="as"),J84,IF(OR(K89="b",K89="bs"),J92,)))</f>
        <v/>
      </c>
      <c r="Q88" s="169"/>
      <c r="R88" s="49"/>
      <c r="T88" s="55" t="e">
        <f>#REF!</f>
        <v>#REF!</v>
      </c>
    </row>
    <row r="89" spans="1:20" ht="12" customHeight="1" x14ac:dyDescent="0.2">
      <c r="A89" s="155"/>
      <c r="B89" s="160"/>
      <c r="C89" s="160"/>
      <c r="D89" s="181"/>
      <c r="I89" s="162"/>
      <c r="J89" s="173" t="s">
        <v>14</v>
      </c>
      <c r="K89" s="174"/>
      <c r="L89" s="175" t="str">
        <f>UPPER(IF(OR(K89="a",K89="as"),J85,IF(OR(K89="b",K89="bs"),J93,)))</f>
        <v/>
      </c>
      <c r="M89" s="176"/>
      <c r="Q89" s="169"/>
      <c r="R89" s="49"/>
      <c r="T89" s="55" t="e">
        <f>#REF!</f>
        <v>#REF!</v>
      </c>
    </row>
    <row r="90" spans="1:20" ht="12" customHeight="1" x14ac:dyDescent="0.2">
      <c r="A90" s="155">
        <v>19</v>
      </c>
      <c r="B90" s="63" t="str">
        <f>IF($D90="","",VLOOKUP($D90,'[1]Boys Do Main Draw Prep'!$A$7:$V$39,20))</f>
        <v/>
      </c>
      <c r="C90" s="63" t="str">
        <f>IF($D90="","",VLOOKUP($D90,'[1]Boys Do Main Draw Prep'!$A$7:$V$39,21))</f>
        <v/>
      </c>
      <c r="D90" s="164"/>
      <c r="E90" s="165" t="s">
        <v>83</v>
      </c>
      <c r="F90" s="63" t="str">
        <f>IF($D90="","",VLOOKUP($D90,'[1]Boys Do Main Draw Prep'!$A$7:$V$39,3))</f>
        <v/>
      </c>
      <c r="G90" s="63"/>
      <c r="H90" s="63" t="str">
        <f>IF($D90="","",VLOOKUP($D90,'[1]Boys Do Main Draw Prep'!$A$7:$V$39,4))</f>
        <v/>
      </c>
      <c r="I90" s="166"/>
      <c r="K90" s="178"/>
      <c r="M90" s="178"/>
      <c r="N90" s="161"/>
      <c r="Q90" s="169"/>
      <c r="R90" s="49"/>
      <c r="T90" s="55" t="e">
        <f>#REF!</f>
        <v>#REF!</v>
      </c>
    </row>
    <row r="91" spans="1:20" ht="12" customHeight="1" thickBot="1" x14ac:dyDescent="0.25">
      <c r="A91" s="155"/>
      <c r="B91" s="160"/>
      <c r="C91" s="160"/>
      <c r="D91" s="160"/>
      <c r="E91" s="63" t="str">
        <f>UPPER(IF($D90="","",VLOOKUP($D90,'[1]Boys Do Main Draw Prep'!$A$7:$V$39,7)))</f>
        <v/>
      </c>
      <c r="F91" s="63" t="str">
        <f>IF($D90="","",VLOOKUP($D90,'[1]Boys Do Main Draw Prep'!$A$7:$V$39,8))</f>
        <v/>
      </c>
      <c r="G91" s="63"/>
      <c r="H91" s="63" t="str">
        <f>IF($D90="","",VLOOKUP($D90,'[1]Boys Do Main Draw Prep'!$A$7:$V$39,9))</f>
        <v/>
      </c>
      <c r="I91" s="168"/>
      <c r="J91" s="76" t="str">
        <f>IF(I91="a",E90,IF(I91="b",E92,""))</f>
        <v/>
      </c>
      <c r="K91" s="178"/>
      <c r="M91" s="178"/>
      <c r="Q91" s="169"/>
      <c r="R91" s="49"/>
      <c r="T91" s="71" t="e">
        <f>#REF!</f>
        <v>#REF!</v>
      </c>
    </row>
    <row r="92" spans="1:20" ht="12" customHeight="1" x14ac:dyDescent="0.2">
      <c r="A92" s="155"/>
      <c r="B92" s="160"/>
      <c r="C92" s="160"/>
      <c r="D92" s="181"/>
      <c r="I92" s="170"/>
      <c r="J92" s="171" t="str">
        <f>UPPER(IF(OR(I93="a",I93="as"),E90,IF(OR(I93="b",I93="bs"),E94,)))</f>
        <v/>
      </c>
      <c r="K92" s="182"/>
      <c r="M92" s="178"/>
      <c r="Q92" s="169"/>
      <c r="R92" s="49"/>
    </row>
    <row r="93" spans="1:20" ht="12" customHeight="1" x14ac:dyDescent="0.2">
      <c r="A93" s="155"/>
      <c r="B93" s="160"/>
      <c r="C93" s="160"/>
      <c r="D93" s="181"/>
      <c r="H93" s="173" t="s">
        <v>14</v>
      </c>
      <c r="I93" s="174"/>
      <c r="J93" s="175" t="str">
        <f>UPPER(IF(OR(I93="a",I93="as"),E91,IF(OR(I93="b",I93="bs"),E95,)))</f>
        <v/>
      </c>
      <c r="K93" s="168"/>
      <c r="M93" s="178"/>
      <c r="Q93" s="169"/>
      <c r="R93" s="49"/>
    </row>
    <row r="94" spans="1:20" ht="12" customHeight="1" x14ac:dyDescent="0.2">
      <c r="A94" s="184">
        <v>20</v>
      </c>
      <c r="B94" s="63" t="str">
        <f>IF($D94="","",VLOOKUP($D94,'[1]Boys Do Main Draw Prep'!$A$7:$V$39,20))</f>
        <v/>
      </c>
      <c r="C94" s="63" t="str">
        <f>IF($D94="","",VLOOKUP($D94,'[1]Boys Do Main Draw Prep'!$A$7:$V$39,21))</f>
        <v/>
      </c>
      <c r="D94" s="164"/>
      <c r="E94" s="165" t="s">
        <v>84</v>
      </c>
      <c r="F94" s="63" t="str">
        <f>IF($D94="","",VLOOKUP($D94,'[1]Boys Do Main Draw Prep'!$A$7:$V$39,3))</f>
        <v/>
      </c>
      <c r="G94" s="63"/>
      <c r="H94" s="63" t="str">
        <f>IF($D94="","",VLOOKUP($D94,'[1]Boys Do Main Draw Prep'!$A$7:$V$39,4))</f>
        <v/>
      </c>
      <c r="I94" s="177"/>
      <c r="L94" s="161"/>
      <c r="M94" s="182"/>
      <c r="Q94" s="169"/>
      <c r="R94" s="49"/>
    </row>
    <row r="95" spans="1:20" ht="12" customHeight="1" x14ac:dyDescent="0.2">
      <c r="A95" s="155"/>
      <c r="B95" s="160"/>
      <c r="C95" s="160"/>
      <c r="D95" s="160"/>
      <c r="E95" s="63" t="str">
        <f>UPPER(IF($D94="","",VLOOKUP($D94,'[1]Boys Do Main Draw Prep'!$A$7:$V$39,7)))</f>
        <v/>
      </c>
      <c r="F95" s="63" t="str">
        <f>IF($D94="","",VLOOKUP($D94,'[1]Boys Do Main Draw Prep'!$A$7:$V$39,8))</f>
        <v/>
      </c>
      <c r="G95" s="63"/>
      <c r="H95" s="63" t="str">
        <f>IF($D94="","",VLOOKUP($D94,'[1]Boys Do Main Draw Prep'!$A$7:$V$39,9))</f>
        <v/>
      </c>
      <c r="I95" s="168"/>
      <c r="L95" s="179"/>
      <c r="M95" s="183"/>
      <c r="Q95" s="169"/>
      <c r="R95" s="49"/>
    </row>
    <row r="96" spans="1:20" ht="12" customHeight="1" x14ac:dyDescent="0.2">
      <c r="A96" s="155"/>
      <c r="B96" s="160"/>
      <c r="C96" s="160"/>
      <c r="D96" s="160"/>
      <c r="I96" s="162"/>
      <c r="M96" s="170"/>
      <c r="N96" s="171" t="str">
        <f>UPPER(IF(OR(M97="a",M97="as"),L88,IF(OR(M97="b",M97="bs"),L104,)))</f>
        <v/>
      </c>
      <c r="Q96" s="169"/>
      <c r="R96" s="49"/>
    </row>
    <row r="97" spans="1:18" ht="12" customHeight="1" x14ac:dyDescent="0.2">
      <c r="A97" s="155"/>
      <c r="B97" s="160"/>
      <c r="C97" s="160"/>
      <c r="D97" s="160"/>
      <c r="I97" s="162"/>
      <c r="L97" s="173" t="s">
        <v>14</v>
      </c>
      <c r="M97" s="174"/>
      <c r="N97" s="175" t="str">
        <f>UPPER(IF(OR(M97="a",M97="as"),L89,IF(OR(M97="b",M97="bs"),L105,)))</f>
        <v/>
      </c>
      <c r="O97" s="176"/>
      <c r="Q97" s="169"/>
      <c r="R97" s="49"/>
    </row>
    <row r="98" spans="1:18" ht="12" customHeight="1" x14ac:dyDescent="0.2">
      <c r="A98" s="155">
        <v>21</v>
      </c>
      <c r="B98" s="63" t="str">
        <f>IF($D98="","",VLOOKUP($D98,'[1]Boys Do Main Draw Prep'!$A$7:$V$39,20))</f>
        <v/>
      </c>
      <c r="C98" s="63" t="str">
        <f>IF($D98="","",VLOOKUP($D98,'[1]Boys Do Main Draw Prep'!$A$7:$V$39,21))</f>
        <v/>
      </c>
      <c r="D98" s="164"/>
      <c r="E98" s="165" t="s">
        <v>85</v>
      </c>
      <c r="F98" s="44" t="str">
        <f>IF($D98="","",VLOOKUP($D98,'[1]Boys Do Main Draw Prep'!$A$7:$V$39,3))</f>
        <v/>
      </c>
      <c r="G98" s="44"/>
      <c r="H98" s="44" t="str">
        <f>IF($D98="","",VLOOKUP($D98,'[1]Boys Do Main Draw Prep'!$A$7:$V$39,4))</f>
        <v/>
      </c>
      <c r="I98" s="166"/>
      <c r="M98" s="178"/>
      <c r="O98" s="178"/>
      <c r="Q98" s="169"/>
      <c r="R98" s="49"/>
    </row>
    <row r="99" spans="1:18" ht="12" customHeight="1" x14ac:dyDescent="0.2">
      <c r="A99" s="155"/>
      <c r="B99" s="160"/>
      <c r="C99" s="160"/>
      <c r="D99" s="160"/>
      <c r="E99" s="44" t="str">
        <f>UPPER(IF($D98="","",VLOOKUP($D98,'[1]Boys Do Main Draw Prep'!$A$7:$V$39,7)))</f>
        <v/>
      </c>
      <c r="F99" s="44" t="str">
        <f>IF($D98="","",VLOOKUP($D98,'[1]Boys Do Main Draw Prep'!$A$7:$V$39,8))</f>
        <v/>
      </c>
      <c r="G99" s="44"/>
      <c r="H99" s="44" t="str">
        <f>IF($D98="","",VLOOKUP($D98,'[1]Boys Do Main Draw Prep'!$A$7:$V$39,9))</f>
        <v/>
      </c>
      <c r="I99" s="168"/>
      <c r="J99" s="76" t="str">
        <f>IF(I99="a",E98,IF(I99="b",E100,""))</f>
        <v/>
      </c>
      <c r="M99" s="178"/>
      <c r="O99" s="178"/>
      <c r="Q99" s="169"/>
      <c r="R99" s="49"/>
    </row>
    <row r="100" spans="1:18" ht="12" customHeight="1" x14ac:dyDescent="0.2">
      <c r="A100" s="155"/>
      <c r="B100" s="160"/>
      <c r="C100" s="160"/>
      <c r="D100" s="160"/>
      <c r="I100" s="170"/>
      <c r="J100" s="171" t="str">
        <f>UPPER(IF(OR(I101="a",I101="as"),E98,IF(OR(I101="b",I101="bs"),E102,)))</f>
        <v/>
      </c>
      <c r="K100" s="172"/>
      <c r="M100" s="178"/>
      <c r="O100" s="178"/>
      <c r="Q100" s="169"/>
      <c r="R100" s="49"/>
    </row>
    <row r="101" spans="1:18" ht="12" customHeight="1" x14ac:dyDescent="0.2">
      <c r="A101" s="155"/>
      <c r="B101" s="160"/>
      <c r="C101" s="160"/>
      <c r="D101" s="160"/>
      <c r="H101" s="173" t="s">
        <v>14</v>
      </c>
      <c r="I101" s="174"/>
      <c r="J101" s="175" t="str">
        <f>UPPER(IF(OR(I101="a",I101="as"),E99,IF(OR(I101="b",I101="bs"),E103,)))</f>
        <v/>
      </c>
      <c r="K101" s="176"/>
      <c r="M101" s="178"/>
      <c r="O101" s="178"/>
      <c r="Q101" s="169"/>
      <c r="R101" s="49"/>
    </row>
    <row r="102" spans="1:18" ht="12" customHeight="1" x14ac:dyDescent="0.2">
      <c r="A102" s="155">
        <v>22</v>
      </c>
      <c r="B102" s="63" t="str">
        <f>IF($D102="","",VLOOKUP($D102,'[1]Boys Do Main Draw Prep'!$A$7:$V$39,20))</f>
        <v/>
      </c>
      <c r="C102" s="63" t="str">
        <f>IF($D102="","",VLOOKUP($D102,'[1]Boys Do Main Draw Prep'!$A$7:$V$39,21))</f>
        <v/>
      </c>
      <c r="D102" s="164"/>
      <c r="E102" s="165" t="s">
        <v>86</v>
      </c>
      <c r="F102" s="63" t="str">
        <f>IF($D102="","",VLOOKUP($D102,'[1]Boys Do Main Draw Prep'!$A$7:$V$39,3))</f>
        <v/>
      </c>
      <c r="G102" s="63"/>
      <c r="H102" s="63" t="str">
        <f>IF($D102="","",VLOOKUP($D102,'[1]Boys Do Main Draw Prep'!$A$7:$V$39,4))</f>
        <v/>
      </c>
      <c r="I102" s="177"/>
      <c r="K102" s="178"/>
      <c r="L102" s="161"/>
      <c r="M102" s="182"/>
      <c r="O102" s="178"/>
      <c r="Q102" s="169"/>
      <c r="R102" s="49"/>
    </row>
    <row r="103" spans="1:18" ht="12" customHeight="1" x14ac:dyDescent="0.2">
      <c r="A103" s="155"/>
      <c r="B103" s="160"/>
      <c r="C103" s="160"/>
      <c r="D103" s="160"/>
      <c r="E103" s="63" t="str">
        <f>UPPER(IF($D102="","",VLOOKUP($D102,'[1]Boys Do Main Draw Prep'!$A$7:$V$39,7)))</f>
        <v/>
      </c>
      <c r="F103" s="63" t="str">
        <f>IF($D102="","",VLOOKUP($D102,'[1]Boys Do Main Draw Prep'!$A$7:$V$39,8))</f>
        <v/>
      </c>
      <c r="G103" s="63"/>
      <c r="H103" s="63" t="str">
        <f>IF($D102="","",VLOOKUP($D102,'[1]Boys Do Main Draw Prep'!$A$7:$V$39,9))</f>
        <v/>
      </c>
      <c r="I103" s="168"/>
      <c r="K103" s="178"/>
      <c r="L103" s="179"/>
      <c r="M103" s="183"/>
      <c r="O103" s="178"/>
      <c r="Q103" s="169"/>
      <c r="R103" s="49"/>
    </row>
    <row r="104" spans="1:18" ht="12" customHeight="1" x14ac:dyDescent="0.2">
      <c r="A104" s="155"/>
      <c r="B104" s="160"/>
      <c r="C104" s="160"/>
      <c r="D104" s="181"/>
      <c r="I104" s="162"/>
      <c r="K104" s="170"/>
      <c r="L104" s="171" t="str">
        <f>UPPER(IF(OR(K105="a",K105="as"),J100,IF(OR(K105="b",K105="bs"),J108,)))</f>
        <v/>
      </c>
      <c r="M104" s="178"/>
      <c r="O104" s="178"/>
      <c r="Q104" s="169"/>
      <c r="R104" s="49"/>
    </row>
    <row r="105" spans="1:18" ht="12" customHeight="1" x14ac:dyDescent="0.2">
      <c r="A105" s="155"/>
      <c r="B105" s="160"/>
      <c r="C105" s="160"/>
      <c r="D105" s="181"/>
      <c r="I105" s="162"/>
      <c r="J105" s="173" t="s">
        <v>14</v>
      </c>
      <c r="K105" s="174"/>
      <c r="L105" s="175" t="str">
        <f>UPPER(IF(OR(K105="a",K105="as"),J101,IF(OR(K105="b",K105="bs"),J109,)))</f>
        <v/>
      </c>
      <c r="M105" s="168"/>
      <c r="O105" s="178"/>
      <c r="Q105" s="169"/>
      <c r="R105" s="49"/>
    </row>
    <row r="106" spans="1:18" ht="12" customHeight="1" x14ac:dyDescent="0.2">
      <c r="A106" s="139">
        <v>23</v>
      </c>
      <c r="B106" s="63" t="str">
        <f>IF($D106="","",VLOOKUP($D106,'[1]Boys Do Main Draw Prep'!$A$7:$V$39,20))</f>
        <v/>
      </c>
      <c r="C106" s="63" t="str">
        <f>IF($D106="","",VLOOKUP($D106,'[1]Boys Do Main Draw Prep'!$A$7:$V$39,21))</f>
        <v/>
      </c>
      <c r="D106" s="164"/>
      <c r="E106" s="63" t="str">
        <f>UPPER(IF($D106="","",VLOOKUP($D106,'[1]Boys Do Main Draw Prep'!$A$7:$V$39,2)))</f>
        <v/>
      </c>
      <c r="F106" s="63" t="str">
        <f>IF($D106="","",VLOOKUP($D106,'[1]Boys Do Main Draw Prep'!$A$7:$V$39,3))</f>
        <v/>
      </c>
      <c r="G106" s="63"/>
      <c r="H106" s="63" t="str">
        <f>IF($D106="","",VLOOKUP($D106,'[1]Boys Do Main Draw Prep'!$A$7:$V$39,4))</f>
        <v/>
      </c>
      <c r="I106" s="166"/>
      <c r="K106" s="178"/>
      <c r="N106" s="161"/>
      <c r="O106" s="178"/>
      <c r="Q106" s="169"/>
      <c r="R106" s="49"/>
    </row>
    <row r="107" spans="1:18" ht="12" customHeight="1" x14ac:dyDescent="0.2">
      <c r="A107" s="155"/>
      <c r="B107" s="160"/>
      <c r="C107" s="160"/>
      <c r="D107" s="160"/>
      <c r="E107" s="63" t="str">
        <f>UPPER(IF($D106="","",VLOOKUP($D106,'[1]Boys Do Main Draw Prep'!$A$7:$V$39,7)))</f>
        <v/>
      </c>
      <c r="F107" s="63" t="str">
        <f>IF($D106="","",VLOOKUP($D106,'[1]Boys Do Main Draw Prep'!$A$7:$V$39,8))</f>
        <v/>
      </c>
      <c r="G107" s="63"/>
      <c r="H107" s="63" t="str">
        <f>IF($D106="","",VLOOKUP($D106,'[1]Boys Do Main Draw Prep'!$A$7:$V$39,9))</f>
        <v/>
      </c>
      <c r="I107" s="168"/>
      <c r="J107" s="76" t="str">
        <f>IF(I107="a",E106,IF(I107="b",E108,""))</f>
        <v/>
      </c>
      <c r="K107" s="178"/>
      <c r="O107" s="178"/>
      <c r="Q107" s="169"/>
      <c r="R107" s="49"/>
    </row>
    <row r="108" spans="1:18" ht="12" customHeight="1" x14ac:dyDescent="0.2">
      <c r="A108" s="155"/>
      <c r="B108" s="160"/>
      <c r="C108" s="160"/>
      <c r="D108" s="181"/>
      <c r="I108" s="170"/>
      <c r="J108" s="171" t="str">
        <f>UPPER(IF(OR(I109="a",I109="as"),E106,IF(OR(I109="b",I109="bs"),E110,)))</f>
        <v/>
      </c>
      <c r="K108" s="182"/>
      <c r="O108" s="178"/>
      <c r="Q108" s="169"/>
      <c r="R108" s="49"/>
    </row>
    <row r="109" spans="1:18" ht="12" customHeight="1" x14ac:dyDescent="0.2">
      <c r="A109" s="155"/>
      <c r="B109" s="160"/>
      <c r="C109" s="160"/>
      <c r="D109" s="181"/>
      <c r="H109" s="173" t="s">
        <v>14</v>
      </c>
      <c r="I109" s="174"/>
      <c r="J109" s="175" t="str">
        <f>UPPER(IF(OR(I109="a",I109="as"),E107,IF(OR(I109="b",I109="bs"),E111,)))</f>
        <v/>
      </c>
      <c r="K109" s="168"/>
      <c r="O109" s="178"/>
      <c r="Q109" s="169"/>
      <c r="R109" s="49"/>
    </row>
    <row r="110" spans="1:18" ht="12" customHeight="1" x14ac:dyDescent="0.2">
      <c r="A110" s="163">
        <v>24</v>
      </c>
      <c r="B110" s="63" t="str">
        <f>IF($D110="","",VLOOKUP($D110,'[1]Boys Do Main Draw Prep'!$A$7:$V$39,20))</f>
        <v/>
      </c>
      <c r="C110" s="63" t="str">
        <f>IF($D110="","",VLOOKUP($D110,'[1]Boys Do Main Draw Prep'!$A$7:$V$39,21))</f>
        <v/>
      </c>
      <c r="D110" s="164"/>
      <c r="E110" s="165" t="s">
        <v>58</v>
      </c>
      <c r="F110" s="44" t="str">
        <f>IF($D110="","",VLOOKUP($D110,'[1]Boys Do Main Draw Prep'!$A$7:$V$39,3))</f>
        <v/>
      </c>
      <c r="G110" s="44"/>
      <c r="H110" s="44" t="str">
        <f>IF($D110="","",VLOOKUP($D110,'[1]Boys Do Main Draw Prep'!$A$7:$V$39,4))</f>
        <v/>
      </c>
      <c r="I110" s="177"/>
      <c r="L110" s="161"/>
      <c r="M110" s="172"/>
      <c r="O110" s="178"/>
      <c r="Q110" s="169"/>
      <c r="R110" s="49"/>
    </row>
    <row r="111" spans="1:18" ht="12" customHeight="1" x14ac:dyDescent="0.2">
      <c r="A111" s="155"/>
      <c r="B111" s="160"/>
      <c r="C111" s="160"/>
      <c r="D111" s="160"/>
      <c r="E111" s="44" t="str">
        <f>UPPER(IF($D110="","",VLOOKUP($D110,'[1]Boys Do Main Draw Prep'!$A$7:$V$39,7)))</f>
        <v/>
      </c>
      <c r="F111" s="44" t="str">
        <f>IF($D110="","",VLOOKUP($D110,'[1]Boys Do Main Draw Prep'!$A$7:$V$39,8))</f>
        <v/>
      </c>
      <c r="G111" s="44"/>
      <c r="H111" s="44" t="str">
        <f>IF($D110="","",VLOOKUP($D110,'[1]Boys Do Main Draw Prep'!$A$7:$V$39,9))</f>
        <v/>
      </c>
      <c r="I111" s="168"/>
      <c r="L111" s="179"/>
      <c r="M111" s="180"/>
      <c r="O111" s="178"/>
      <c r="Q111" s="169"/>
      <c r="R111" s="49"/>
    </row>
    <row r="112" spans="1:18" ht="12" customHeight="1" x14ac:dyDescent="0.2">
      <c r="A112" s="155"/>
      <c r="B112" s="160"/>
      <c r="C112" s="160"/>
      <c r="D112" s="181"/>
      <c r="I112" s="162"/>
      <c r="N112" s="134"/>
      <c r="O112" s="170"/>
      <c r="P112" s="171" t="str">
        <f>UPPER(IF(OR(O113="a",O113="as"),N96,IF(OR(O113="b",O113="bs"),N128,)))</f>
        <v/>
      </c>
      <c r="Q112" s="186"/>
      <c r="R112" s="49"/>
    </row>
    <row r="113" spans="1:18" ht="12" customHeight="1" x14ac:dyDescent="0.2">
      <c r="A113" s="155"/>
      <c r="B113" s="160"/>
      <c r="C113" s="160"/>
      <c r="D113" s="181"/>
      <c r="I113" s="162"/>
      <c r="N113" s="173" t="s">
        <v>14</v>
      </c>
      <c r="O113" s="174"/>
      <c r="P113" s="175" t="str">
        <f>UPPER(IF(OR(O113="a",O113="as"),N97,IF(OR(O113="b",O113="bs"),N129,)))</f>
        <v/>
      </c>
      <c r="Q113" s="187"/>
      <c r="R113" s="49"/>
    </row>
    <row r="114" spans="1:18" ht="12" customHeight="1" x14ac:dyDescent="0.2">
      <c r="A114" s="163">
        <v>25</v>
      </c>
      <c r="B114" s="63" t="str">
        <f>IF($D114="","",VLOOKUP($D114,'[1]Boys Do Main Draw Prep'!$A$7:$V$39,20))</f>
        <v/>
      </c>
      <c r="C114" s="63" t="str">
        <f>IF($D114="","",VLOOKUP($D114,'[1]Boys Do Main Draw Prep'!$A$7:$V$39,21))</f>
        <v/>
      </c>
      <c r="D114" s="164"/>
      <c r="E114" s="165" t="s">
        <v>62</v>
      </c>
      <c r="F114" s="44" t="str">
        <f>IF($D114="","",VLOOKUP($D114,'[1]Boys Do Main Draw Prep'!$A$7:$V$39,3))</f>
        <v/>
      </c>
      <c r="G114" s="44"/>
      <c r="H114" s="44" t="str">
        <f>IF($D114="","",VLOOKUP($D114,'[1]Boys Do Main Draw Prep'!$A$7:$V$39,4))</f>
        <v/>
      </c>
      <c r="I114" s="166"/>
      <c r="O114" s="178"/>
      <c r="P114" s="161"/>
      <c r="Q114" s="169"/>
      <c r="R114" s="49"/>
    </row>
    <row r="115" spans="1:18" ht="12" customHeight="1" x14ac:dyDescent="0.2">
      <c r="A115" s="155"/>
      <c r="B115" s="160"/>
      <c r="C115" s="160"/>
      <c r="D115" s="160"/>
      <c r="E115" s="44" t="str">
        <f>UPPER(IF($D114="","",VLOOKUP($D114,'[1]Boys Do Main Draw Prep'!$A$7:$V$39,7)))</f>
        <v/>
      </c>
      <c r="F115" s="44" t="str">
        <f>IF($D114="","",VLOOKUP($D114,'[1]Boys Do Main Draw Prep'!$A$7:$V$39,8))</f>
        <v/>
      </c>
      <c r="G115" s="44"/>
      <c r="H115" s="44" t="str">
        <f>IF($D114="","",VLOOKUP($D114,'[1]Boys Do Main Draw Prep'!$A$7:$V$39,9))</f>
        <v/>
      </c>
      <c r="I115" s="168"/>
      <c r="J115" s="76" t="str">
        <f>IF(I115="a",E114,IF(I115="b",E116,""))</f>
        <v/>
      </c>
      <c r="O115" s="178"/>
      <c r="P115" s="179"/>
      <c r="Q115" s="188"/>
      <c r="R115" s="49"/>
    </row>
    <row r="116" spans="1:18" ht="12" customHeight="1" x14ac:dyDescent="0.2">
      <c r="A116" s="155"/>
      <c r="B116" s="160"/>
      <c r="C116" s="160"/>
      <c r="D116" s="181"/>
      <c r="I116" s="170"/>
      <c r="J116" s="171" t="str">
        <f>UPPER(IF(OR(I117="a",I117="as"),E114,IF(OR(I117="b",I117="bs"),E118,)))</f>
        <v/>
      </c>
      <c r="K116" s="172"/>
      <c r="O116" s="178"/>
      <c r="Q116" s="169"/>
      <c r="R116" s="49"/>
    </row>
    <row r="117" spans="1:18" ht="12" customHeight="1" x14ac:dyDescent="0.2">
      <c r="A117" s="155"/>
      <c r="B117" s="160"/>
      <c r="C117" s="160"/>
      <c r="D117" s="181"/>
      <c r="H117" s="173" t="s">
        <v>14</v>
      </c>
      <c r="I117" s="174"/>
      <c r="J117" s="175" t="str">
        <f>UPPER(IF(OR(I117="a",I117="as"),E115,IF(OR(I117="b",I117="bs"),E119,)))</f>
        <v/>
      </c>
      <c r="K117" s="176"/>
      <c r="O117" s="178"/>
      <c r="Q117" s="169"/>
      <c r="R117" s="49"/>
    </row>
    <row r="118" spans="1:18" ht="12" customHeight="1" x14ac:dyDescent="0.2">
      <c r="A118" s="155">
        <v>26</v>
      </c>
      <c r="B118" s="63" t="str">
        <f>IF($D118="","",VLOOKUP($D118,'[1]Boys Do Main Draw Prep'!$A$7:$V$39,20))</f>
        <v/>
      </c>
      <c r="C118" s="63" t="str">
        <f>IF($D118="","",VLOOKUP($D118,'[1]Boys Do Main Draw Prep'!$A$7:$V$39,21))</f>
        <v/>
      </c>
      <c r="D118" s="164"/>
      <c r="E118" s="165" t="s">
        <v>87</v>
      </c>
      <c r="F118" s="63" t="str">
        <f>IF($D118="","",VLOOKUP($D118,'[1]Boys Do Main Draw Prep'!$A$7:$V$39,3))</f>
        <v/>
      </c>
      <c r="G118" s="63"/>
      <c r="H118" s="63" t="str">
        <f>IF($D118="","",VLOOKUP($D118,'[1]Boys Do Main Draw Prep'!$A$7:$V$39,4))</f>
        <v/>
      </c>
      <c r="I118" s="177"/>
      <c r="K118" s="178"/>
      <c r="L118" s="161"/>
      <c r="M118" s="172"/>
      <c r="O118" s="178"/>
      <c r="Q118" s="169"/>
      <c r="R118" s="49"/>
    </row>
    <row r="119" spans="1:18" ht="12" customHeight="1" x14ac:dyDescent="0.2">
      <c r="A119" s="155"/>
      <c r="B119" s="160"/>
      <c r="C119" s="160"/>
      <c r="D119" s="160"/>
      <c r="E119" s="63" t="str">
        <f>UPPER(IF($D118="","",VLOOKUP($D118,'[1]Boys Do Main Draw Prep'!$A$7:$V$39,7)))</f>
        <v/>
      </c>
      <c r="F119" s="63" t="str">
        <f>IF($D118="","",VLOOKUP($D118,'[1]Boys Do Main Draw Prep'!$A$7:$V$39,8))</f>
        <v/>
      </c>
      <c r="G119" s="63"/>
      <c r="H119" s="63" t="str">
        <f>IF($D118="","",VLOOKUP($D118,'[1]Boys Do Main Draw Prep'!$A$7:$V$39,9))</f>
        <v/>
      </c>
      <c r="I119" s="168"/>
      <c r="K119" s="178"/>
      <c r="L119" s="179"/>
      <c r="M119" s="180"/>
      <c r="O119" s="178"/>
      <c r="Q119" s="169"/>
      <c r="R119" s="49"/>
    </row>
    <row r="120" spans="1:18" ht="12" customHeight="1" x14ac:dyDescent="0.2">
      <c r="A120" s="155"/>
      <c r="B120" s="160"/>
      <c r="C120" s="160"/>
      <c r="D120" s="181"/>
      <c r="I120" s="162"/>
      <c r="K120" s="170"/>
      <c r="L120" s="171" t="str">
        <f>UPPER(IF(OR(K121="a",K121="as"),J116,IF(OR(K121="b",K121="bs"),J124,)))</f>
        <v/>
      </c>
      <c r="O120" s="178"/>
      <c r="Q120" s="169"/>
      <c r="R120" s="49"/>
    </row>
    <row r="121" spans="1:18" ht="12" customHeight="1" x14ac:dyDescent="0.2">
      <c r="A121" s="155"/>
      <c r="B121" s="160"/>
      <c r="C121" s="160"/>
      <c r="D121" s="181"/>
      <c r="I121" s="162"/>
      <c r="J121" s="173" t="s">
        <v>14</v>
      </c>
      <c r="K121" s="174"/>
      <c r="L121" s="175" t="str">
        <f>UPPER(IF(OR(K121="a",K121="as"),J117,IF(OR(K121="b",K121="bs"),J125,)))</f>
        <v/>
      </c>
      <c r="M121" s="176"/>
      <c r="O121" s="178"/>
      <c r="Q121" s="169"/>
      <c r="R121" s="49"/>
    </row>
    <row r="122" spans="1:18" ht="12" customHeight="1" x14ac:dyDescent="0.2">
      <c r="A122" s="155">
        <v>27</v>
      </c>
      <c r="B122" s="63" t="str">
        <f>IF($D122="","",VLOOKUP($D122,'[1]Boys Do Main Draw Prep'!$A$7:$V$39,20))</f>
        <v/>
      </c>
      <c r="C122" s="63" t="str">
        <f>IF($D122="","",VLOOKUP($D122,'[1]Boys Do Main Draw Prep'!$A$7:$V$39,21))</f>
        <v/>
      </c>
      <c r="D122" s="164"/>
      <c r="E122" s="165" t="s">
        <v>88</v>
      </c>
      <c r="F122" s="63" t="str">
        <f>IF($D122="","",VLOOKUP($D122,'[1]Boys Do Main Draw Prep'!$A$7:$V$39,3))</f>
        <v/>
      </c>
      <c r="G122" s="63"/>
      <c r="H122" s="63" t="str">
        <f>IF($D122="","",VLOOKUP($D122,'[1]Boys Do Main Draw Prep'!$A$7:$V$39,4))</f>
        <v/>
      </c>
      <c r="I122" s="166"/>
      <c r="K122" s="178"/>
      <c r="M122" s="178"/>
      <c r="N122" s="161"/>
      <c r="O122" s="178"/>
      <c r="Q122" s="169"/>
      <c r="R122" s="49"/>
    </row>
    <row r="123" spans="1:18" ht="12" customHeight="1" x14ac:dyDescent="0.2">
      <c r="A123" s="155"/>
      <c r="B123" s="160"/>
      <c r="C123" s="160"/>
      <c r="D123" s="160"/>
      <c r="E123" s="63" t="str">
        <f>UPPER(IF($D122="","",VLOOKUP($D122,'[1]Boys Do Main Draw Prep'!$A$7:$V$39,7)))</f>
        <v/>
      </c>
      <c r="F123" s="63" t="str">
        <f>IF($D122="","",VLOOKUP($D122,'[1]Boys Do Main Draw Prep'!$A$7:$V$39,8))</f>
        <v/>
      </c>
      <c r="G123" s="63"/>
      <c r="H123" s="63" t="str">
        <f>IF($D122="","",VLOOKUP($D122,'[1]Boys Do Main Draw Prep'!$A$7:$V$39,9))</f>
        <v/>
      </c>
      <c r="I123" s="168"/>
      <c r="J123" s="76" t="str">
        <f>IF(I123="a",E122,IF(I123="b",E124,""))</f>
        <v/>
      </c>
      <c r="K123" s="178"/>
      <c r="M123" s="178"/>
      <c r="O123" s="178"/>
      <c r="Q123" s="169"/>
      <c r="R123" s="49"/>
    </row>
    <row r="124" spans="1:18" ht="12" customHeight="1" x14ac:dyDescent="0.2">
      <c r="A124" s="155"/>
      <c r="B124" s="160"/>
      <c r="C124" s="160"/>
      <c r="D124" s="160"/>
      <c r="I124" s="170"/>
      <c r="J124" s="171" t="str">
        <f>UPPER(IF(OR(I125="a",I125="as"),E122,IF(OR(I125="b",I125="bs"),E126,)))</f>
        <v/>
      </c>
      <c r="K124" s="182"/>
      <c r="M124" s="178"/>
      <c r="O124" s="178"/>
      <c r="Q124" s="169"/>
      <c r="R124" s="49"/>
    </row>
    <row r="125" spans="1:18" ht="12" customHeight="1" x14ac:dyDescent="0.2">
      <c r="A125" s="155"/>
      <c r="B125" s="160"/>
      <c r="C125" s="160"/>
      <c r="D125" s="160"/>
      <c r="H125" s="173" t="s">
        <v>14</v>
      </c>
      <c r="I125" s="174"/>
      <c r="J125" s="175" t="str">
        <f>UPPER(IF(OR(I125="a",I125="as"),E123,IF(OR(I125="b",I125="bs"),E127,)))</f>
        <v/>
      </c>
      <c r="K125" s="168"/>
      <c r="M125" s="178"/>
      <c r="O125" s="178"/>
      <c r="Q125" s="169"/>
      <c r="R125" s="49"/>
    </row>
    <row r="126" spans="1:18" ht="12" customHeight="1" x14ac:dyDescent="0.2">
      <c r="A126" s="250">
        <v>28</v>
      </c>
      <c r="B126" s="63" t="str">
        <f>IF($D126="","",VLOOKUP($D126,'[1]Boys Do Main Draw Prep'!$A$7:$V$39,20))</f>
        <v/>
      </c>
      <c r="C126" s="63" t="str">
        <f>IF($D126="","",VLOOKUP($D126,'[1]Boys Do Main Draw Prep'!$A$7:$V$39,21))</f>
        <v/>
      </c>
      <c r="D126" s="164"/>
      <c r="E126" s="165" t="s">
        <v>89</v>
      </c>
      <c r="F126" s="44" t="str">
        <f>IF($D126="","",VLOOKUP($D126,'[1]Boys Do Main Draw Prep'!$A$7:$V$39,3))</f>
        <v/>
      </c>
      <c r="G126" s="44"/>
      <c r="H126" s="44" t="str">
        <f>IF($D126="","",VLOOKUP($D126,'[1]Boys Do Main Draw Prep'!$A$7:$V$39,4))</f>
        <v/>
      </c>
      <c r="I126" s="177"/>
      <c r="L126" s="161"/>
      <c r="M126" s="182"/>
      <c r="O126" s="178"/>
      <c r="Q126" s="169"/>
      <c r="R126" s="49"/>
    </row>
    <row r="127" spans="1:18" ht="12" customHeight="1" x14ac:dyDescent="0.2">
      <c r="A127" s="155"/>
      <c r="B127" s="160"/>
      <c r="C127" s="160"/>
      <c r="D127" s="160"/>
      <c r="E127" s="44" t="str">
        <f>UPPER(IF($D126="","",VLOOKUP($D126,'[1]Boys Do Main Draw Prep'!$A$7:$V$39,7)))</f>
        <v/>
      </c>
      <c r="F127" s="44" t="str">
        <f>IF($D126="","",VLOOKUP($D126,'[1]Boys Do Main Draw Prep'!$A$7:$V$39,8))</f>
        <v/>
      </c>
      <c r="G127" s="44"/>
      <c r="H127" s="44" t="str">
        <f>IF($D126="","",VLOOKUP($D126,'[1]Boys Do Main Draw Prep'!$A$7:$V$39,9))</f>
        <v/>
      </c>
      <c r="I127" s="168"/>
      <c r="L127" s="179"/>
      <c r="M127" s="183"/>
      <c r="O127" s="178"/>
      <c r="Q127" s="169"/>
      <c r="R127" s="49"/>
    </row>
    <row r="128" spans="1:18" ht="12" customHeight="1" x14ac:dyDescent="0.2">
      <c r="A128" s="155"/>
      <c r="B128" s="160"/>
      <c r="C128" s="160"/>
      <c r="D128" s="160"/>
      <c r="I128" s="162"/>
      <c r="M128" s="170"/>
      <c r="N128" s="171" t="str">
        <f>UPPER(IF(OR(M129="a",M129="as"),L120,IF(OR(M129="b",M129="bs"),L136,)))</f>
        <v/>
      </c>
      <c r="O128" s="178"/>
      <c r="Q128" s="169"/>
      <c r="R128" s="49"/>
    </row>
    <row r="129" spans="1:18" ht="12" customHeight="1" x14ac:dyDescent="0.2">
      <c r="A129" s="155"/>
      <c r="B129" s="160"/>
      <c r="C129" s="160"/>
      <c r="D129" s="160"/>
      <c r="I129" s="162"/>
      <c r="L129" s="173" t="s">
        <v>14</v>
      </c>
      <c r="M129" s="174"/>
      <c r="N129" s="175" t="str">
        <f>UPPER(IF(OR(M129="a",M129="as"),L121,IF(OR(M129="b",M129="bs"),L137,)))</f>
        <v/>
      </c>
      <c r="O129" s="168"/>
      <c r="Q129" s="169"/>
      <c r="R129" s="49"/>
    </row>
    <row r="130" spans="1:18" ht="12" customHeight="1" x14ac:dyDescent="0.2">
      <c r="A130" s="155">
        <v>29</v>
      </c>
      <c r="B130" s="63" t="str">
        <f>IF($D130="","",VLOOKUP($D130,'[1]Boys Do Main Draw Prep'!$A$7:$V$39,20))</f>
        <v/>
      </c>
      <c r="C130" s="63" t="str">
        <f>IF($D130="","",VLOOKUP($D130,'[1]Boys Do Main Draw Prep'!$A$7:$V$39,21))</f>
        <v/>
      </c>
      <c r="D130" s="164"/>
      <c r="E130" s="165" t="s">
        <v>90</v>
      </c>
      <c r="F130" s="63" t="str">
        <f>IF($D130="","",VLOOKUP($D130,'[1]Boys Do Main Draw Prep'!$A$7:$V$39,3))</f>
        <v/>
      </c>
      <c r="G130" s="63"/>
      <c r="H130" s="63" t="str">
        <f>IF($D130="","",VLOOKUP($D130,'[1]Boys Do Main Draw Prep'!$A$7:$V$39,4))</f>
        <v/>
      </c>
      <c r="I130" s="166"/>
      <c r="M130" s="178"/>
      <c r="Q130" s="169"/>
      <c r="R130" s="49"/>
    </row>
    <row r="131" spans="1:18" ht="12" customHeight="1" x14ac:dyDescent="0.2">
      <c r="A131" s="155"/>
      <c r="B131" s="160"/>
      <c r="C131" s="160"/>
      <c r="D131" s="160"/>
      <c r="E131" s="63" t="str">
        <f>UPPER(IF($D130="","",VLOOKUP($D130,'[1]Boys Do Main Draw Prep'!$A$7:$V$39,7)))</f>
        <v/>
      </c>
      <c r="F131" s="63" t="str">
        <f>IF($D130="","",VLOOKUP($D130,'[1]Boys Do Main Draw Prep'!$A$7:$V$39,8))</f>
        <v/>
      </c>
      <c r="G131" s="63"/>
      <c r="H131" s="63" t="str">
        <f>IF($D130="","",VLOOKUP($D130,'[1]Boys Do Main Draw Prep'!$A$7:$V$39,9))</f>
        <v/>
      </c>
      <c r="I131" s="168"/>
      <c r="J131" s="76" t="str">
        <f>IF(I131="a",E130,IF(I131="b",E132,""))</f>
        <v/>
      </c>
      <c r="M131" s="178"/>
      <c r="Q131" s="169"/>
      <c r="R131" s="49"/>
    </row>
    <row r="132" spans="1:18" ht="12" customHeight="1" x14ac:dyDescent="0.2">
      <c r="A132" s="155"/>
      <c r="B132" s="160"/>
      <c r="C132" s="160"/>
      <c r="D132" s="181"/>
      <c r="I132" s="170"/>
      <c r="J132" s="171" t="str">
        <f>UPPER(IF(OR(I133="a",I133="as"),E130,IF(OR(I133="b",I133="bs"),E134,)))</f>
        <v/>
      </c>
      <c r="K132" s="172"/>
      <c r="M132" s="178"/>
      <c r="Q132" s="169"/>
      <c r="R132" s="49"/>
    </row>
    <row r="133" spans="1:18" ht="12" customHeight="1" x14ac:dyDescent="0.2">
      <c r="A133" s="155"/>
      <c r="B133" s="160"/>
      <c r="C133" s="160"/>
      <c r="D133" s="181"/>
      <c r="H133" s="173" t="s">
        <v>14</v>
      </c>
      <c r="I133" s="174"/>
      <c r="J133" s="175" t="str">
        <f>UPPER(IF(OR(I133="a",I133="as"),E131,IF(OR(I133="b",I133="bs"),E135,)))</f>
        <v/>
      </c>
      <c r="K133" s="176"/>
      <c r="M133" s="178"/>
      <c r="Q133" s="169"/>
      <c r="R133" s="49"/>
    </row>
    <row r="134" spans="1:18" ht="12" customHeight="1" x14ac:dyDescent="0.2">
      <c r="A134" s="155">
        <v>30</v>
      </c>
      <c r="B134" s="63" t="str">
        <f>IF($D134="","",VLOOKUP($D134,'[1]Boys Do Main Draw Prep'!$A$7:$V$39,20))</f>
        <v/>
      </c>
      <c r="C134" s="63" t="str">
        <f>IF($D134="","",VLOOKUP($D134,'[1]Boys Do Main Draw Prep'!$A$7:$V$39,21))</f>
        <v/>
      </c>
      <c r="D134" s="164"/>
      <c r="E134" s="165" t="s">
        <v>91</v>
      </c>
      <c r="F134" s="63" t="str">
        <f>IF($D134="","",VLOOKUP($D134,'[1]Boys Do Main Draw Prep'!$A$7:$V$39,3))</f>
        <v/>
      </c>
      <c r="G134" s="63"/>
      <c r="H134" s="63" t="str">
        <f>IF($D134="","",VLOOKUP($D134,'[1]Boys Do Main Draw Prep'!$A$7:$V$39,4))</f>
        <v/>
      </c>
      <c r="I134" s="177"/>
      <c r="K134" s="178"/>
      <c r="L134" s="161"/>
      <c r="M134" s="182"/>
      <c r="Q134" s="169"/>
      <c r="R134" s="49"/>
    </row>
    <row r="135" spans="1:18" ht="12" customHeight="1" x14ac:dyDescent="0.2">
      <c r="A135" s="155"/>
      <c r="B135" s="160"/>
      <c r="C135" s="160"/>
      <c r="D135" s="160"/>
      <c r="E135" s="63" t="str">
        <f>UPPER(IF($D134="","",VLOOKUP($D134,'[1]Boys Do Main Draw Prep'!$A$7:$V$39,7)))</f>
        <v/>
      </c>
      <c r="F135" s="63" t="str">
        <f>IF($D134="","",VLOOKUP($D134,'[1]Boys Do Main Draw Prep'!$A$7:$V$39,8))</f>
        <v/>
      </c>
      <c r="G135" s="63"/>
      <c r="H135" s="63" t="str">
        <f>IF($D134="","",VLOOKUP($D134,'[1]Boys Do Main Draw Prep'!$A$7:$V$39,9))</f>
        <v/>
      </c>
      <c r="I135" s="168"/>
      <c r="K135" s="178"/>
      <c r="L135" s="179"/>
      <c r="M135" s="183"/>
      <c r="Q135" s="169"/>
      <c r="R135" s="49"/>
    </row>
    <row r="136" spans="1:18" ht="12" customHeight="1" x14ac:dyDescent="0.2">
      <c r="A136" s="155"/>
      <c r="B136" s="160"/>
      <c r="C136" s="160"/>
      <c r="D136" s="181"/>
      <c r="I136" s="162"/>
      <c r="K136" s="170"/>
      <c r="L136" s="171" t="str">
        <f>UPPER(IF(OR(K137="a",K137="as"),J132,IF(OR(K137="b",K137="bs"),J140,)))</f>
        <v/>
      </c>
      <c r="M136" s="178"/>
      <c r="Q136" s="169"/>
      <c r="R136" s="49"/>
    </row>
    <row r="137" spans="1:18" ht="12" customHeight="1" x14ac:dyDescent="0.2">
      <c r="A137" s="155"/>
      <c r="B137" s="160"/>
      <c r="C137" s="160"/>
      <c r="D137" s="181"/>
      <c r="I137" s="162"/>
      <c r="J137" s="173" t="s">
        <v>14</v>
      </c>
      <c r="K137" s="174"/>
      <c r="L137" s="175" t="str">
        <f>UPPER(IF(OR(K137="a",K137="as"),J133,IF(OR(K137="b",K137="bs"),J141,)))</f>
        <v/>
      </c>
      <c r="M137" s="168"/>
      <c r="Q137" s="169"/>
      <c r="R137" s="49"/>
    </row>
    <row r="138" spans="1:18" ht="12" customHeight="1" x14ac:dyDescent="0.2">
      <c r="A138" s="139">
        <v>31</v>
      </c>
      <c r="B138" s="63" t="str">
        <f>IF($D138="","",VLOOKUP($D138,'[1]Boys Do Main Draw Prep'!$A$7:$V$39,20))</f>
        <v/>
      </c>
      <c r="C138" s="63" t="str">
        <f>IF($D138="","",VLOOKUP($D138,'[1]Boys Do Main Draw Prep'!$A$7:$V$39,21))</f>
        <v/>
      </c>
      <c r="D138" s="164"/>
      <c r="E138" s="63" t="str">
        <f>UPPER(IF($D138="","",VLOOKUP($D138,'[1]Boys Do Main Draw Prep'!$A$7:$V$39,2)))</f>
        <v/>
      </c>
      <c r="F138" s="63" t="str">
        <f>IF($D138="","",VLOOKUP($D138,'[1]Boys Do Main Draw Prep'!$A$7:$V$39,3))</f>
        <v/>
      </c>
      <c r="G138" s="63"/>
      <c r="H138" s="63" t="str">
        <f>IF($D138="","",VLOOKUP($D138,'[1]Boys Do Main Draw Prep'!$A$7:$V$39,4))</f>
        <v/>
      </c>
      <c r="I138" s="166"/>
      <c r="K138" s="178"/>
      <c r="N138" s="189" t="str">
        <f>N63</f>
        <v>Final</v>
      </c>
      <c r="O138" s="190"/>
      <c r="P138" s="189" t="str">
        <f>P63</f>
        <v>Winners</v>
      </c>
      <c r="Q138" s="190"/>
      <c r="R138" s="49"/>
    </row>
    <row r="139" spans="1:18" ht="12" customHeight="1" x14ac:dyDescent="0.2">
      <c r="A139" s="155"/>
      <c r="B139" s="160"/>
      <c r="C139" s="160"/>
      <c r="D139" s="160"/>
      <c r="E139" s="63" t="str">
        <f>UPPER(IF($D138="","",VLOOKUP($D138,'[1]Boys Do Main Draw Prep'!$A$7:$V$39,7)))</f>
        <v/>
      </c>
      <c r="F139" s="63" t="str">
        <f>IF($D138="","",VLOOKUP($D138,'[1]Boys Do Main Draw Prep'!$A$7:$V$39,8))</f>
        <v/>
      </c>
      <c r="G139" s="63"/>
      <c r="H139" s="63" t="str">
        <f>IF($D138="","",VLOOKUP($D138,'[1]Boys Do Main Draw Prep'!$A$7:$V$39,9))</f>
        <v/>
      </c>
      <c r="I139" s="168"/>
      <c r="J139" s="76" t="str">
        <f>IF(I139="a",E138,IF(I139="b",E140,""))</f>
        <v/>
      </c>
      <c r="K139" s="178"/>
      <c r="N139" s="191" t="str">
        <f>N64</f>
        <v/>
      </c>
      <c r="O139" s="190"/>
      <c r="P139" s="193"/>
      <c r="Q139" s="190"/>
      <c r="R139" s="49"/>
    </row>
    <row r="140" spans="1:18" ht="12" customHeight="1" x14ac:dyDescent="0.2">
      <c r="A140" s="155"/>
      <c r="B140" s="160"/>
      <c r="C140" s="160"/>
      <c r="D140" s="160"/>
      <c r="E140" s="76"/>
      <c r="F140" s="76"/>
      <c r="G140" s="76"/>
      <c r="H140" s="76"/>
      <c r="I140" s="170"/>
      <c r="J140" s="171" t="str">
        <f>UPPER(IF(OR(I141="a",I141="as"),E138,IF(OR(I141="b",I141="bs"),E142,)))</f>
        <v/>
      </c>
      <c r="K140" s="182"/>
      <c r="N140" s="194" t="str">
        <f>N65</f>
        <v/>
      </c>
      <c r="O140" s="251"/>
      <c r="P140" s="193"/>
      <c r="Q140" s="190"/>
      <c r="R140" s="49"/>
    </row>
    <row r="141" spans="1:18" ht="12" customHeight="1" x14ac:dyDescent="0.2">
      <c r="A141" s="155"/>
      <c r="B141" s="160"/>
      <c r="C141" s="160"/>
      <c r="D141" s="160"/>
      <c r="H141" s="173" t="s">
        <v>14</v>
      </c>
      <c r="I141" s="174"/>
      <c r="J141" s="175" t="str">
        <f>UPPER(IF(OR(I141="a",I141="as"),E139,IF(OR(I141="b",I141="bs"),E143,)))</f>
        <v/>
      </c>
      <c r="K141" s="168"/>
      <c r="N141" s="193"/>
      <c r="O141" s="252"/>
      <c r="P141" s="191" t="str">
        <f>P66</f>
        <v/>
      </c>
      <c r="Q141" s="190"/>
      <c r="R141" s="49"/>
    </row>
    <row r="142" spans="1:18" ht="12" customHeight="1" x14ac:dyDescent="0.2">
      <c r="A142" s="163">
        <v>32</v>
      </c>
      <c r="B142" s="63" t="str">
        <f>IF($D142="","",VLOOKUP($D142,'[1]Boys Do Main Draw Prep'!$A$7:$V$39,20))</f>
        <v/>
      </c>
      <c r="C142" s="63" t="str">
        <f>IF($D142="","",VLOOKUP($D142,'[1]Boys Do Main Draw Prep'!$A$7:$V$39,21))</f>
        <v/>
      </c>
      <c r="D142" s="164"/>
      <c r="E142" s="165" t="s">
        <v>56</v>
      </c>
      <c r="F142" s="44" t="str">
        <f>IF($D142="","",VLOOKUP($D142,'[1]Boys Do Main Draw Prep'!$A$7:$V$39,3))</f>
        <v/>
      </c>
      <c r="G142" s="44"/>
      <c r="H142" s="44" t="str">
        <f>IF($D142="","",VLOOKUP($D142,'[1]Boys Do Main Draw Prep'!$A$7:$V$39,4))</f>
        <v/>
      </c>
      <c r="I142" s="177"/>
      <c r="L142" s="161"/>
      <c r="M142" s="172"/>
      <c r="N142" s="193"/>
      <c r="O142" s="252"/>
      <c r="P142" s="194" t="str">
        <f>P67</f>
        <v/>
      </c>
      <c r="Q142" s="251"/>
      <c r="R142" s="49"/>
    </row>
    <row r="143" spans="1:18" ht="12" customHeight="1" x14ac:dyDescent="0.2">
      <c r="A143" s="155"/>
      <c r="B143" s="160"/>
      <c r="C143" s="160"/>
      <c r="D143" s="160"/>
      <c r="E143" s="44" t="str">
        <f>UPPER(IF($D142="","",VLOOKUP($D142,'[1]Boys Do Main Draw Prep'!$A$7:$V$39,7)))</f>
        <v/>
      </c>
      <c r="F143" s="44" t="str">
        <f>IF($D142="","",VLOOKUP($D142,'[1]Boys Do Main Draw Prep'!$A$7:$V$39,8))</f>
        <v/>
      </c>
      <c r="G143" s="44"/>
      <c r="H143" s="44" t="str">
        <f>IF($D142="","",VLOOKUP($D142,'[1]Boys Do Main Draw Prep'!$A$7:$V$39,9))</f>
        <v/>
      </c>
      <c r="I143" s="168"/>
      <c r="L143" s="179"/>
      <c r="M143" s="180"/>
      <c r="N143" s="191" t="str">
        <f>N68</f>
        <v/>
      </c>
      <c r="O143" s="252"/>
      <c r="P143" s="193">
        <f>P68</f>
        <v>0</v>
      </c>
      <c r="Q143" s="190"/>
      <c r="R143" s="49"/>
    </row>
    <row r="144" spans="1:18" ht="12" customHeight="1" x14ac:dyDescent="0.2">
      <c r="A144" s="201"/>
      <c r="B144" s="202"/>
      <c r="C144" s="202"/>
      <c r="D144" s="203"/>
      <c r="E144" s="81"/>
      <c r="F144" s="81"/>
      <c r="G144" s="81"/>
      <c r="H144" s="81"/>
      <c r="I144" s="204"/>
      <c r="J144" s="205"/>
      <c r="K144" s="206"/>
      <c r="L144" s="205"/>
      <c r="M144" s="206"/>
      <c r="N144" s="194" t="str">
        <f>N69</f>
        <v/>
      </c>
      <c r="O144" s="253"/>
      <c r="P144" s="208"/>
      <c r="Q144" s="209"/>
      <c r="R144" s="49"/>
    </row>
    <row r="145" spans="1:18" ht="12" customHeight="1" x14ac:dyDescent="0.2">
      <c r="A145" s="201"/>
      <c r="B145" s="202"/>
      <c r="C145" s="202"/>
      <c r="D145" s="203"/>
      <c r="E145" s="81"/>
      <c r="F145" s="81"/>
      <c r="G145" s="81"/>
      <c r="H145" s="81"/>
      <c r="I145" s="204"/>
      <c r="J145" s="205"/>
      <c r="K145" s="206"/>
      <c r="L145" s="205"/>
      <c r="M145" s="206"/>
      <c r="N145" s="208"/>
      <c r="O145" s="209"/>
      <c r="P145" s="208"/>
      <c r="Q145" s="209"/>
      <c r="R145" s="49"/>
    </row>
    <row r="146" spans="1:18" ht="12" customHeight="1" x14ac:dyDescent="0.2">
      <c r="A146" s="210" t="s">
        <v>15</v>
      </c>
      <c r="B146" s="211"/>
      <c r="C146" s="212"/>
      <c r="D146" s="213" t="s">
        <v>16</v>
      </c>
      <c r="E146" s="214" t="s">
        <v>17</v>
      </c>
      <c r="F146" s="214"/>
      <c r="G146" s="214"/>
      <c r="H146" s="254"/>
      <c r="I146" s="214" t="s">
        <v>16</v>
      </c>
      <c r="J146" s="214" t="s">
        <v>18</v>
      </c>
      <c r="K146" s="216"/>
      <c r="L146" s="214" t="s">
        <v>19</v>
      </c>
      <c r="M146" s="217"/>
      <c r="N146" s="218" t="s">
        <v>20</v>
      </c>
      <c r="O146" s="218"/>
      <c r="P146" s="219">
        <f>P71</f>
        <v>0</v>
      </c>
      <c r="Q146" s="220"/>
    </row>
    <row r="147" spans="1:18" ht="12" customHeight="1" x14ac:dyDescent="0.2">
      <c r="A147" s="221" t="s">
        <v>21</v>
      </c>
      <c r="B147" s="81"/>
      <c r="C147" s="222">
        <f>C72</f>
        <v>0</v>
      </c>
      <c r="D147" s="223">
        <v>1</v>
      </c>
      <c r="E147" s="49">
        <f t="shared" ref="E147:G154" si="0">E72</f>
        <v>0</v>
      </c>
      <c r="F147" s="205">
        <f t="shared" si="0"/>
        <v>5</v>
      </c>
      <c r="G147" s="205">
        <f t="shared" si="0"/>
        <v>0</v>
      </c>
      <c r="H147" s="224"/>
      <c r="I147" s="225" t="s">
        <v>22</v>
      </c>
      <c r="J147" s="81">
        <f t="shared" ref="J147:J154" si="1">J72</f>
        <v>0</v>
      </c>
      <c r="K147" s="226"/>
      <c r="L147" s="81">
        <f t="shared" ref="L147:L154" si="2">L72</f>
        <v>0</v>
      </c>
      <c r="M147" s="227"/>
      <c r="N147" s="228" t="s">
        <v>23</v>
      </c>
      <c r="O147" s="229"/>
      <c r="P147" s="229"/>
      <c r="Q147" s="230"/>
    </row>
    <row r="148" spans="1:18" ht="12" customHeight="1" x14ac:dyDescent="0.2">
      <c r="A148" s="221" t="s">
        <v>24</v>
      </c>
      <c r="B148" s="81"/>
      <c r="C148" s="222">
        <f>C73</f>
        <v>0</v>
      </c>
      <c r="D148" s="223"/>
      <c r="E148" s="49">
        <f t="shared" si="0"/>
        <v>0</v>
      </c>
      <c r="F148" s="205">
        <f t="shared" si="0"/>
        <v>0</v>
      </c>
      <c r="G148" s="205">
        <f t="shared" si="0"/>
        <v>0</v>
      </c>
      <c r="H148" s="224"/>
      <c r="I148" s="225"/>
      <c r="J148" s="81">
        <f t="shared" si="1"/>
        <v>0</v>
      </c>
      <c r="K148" s="226"/>
      <c r="L148" s="81">
        <f t="shared" si="2"/>
        <v>0</v>
      </c>
      <c r="M148" s="227"/>
      <c r="N148" s="231">
        <f>N73</f>
        <v>0</v>
      </c>
      <c r="O148" s="232"/>
      <c r="P148" s="231"/>
      <c r="Q148" s="233"/>
    </row>
    <row r="149" spans="1:18" ht="12" customHeight="1" x14ac:dyDescent="0.2">
      <c r="A149" s="234" t="s">
        <v>25</v>
      </c>
      <c r="B149" s="231"/>
      <c r="C149" s="235">
        <f>C74</f>
        <v>0</v>
      </c>
      <c r="D149" s="223">
        <v>2</v>
      </c>
      <c r="E149" s="49">
        <f t="shared" si="0"/>
        <v>0</v>
      </c>
      <c r="F149" s="205">
        <f t="shared" si="0"/>
        <v>6</v>
      </c>
      <c r="G149" s="205">
        <f t="shared" si="0"/>
        <v>0</v>
      </c>
      <c r="H149" s="224"/>
      <c r="I149" s="225" t="s">
        <v>26</v>
      </c>
      <c r="J149" s="81">
        <f t="shared" si="1"/>
        <v>0</v>
      </c>
      <c r="K149" s="226"/>
      <c r="L149" s="81">
        <f t="shared" si="2"/>
        <v>0</v>
      </c>
      <c r="M149" s="227"/>
      <c r="N149" s="228" t="s">
        <v>27</v>
      </c>
      <c r="O149" s="229"/>
      <c r="P149" s="229"/>
      <c r="Q149" s="230"/>
    </row>
    <row r="150" spans="1:18" ht="12" customHeight="1" x14ac:dyDescent="0.2">
      <c r="A150" s="236"/>
      <c r="B150" s="237"/>
      <c r="C150" s="238"/>
      <c r="D150" s="223"/>
      <c r="E150" s="49">
        <f t="shared" si="0"/>
        <v>0</v>
      </c>
      <c r="F150" s="205">
        <f t="shared" si="0"/>
        <v>0</v>
      </c>
      <c r="G150" s="205">
        <f t="shared" si="0"/>
        <v>0</v>
      </c>
      <c r="H150" s="224"/>
      <c r="I150" s="225"/>
      <c r="J150" s="81">
        <f t="shared" si="1"/>
        <v>0</v>
      </c>
      <c r="K150" s="226"/>
      <c r="L150" s="81">
        <f t="shared" si="2"/>
        <v>0</v>
      </c>
      <c r="M150" s="227"/>
      <c r="N150" s="81"/>
      <c r="O150" s="226"/>
      <c r="P150" s="81"/>
      <c r="Q150" s="227"/>
    </row>
    <row r="151" spans="1:18" ht="12" customHeight="1" x14ac:dyDescent="0.2">
      <c r="A151" s="239" t="s">
        <v>28</v>
      </c>
      <c r="B151" s="240"/>
      <c r="C151" s="241"/>
      <c r="D151" s="223">
        <v>3</v>
      </c>
      <c r="E151" s="49">
        <f t="shared" si="0"/>
        <v>0</v>
      </c>
      <c r="F151" s="205">
        <f t="shared" si="0"/>
        <v>7</v>
      </c>
      <c r="G151" s="205">
        <f t="shared" si="0"/>
        <v>0</v>
      </c>
      <c r="H151" s="224"/>
      <c r="I151" s="225" t="s">
        <v>29</v>
      </c>
      <c r="J151" s="81">
        <f t="shared" si="1"/>
        <v>0</v>
      </c>
      <c r="K151" s="226"/>
      <c r="L151" s="81">
        <f t="shared" si="2"/>
        <v>0</v>
      </c>
      <c r="M151" s="227"/>
      <c r="N151" s="231">
        <f>N76</f>
        <v>0</v>
      </c>
      <c r="O151" s="232"/>
      <c r="P151" s="231"/>
      <c r="Q151" s="233"/>
    </row>
    <row r="152" spans="1:18" ht="12" customHeight="1" x14ac:dyDescent="0.2">
      <c r="A152" s="221" t="s">
        <v>21</v>
      </c>
      <c r="B152" s="81"/>
      <c r="C152" s="222">
        <f>C77</f>
        <v>0</v>
      </c>
      <c r="D152" s="223"/>
      <c r="E152" s="49">
        <f t="shared" si="0"/>
        <v>0</v>
      </c>
      <c r="F152" s="205">
        <f t="shared" si="0"/>
        <v>0</v>
      </c>
      <c r="G152" s="205">
        <f t="shared" si="0"/>
        <v>0</v>
      </c>
      <c r="H152" s="224"/>
      <c r="I152" s="225"/>
      <c r="J152" s="81">
        <f t="shared" si="1"/>
        <v>0</v>
      </c>
      <c r="K152" s="226"/>
      <c r="L152" s="81">
        <f t="shared" si="2"/>
        <v>0</v>
      </c>
      <c r="M152" s="227"/>
      <c r="N152" s="228" t="s">
        <v>30</v>
      </c>
      <c r="O152" s="229"/>
      <c r="P152" s="229"/>
      <c r="Q152" s="230"/>
    </row>
    <row r="153" spans="1:18" ht="12" customHeight="1" x14ac:dyDescent="0.2">
      <c r="A153" s="221" t="s">
        <v>31</v>
      </c>
      <c r="B153" s="81"/>
      <c r="C153" s="222">
        <f>C78</f>
        <v>0</v>
      </c>
      <c r="D153" s="223">
        <v>4</v>
      </c>
      <c r="E153" s="49">
        <f t="shared" si="0"/>
        <v>0</v>
      </c>
      <c r="F153" s="205">
        <f t="shared" si="0"/>
        <v>8</v>
      </c>
      <c r="G153" s="205">
        <f t="shared" si="0"/>
        <v>0</v>
      </c>
      <c r="H153" s="224"/>
      <c r="I153" s="225" t="s">
        <v>32</v>
      </c>
      <c r="J153" s="81">
        <f t="shared" si="1"/>
        <v>0</v>
      </c>
      <c r="K153" s="226"/>
      <c r="L153" s="81">
        <f t="shared" si="2"/>
        <v>0</v>
      </c>
      <c r="M153" s="227"/>
      <c r="N153" s="81"/>
      <c r="O153" s="226"/>
      <c r="P153" s="81"/>
      <c r="Q153" s="227"/>
    </row>
    <row r="154" spans="1:18" ht="12" customHeight="1" x14ac:dyDescent="0.2">
      <c r="A154" s="234" t="s">
        <v>33</v>
      </c>
      <c r="B154" s="231"/>
      <c r="C154" s="235">
        <f>C79</f>
        <v>0</v>
      </c>
      <c r="D154" s="244"/>
      <c r="E154" s="245">
        <f t="shared" si="0"/>
        <v>0</v>
      </c>
      <c r="F154" s="255">
        <f t="shared" si="0"/>
        <v>0</v>
      </c>
      <c r="G154" s="255">
        <f t="shared" si="0"/>
        <v>0</v>
      </c>
      <c r="H154" s="247"/>
      <c r="I154" s="248"/>
      <c r="J154" s="231">
        <f t="shared" si="1"/>
        <v>0</v>
      </c>
      <c r="K154" s="232"/>
      <c r="L154" s="231">
        <f t="shared" si="2"/>
        <v>0</v>
      </c>
      <c r="M154" s="233"/>
      <c r="N154" s="231" t="str">
        <f>N79</f>
        <v>Yoyok Eko Prastyo</v>
      </c>
      <c r="O154" s="232"/>
      <c r="P154" s="231"/>
      <c r="Q154" s="233"/>
    </row>
  </sheetData>
  <mergeCells count="3">
    <mergeCell ref="A4:C4"/>
    <mergeCell ref="L1:N1"/>
    <mergeCell ref="L2:N2"/>
  </mergeCells>
  <conditionalFormatting sqref="B7 B11 B15 B19 B23 B27 B31 B35 B39 B43 B47 B51 B55 B59 B63 B67 B82 B86 B90 B94 B98 B102 B106 B110 B114 B118 B122 B126 B130 B134 B138 B142">
    <cfRule type="cellIs" dxfId="34" priority="1" stopIfTrue="1" operator="equal">
      <formula>"DA"</formula>
    </cfRule>
  </conditionalFormatting>
  <conditionalFormatting sqref="D7 D11 D15 D19 D23 D27 D31 D35 D39 D43 D47 D51 D55 D59 D63 D67 D82 D86 D90 D94 D98 D102 D106 D110 D114 D118 D122 D126 D130 D134 D138 D142">
    <cfRule type="cellIs" dxfId="33" priority="11" stopIfTrue="1" operator="lessThan">
      <formula>9</formula>
    </cfRule>
  </conditionalFormatting>
  <conditionalFormatting sqref="E11 E31 E43 E106 E138">
    <cfRule type="cellIs" dxfId="32" priority="10" stopIfTrue="1" operator="equal">
      <formula>"Bye"</formula>
    </cfRule>
  </conditionalFormatting>
  <conditionalFormatting sqref="H10 J14 H18 L22 H26 J30 H34 N38 H42 J46 H50 L54 H58 J62 H66 N67 H85 J89 H93 L97 H101 J105 H109 N113 H117 J121 H125 L129 H133 J137 H141">
    <cfRule type="expression" dxfId="31" priority="36" stopIfTrue="1">
      <formula>AND($L$1="CU",H10="Umpire")</formula>
    </cfRule>
    <cfRule type="expression" dxfId="30" priority="38" stopIfTrue="1">
      <formula>AND($L$1="CU",H10&lt;&gt;"Umpire")</formula>
    </cfRule>
    <cfRule type="expression" dxfId="29" priority="37" stopIfTrue="1">
      <formula>AND($L$1="CU",H10&lt;&gt;"Umpire",I10&lt;&gt;"")</formula>
    </cfRule>
  </conditionalFormatting>
  <conditionalFormatting sqref="I10 K14 I18 M22 I26 K30 I34 O38 I42 K46 I50 M54 I58 K62 I66 O67 I85 K89 I93 M97 I101 K105 I109 O113 I117 K121 I125 M129 I133 K137 I141">
    <cfRule type="expression" dxfId="28" priority="129" stopIfTrue="1">
      <formula>$L$1="CU"</formula>
    </cfRule>
  </conditionalFormatting>
  <conditionalFormatting sqref="J9 L13 J17 N21 J25 L29 J33 P37 J41 L45 J49 N53 J57 L61 J65 J84 L88 J92 N96 J100 L104 J108 P112 J116 L120 J124 N128 J132 L136 J140">
    <cfRule type="expression" dxfId="27" priority="5" stopIfTrue="1">
      <formula>I10="as"</formula>
    </cfRule>
    <cfRule type="expression" dxfId="26" priority="6" stopIfTrue="1">
      <formula>I10="bs"</formula>
    </cfRule>
  </conditionalFormatting>
  <conditionalFormatting sqref="J10 L14 J18 N22 J26 L30 J34 P38 J42 L46 J50 N54 J58 L62 J66 J85 L89 J93 N97 J101 L105 J109 P113 J117 L121 J125 N129 J133 L137 J141">
    <cfRule type="expression" dxfId="25" priority="7" stopIfTrue="1">
      <formula>I10="as"</formula>
    </cfRule>
    <cfRule type="expression" dxfId="24" priority="8" stopIfTrue="1">
      <formula>I10="bs"</formula>
    </cfRule>
  </conditionalFormatting>
  <conditionalFormatting sqref="N64">
    <cfRule type="expression" dxfId="23" priority="16" stopIfTrue="1">
      <formula>O38="as"</formula>
    </cfRule>
    <cfRule type="expression" dxfId="22" priority="17" stopIfTrue="1">
      <formula>O38="bs"</formula>
    </cfRule>
  </conditionalFormatting>
  <conditionalFormatting sqref="N65">
    <cfRule type="expression" dxfId="21" priority="12" stopIfTrue="1">
      <formula>O38="as"</formula>
    </cfRule>
    <cfRule type="expression" dxfId="20" priority="13" stopIfTrue="1">
      <formula>O38="bs"</formula>
    </cfRule>
  </conditionalFormatting>
  <conditionalFormatting sqref="N68">
    <cfRule type="expression" dxfId="19" priority="18" stopIfTrue="1">
      <formula>O113="as"</formula>
    </cfRule>
    <cfRule type="expression" dxfId="18" priority="19" stopIfTrue="1">
      <formula>O113="bs"</formula>
    </cfRule>
  </conditionalFormatting>
  <conditionalFormatting sqref="N69">
    <cfRule type="expression" dxfId="17" priority="14" stopIfTrue="1">
      <formula>O113="as"</formula>
    </cfRule>
    <cfRule type="expression" dxfId="16" priority="15" stopIfTrue="1">
      <formula>O113="bs"</formula>
    </cfRule>
  </conditionalFormatting>
  <conditionalFormatting sqref="N139">
    <cfRule type="expression" dxfId="15" priority="30" stopIfTrue="1">
      <formula>O38="as"</formula>
    </cfRule>
    <cfRule type="expression" dxfId="14" priority="31" stopIfTrue="1">
      <formula>O38="bs"</formula>
    </cfRule>
  </conditionalFormatting>
  <conditionalFormatting sqref="N140">
    <cfRule type="expression" dxfId="13" priority="26" stopIfTrue="1">
      <formula>O38="as"</formula>
    </cfRule>
    <cfRule type="expression" dxfId="12" priority="27" stopIfTrue="1">
      <formula>O38="bs"</formula>
    </cfRule>
  </conditionalFormatting>
  <conditionalFormatting sqref="N143">
    <cfRule type="expression" dxfId="11" priority="32" stopIfTrue="1">
      <formula>O113="as"</formula>
    </cfRule>
    <cfRule type="expression" dxfId="10" priority="33" stopIfTrue="1">
      <formula>O113="bs"</formula>
    </cfRule>
  </conditionalFormatting>
  <conditionalFormatting sqref="N144">
    <cfRule type="expression" dxfId="9" priority="28" stopIfTrue="1">
      <formula>O113="as"</formula>
    </cfRule>
    <cfRule type="expression" dxfId="8" priority="29" stopIfTrue="1">
      <formula>O113="bs"</formula>
    </cfRule>
  </conditionalFormatting>
  <conditionalFormatting sqref="P66">
    <cfRule type="expression" dxfId="7" priority="23" stopIfTrue="1">
      <formula>O67="bs"</formula>
    </cfRule>
    <cfRule type="expression" dxfId="6" priority="22" stopIfTrue="1">
      <formula>O67="as"</formula>
    </cfRule>
  </conditionalFormatting>
  <conditionalFormatting sqref="P67">
    <cfRule type="expression" dxfId="5" priority="21" stopIfTrue="1">
      <formula>O67="bs"</formula>
    </cfRule>
    <cfRule type="expression" dxfId="4" priority="20" stopIfTrue="1">
      <formula>O67="as"</formula>
    </cfRule>
  </conditionalFormatting>
  <conditionalFormatting sqref="P141">
    <cfRule type="expression" dxfId="3" priority="34" stopIfTrue="1">
      <formula>O67="as"</formula>
    </cfRule>
    <cfRule type="expression" dxfId="2" priority="35" stopIfTrue="1">
      <formula>O67="bs"</formula>
    </cfRule>
  </conditionalFormatting>
  <conditionalFormatting sqref="P142">
    <cfRule type="expression" dxfId="1" priority="24" stopIfTrue="1">
      <formula>O67="as"</formula>
    </cfRule>
    <cfRule type="expression" dxfId="0" priority="25" stopIfTrue="1">
      <formula>O67="bs"</formula>
    </cfRule>
  </conditionalFormatting>
  <dataValidations count="1">
    <dataValidation type="list" allowBlank="1" showInputMessage="1" sqref="H10 H42 H18 H58 H26 H50 H34 H66 J62 J46 L54 N38 J30 L22 J14 H85 H117 H93 H133 H101 H125 H109 H141 J137 J121 L129 N113 J105 L97 J89 N67" xr:uid="{149EB144-4032-4CB7-822D-498F31E1DD99}">
      <formula1>$T$7:$T$16</formula1>
    </dataValidation>
  </dataValidations>
  <printOptions horizontalCentered="1"/>
  <pageMargins left="0.35" right="0.35" top="0.39" bottom="0.39" header="0" footer="0"/>
  <pageSetup paperSize="9" orientation="portrait" horizontalDpi="300" verticalDpi="300" r:id="rId1"/>
  <headerFooter alignWithMargins="0"/>
  <rowBreaks count="1" manualBreakCount="1">
    <brk id="7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Pendahuluan Veteran</vt:lpstr>
      <vt:lpstr>Draw Veteran</vt:lpstr>
      <vt:lpstr>'Pendahuluan Veteran'!Print_Area</vt:lpstr>
      <vt:lpstr>'Draw Veteran'!Print_Titles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Yayuk Tri Ayuningtyas</dc:creator>
  <cp:lastModifiedBy>Subdit Datev Badilag</cp:lastModifiedBy>
  <cp:lastPrinted>2024-09-12T06:49:53Z</cp:lastPrinted>
  <dcterms:created xsi:type="dcterms:W3CDTF">2024-09-12T06:34:22Z</dcterms:created>
  <dcterms:modified xsi:type="dcterms:W3CDTF">2024-09-13T15:01:58Z</dcterms:modified>
</cp:coreProperties>
</file>