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lan\Google Drive\VIRT\Documenten\PID\"/>
    </mc:Choice>
  </mc:AlternateContent>
  <bookViews>
    <workbookView xWindow="0" yWindow="0" windowWidth="25605" windowHeight="15480" tabRatio="500" activeTab="2"/>
  </bookViews>
  <sheets>
    <sheet name="Blad1" sheetId="1" r:id="rId1"/>
    <sheet name="V2" sheetId="2" r:id="rId2"/>
    <sheet name="Blad2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2" i="3"/>
  <c r="H21" i="3"/>
  <c r="E21" i="3"/>
  <c r="E16" i="3"/>
  <c r="E17" i="3"/>
  <c r="E18" i="3"/>
  <c r="E19" i="3"/>
  <c r="E20" i="3"/>
  <c r="E22" i="3"/>
  <c r="H17" i="3"/>
  <c r="I17" i="3"/>
  <c r="I16" i="3"/>
  <c r="I18" i="3"/>
  <c r="I19" i="3"/>
  <c r="I20" i="3"/>
  <c r="H20" i="3"/>
  <c r="H19" i="3"/>
  <c r="H18" i="3"/>
  <c r="H16" i="3"/>
  <c r="I2" i="2"/>
  <c r="E5" i="2"/>
  <c r="E6" i="2"/>
  <c r="I3" i="2"/>
  <c r="E7" i="2"/>
  <c r="M5" i="2"/>
  <c r="M2" i="2"/>
  <c r="M3" i="2"/>
  <c r="M4" i="2"/>
  <c r="H1" i="1"/>
  <c r="H10" i="1"/>
  <c r="J5" i="1"/>
  <c r="H11" i="1"/>
  <c r="J4" i="1"/>
  <c r="B3" i="1"/>
  <c r="C3" i="1"/>
  <c r="D3" i="1"/>
  <c r="E3" i="1"/>
</calcChain>
</file>

<file path=xl/sharedStrings.xml><?xml version="1.0" encoding="utf-8"?>
<sst xmlns="http://schemas.openxmlformats.org/spreadsheetml/2006/main" count="81" uniqueCount="48">
  <si>
    <t>gb/vm</t>
  </si>
  <si>
    <t>gb/server</t>
  </si>
  <si>
    <t>8vm/server</t>
  </si>
  <si>
    <t>40server/rack</t>
  </si>
  <si>
    <t>gb/rack</t>
  </si>
  <si>
    <t>tb/rack</t>
  </si>
  <si>
    <t>max</t>
  </si>
  <si>
    <t>u</t>
  </si>
  <si>
    <t>erin:</t>
  </si>
  <si>
    <t>switches</t>
  </si>
  <si>
    <t>SAN</t>
  </si>
  <si>
    <t>servers</t>
  </si>
  <si>
    <t>tb/san</t>
  </si>
  <si>
    <t>u komt neer op:</t>
  </si>
  <si>
    <t>stuks</t>
  </si>
  <si>
    <t>racks</t>
  </si>
  <si>
    <t>total SAN's</t>
  </si>
  <si>
    <t>opties</t>
  </si>
  <si>
    <t>vm/server</t>
  </si>
  <si>
    <t>storage VM</t>
  </si>
  <si>
    <t>gb</t>
  </si>
  <si>
    <t>totaal rack</t>
  </si>
  <si>
    <t>totaal servers</t>
  </si>
  <si>
    <t>opslag</t>
  </si>
  <si>
    <t>switches/rack</t>
  </si>
  <si>
    <t>SAN/rack</t>
  </si>
  <si>
    <t>omreken naar U</t>
  </si>
  <si>
    <t>opslag/rack</t>
  </si>
  <si>
    <t>opslag/SAN</t>
  </si>
  <si>
    <t>TB</t>
  </si>
  <si>
    <t>Stuks</t>
  </si>
  <si>
    <t>u hoogte</t>
  </si>
  <si>
    <t>48P Switch</t>
  </si>
  <si>
    <t>Servers</t>
  </si>
  <si>
    <t>42U Server rack</t>
  </si>
  <si>
    <t>HDD</t>
  </si>
  <si>
    <t>totaal</t>
  </si>
  <si>
    <t>1 Rack</t>
  </si>
  <si>
    <t>Losse onderdelen</t>
  </si>
  <si>
    <t>Server</t>
  </si>
  <si>
    <t>Rack</t>
  </si>
  <si>
    <t>Switch</t>
  </si>
  <si>
    <t>SAN 28,8TB</t>
  </si>
  <si>
    <t>Type</t>
  </si>
  <si>
    <t>Aantal</t>
  </si>
  <si>
    <t>Prijs</t>
  </si>
  <si>
    <t>Gehele aparatuur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</si>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</sst>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&quot;€&quot;\ #,##0.00"/>
  </numFmts>
  <fonts count="6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</cellXfs>
  <cellStyles count="7">
    <cellStyle name="Gevolgde hyperlink" xfId="2" builtinId="9" hidden="1"/>
    <cellStyle name="Gevolgde hyperlink" xfId="4" builtinId="9" hidden="1"/>
    <cellStyle name="Gevolgde hyperlink" xfId="6" builtinId="9" hidden="1"/>
    <cellStyle name="Hyperlink" xfId="1" builtinId="8" hidden="1"/>
    <cellStyle name="Hyperlink" xfId="3" builtinId="8" hidden="1"/>
    <cellStyle name="Hyperlink" xfId="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0" sqref="H10"/>
    </sheetView>
  </sheetViews>
  <sheetFormatPr defaultColWidth="11" defaultRowHeight="15.75" x14ac:dyDescent="0.25"/>
  <cols>
    <col min="3" max="3" width="12.5" bestFit="1" customWidth="1"/>
    <col min="9" max="9" width="14.125" bestFit="1" customWidth="1"/>
  </cols>
  <sheetData>
    <row r="1" spans="1:11" x14ac:dyDescent="0.25">
      <c r="B1" t="s">
        <v>2</v>
      </c>
      <c r="C1" t="s">
        <v>3</v>
      </c>
      <c r="G1" t="s">
        <v>11</v>
      </c>
      <c r="H1">
        <f>H2-H4-H5</f>
        <v>39</v>
      </c>
      <c r="I1" t="s">
        <v>7</v>
      </c>
    </row>
    <row r="2" spans="1:11" x14ac:dyDescent="0.25">
      <c r="A2" t="s">
        <v>0</v>
      </c>
      <c r="B2" t="s">
        <v>1</v>
      </c>
      <c r="C2" t="s">
        <v>4</v>
      </c>
      <c r="D2" t="s">
        <v>5</v>
      </c>
      <c r="E2" t="s">
        <v>12</v>
      </c>
      <c r="G2" t="s">
        <v>6</v>
      </c>
      <c r="H2">
        <v>47</v>
      </c>
      <c r="I2" t="s">
        <v>7</v>
      </c>
    </row>
    <row r="3" spans="1:11" x14ac:dyDescent="0.25">
      <c r="A3">
        <v>250</v>
      </c>
      <c r="B3">
        <f>A3*8</f>
        <v>2000</v>
      </c>
      <c r="C3">
        <f>B3*H1</f>
        <v>78000</v>
      </c>
      <c r="D3">
        <f>C3/1000</f>
        <v>78</v>
      </c>
      <c r="E3">
        <f>D3/J5</f>
        <v>26</v>
      </c>
      <c r="G3" t="s">
        <v>8</v>
      </c>
    </row>
    <row r="4" spans="1:11" x14ac:dyDescent="0.25">
      <c r="G4" t="s">
        <v>9</v>
      </c>
      <c r="H4">
        <v>2</v>
      </c>
      <c r="I4" t="s">
        <v>13</v>
      </c>
      <c r="J4">
        <f>H4</f>
        <v>2</v>
      </c>
      <c r="K4" t="s">
        <v>14</v>
      </c>
    </row>
    <row r="5" spans="1:11" x14ac:dyDescent="0.25">
      <c r="G5" t="s">
        <v>10</v>
      </c>
      <c r="H5">
        <v>6</v>
      </c>
      <c r="I5" t="s">
        <v>13</v>
      </c>
      <c r="J5">
        <f>H5/2</f>
        <v>3</v>
      </c>
      <c r="K5" t="s">
        <v>14</v>
      </c>
    </row>
    <row r="9" spans="1:11" x14ac:dyDescent="0.25">
      <c r="H9">
        <v>6250</v>
      </c>
      <c r="I9" t="s">
        <v>11</v>
      </c>
    </row>
    <row r="10" spans="1:11" x14ac:dyDescent="0.25">
      <c r="H10" s="1">
        <f>H9/H1</f>
        <v>160.25641025641025</v>
      </c>
      <c r="I10" t="s">
        <v>15</v>
      </c>
    </row>
    <row r="11" spans="1:11" x14ac:dyDescent="0.25">
      <c r="H11" s="1">
        <f>H10*J5</f>
        <v>480.76923076923072</v>
      </c>
      <c r="I11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J4" sqref="J4"/>
    </sheetView>
  </sheetViews>
  <sheetFormatPr defaultColWidth="11" defaultRowHeight="15.75" x14ac:dyDescent="0.25"/>
  <cols>
    <col min="1" max="1" width="14" bestFit="1" customWidth="1"/>
    <col min="7" max="7" width="2.875" customWidth="1"/>
    <col min="11" max="11" width="3.375" customWidth="1"/>
  </cols>
  <sheetData>
    <row r="1" spans="1:14" x14ac:dyDescent="0.25">
      <c r="A1" s="6" t="s">
        <v>17</v>
      </c>
      <c r="B1" s="6"/>
      <c r="C1" s="6"/>
      <c r="D1" s="6"/>
      <c r="H1" s="6" t="s">
        <v>23</v>
      </c>
      <c r="I1" s="6"/>
      <c r="J1" s="6"/>
      <c r="L1" s="6" t="s">
        <v>10</v>
      </c>
      <c r="M1" s="6"/>
      <c r="N1" s="6"/>
    </row>
    <row r="2" spans="1:14" x14ac:dyDescent="0.25">
      <c r="A2" t="s">
        <v>18</v>
      </c>
      <c r="B2">
        <v>8</v>
      </c>
      <c r="C2" t="s">
        <v>14</v>
      </c>
      <c r="H2" t="s">
        <v>18</v>
      </c>
      <c r="I2">
        <f>B2*B3</f>
        <v>2000</v>
      </c>
      <c r="J2" t="s">
        <v>1</v>
      </c>
      <c r="L2" t="s">
        <v>11</v>
      </c>
      <c r="M2">
        <f>E7</f>
        <v>12500</v>
      </c>
      <c r="N2" t="s">
        <v>7</v>
      </c>
    </row>
    <row r="3" spans="1:14" x14ac:dyDescent="0.25">
      <c r="A3" t="s">
        <v>19</v>
      </c>
      <c r="B3">
        <v>250</v>
      </c>
      <c r="C3" t="s">
        <v>20</v>
      </c>
      <c r="H3" t="s">
        <v>27</v>
      </c>
      <c r="I3">
        <f>(I2*((B4-E5-E6)/D7))/1000</f>
        <v>41</v>
      </c>
      <c r="J3" t="s">
        <v>5</v>
      </c>
      <c r="L3" t="s">
        <v>15</v>
      </c>
      <c r="M3" s="2">
        <f>ROUND((M2/(B4-E5-E6)),1)</f>
        <v>304.89999999999998</v>
      </c>
    </row>
    <row r="4" spans="1:14" x14ac:dyDescent="0.25">
      <c r="A4" t="s">
        <v>21</v>
      </c>
      <c r="B4">
        <v>47</v>
      </c>
      <c r="C4" t="s">
        <v>7</v>
      </c>
      <c r="D4" t="s">
        <v>31</v>
      </c>
      <c r="E4" s="5" t="s">
        <v>26</v>
      </c>
      <c r="F4" s="5"/>
      <c r="G4" s="4"/>
      <c r="L4" t="s">
        <v>16</v>
      </c>
      <c r="M4">
        <f>M3*B6</f>
        <v>609.79999999999995</v>
      </c>
      <c r="N4" t="s">
        <v>30</v>
      </c>
    </row>
    <row r="5" spans="1:14" x14ac:dyDescent="0.25">
      <c r="A5" t="s">
        <v>24</v>
      </c>
      <c r="B5">
        <v>2</v>
      </c>
      <c r="C5" t="s">
        <v>14</v>
      </c>
      <c r="D5">
        <v>1</v>
      </c>
      <c r="E5" s="3">
        <f>B5</f>
        <v>2</v>
      </c>
      <c r="F5" s="3" t="s">
        <v>7</v>
      </c>
      <c r="G5" s="3"/>
      <c r="L5" t="s">
        <v>28</v>
      </c>
      <c r="M5">
        <f>I3/B6</f>
        <v>20.5</v>
      </c>
      <c r="N5" t="s">
        <v>29</v>
      </c>
    </row>
    <row r="6" spans="1:14" x14ac:dyDescent="0.25">
      <c r="A6" t="s">
        <v>25</v>
      </c>
      <c r="B6">
        <v>2</v>
      </c>
      <c r="C6" t="s">
        <v>14</v>
      </c>
      <c r="D6">
        <v>2</v>
      </c>
      <c r="E6" s="3">
        <f>B6*D6</f>
        <v>4</v>
      </c>
      <c r="F6" s="3" t="s">
        <v>7</v>
      </c>
      <c r="G6" s="3"/>
    </row>
    <row r="7" spans="1:14" x14ac:dyDescent="0.25">
      <c r="A7" t="s">
        <v>22</v>
      </c>
      <c r="B7">
        <v>6250</v>
      </c>
      <c r="C7" t="s">
        <v>14</v>
      </c>
      <c r="D7">
        <v>2</v>
      </c>
      <c r="E7" s="3">
        <f>B7*D7</f>
        <v>12500</v>
      </c>
      <c r="F7" s="3" t="s">
        <v>7</v>
      </c>
      <c r="G7" s="3"/>
    </row>
  </sheetData>
  <mergeCells count="4">
    <mergeCell ref="E4:F4"/>
    <mergeCell ref="H1:J1"/>
    <mergeCell ref="L1:N1"/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tabSelected="1" workbookViewId="0">
      <selection activeCell="I22" sqref="I22"/>
    </sheetView>
  </sheetViews>
  <sheetFormatPr defaultRowHeight="15.75" x14ac:dyDescent="0.25"/>
  <cols>
    <col min="3" max="3" width="13.625" bestFit="1" customWidth="1"/>
    <col min="4" max="4" width="9" style="7"/>
    <col min="5" max="5" width="10.375" style="8" bestFit="1" customWidth="1"/>
    <col min="6" max="6" width="5" customWidth="1"/>
    <col min="9" max="10" width="14" bestFit="1" customWidth="1"/>
  </cols>
  <sheetData>
    <row r="3" spans="3:9" x14ac:dyDescent="0.25">
      <c r="D3" s="9" t="s">
        <v>38</v>
      </c>
      <c r="E3" s="11"/>
    </row>
    <row r="4" spans="3:9" x14ac:dyDescent="0.25">
      <c r="D4" s="12" t="s">
        <v>40</v>
      </c>
      <c r="E4" s="16">
        <v>900</v>
      </c>
    </row>
    <row r="5" spans="3:9" x14ac:dyDescent="0.25">
      <c r="D5" s="12" t="s">
        <v>39</v>
      </c>
      <c r="E5" s="16">
        <v>4406.84</v>
      </c>
    </row>
    <row r="6" spans="3:9" x14ac:dyDescent="0.25">
      <c r="D6" s="18" t="s">
        <v>41</v>
      </c>
      <c r="E6" s="16">
        <v>1871</v>
      </c>
    </row>
    <row r="7" spans="3:9" x14ac:dyDescent="0.25">
      <c r="D7" s="18" t="s">
        <v>10</v>
      </c>
      <c r="E7" s="16">
        <v>5132</v>
      </c>
    </row>
    <row r="8" spans="3:9" x14ac:dyDescent="0.25">
      <c r="D8" s="18" t="s">
        <v>35</v>
      </c>
      <c r="E8" s="16">
        <v>466</v>
      </c>
    </row>
    <row r="9" spans="3:9" x14ac:dyDescent="0.25">
      <c r="D9" s="19" t="s">
        <v>47</v>
      </c>
      <c r="E9" s="17">
        <v>1086</v>
      </c>
    </row>
    <row r="14" spans="3:9" x14ac:dyDescent="0.25">
      <c r="C14" s="9" t="s">
        <v>37</v>
      </c>
      <c r="D14" s="10"/>
      <c r="E14" s="11"/>
      <c r="G14" s="9" t="s">
        <v>46</v>
      </c>
      <c r="H14" s="10"/>
      <c r="I14" s="11"/>
    </row>
    <row r="15" spans="3:9" x14ac:dyDescent="0.25">
      <c r="C15" s="20" t="s">
        <v>43</v>
      </c>
      <c r="D15" s="21" t="s">
        <v>44</v>
      </c>
      <c r="E15" s="22" t="s">
        <v>45</v>
      </c>
      <c r="G15" s="20" t="s">
        <v>43</v>
      </c>
      <c r="H15" s="21" t="s">
        <v>44</v>
      </c>
      <c r="I15" s="22" t="s">
        <v>45</v>
      </c>
    </row>
    <row r="16" spans="3:9" x14ac:dyDescent="0.25">
      <c r="C16" s="12" t="s">
        <v>34</v>
      </c>
      <c r="D16" s="13">
        <v>1</v>
      </c>
      <c r="E16" s="16">
        <f>SUM(E4*D16)</f>
        <v>900</v>
      </c>
      <c r="G16" s="12" t="s">
        <v>34</v>
      </c>
      <c r="H16" s="13">
        <f>SUM(D16*450)</f>
        <v>450</v>
      </c>
      <c r="I16" s="16">
        <f>SUM(E16*450)</f>
        <v>405000</v>
      </c>
    </row>
    <row r="17" spans="3:9" x14ac:dyDescent="0.25">
      <c r="C17" s="12" t="s">
        <v>33</v>
      </c>
      <c r="D17" s="13">
        <v>14</v>
      </c>
      <c r="E17" s="16">
        <f>SUM(E5*D17)</f>
        <v>61695.76</v>
      </c>
      <c r="G17" s="12" t="s">
        <v>33</v>
      </c>
      <c r="H17" s="13">
        <f>SUM(D17*450)</f>
        <v>6300</v>
      </c>
      <c r="I17" s="16">
        <f>SUM(E17*450)</f>
        <v>27763092</v>
      </c>
    </row>
    <row r="18" spans="3:9" x14ac:dyDescent="0.25">
      <c r="C18" s="12" t="s">
        <v>32</v>
      </c>
      <c r="D18" s="13">
        <v>1</v>
      </c>
      <c r="E18" s="16">
        <f>SUM(E6*D18)</f>
        <v>1871</v>
      </c>
      <c r="G18" s="12" t="s">
        <v>32</v>
      </c>
      <c r="H18" s="13">
        <f>SUM(D18*450)</f>
        <v>450</v>
      </c>
      <c r="I18" s="16">
        <f>SUM(E18*450)</f>
        <v>841950</v>
      </c>
    </row>
    <row r="19" spans="3:9" x14ac:dyDescent="0.25">
      <c r="C19" s="12" t="s">
        <v>42</v>
      </c>
      <c r="D19" s="13">
        <v>2</v>
      </c>
      <c r="E19" s="16">
        <f>SUM(E7*D19)</f>
        <v>10264</v>
      </c>
      <c r="G19" s="12" t="s">
        <v>42</v>
      </c>
      <c r="H19" s="13">
        <f>SUM(D19*450)</f>
        <v>900</v>
      </c>
      <c r="I19" s="16">
        <f>SUM(E19*450)</f>
        <v>4618800</v>
      </c>
    </row>
    <row r="20" spans="3:9" x14ac:dyDescent="0.25">
      <c r="C20" s="12" t="s">
        <v>35</v>
      </c>
      <c r="D20" s="13">
        <v>48</v>
      </c>
      <c r="E20" s="16">
        <f>SUM(E8*D20)</f>
        <v>22368</v>
      </c>
      <c r="G20" s="12" t="s">
        <v>35</v>
      </c>
      <c r="H20" s="13">
        <f>SUM(D20*450)</f>
        <v>21600</v>
      </c>
      <c r="I20" s="16">
        <f>SUM(E20*450)</f>
        <v>10065600</v>
      </c>
    </row>
    <row r="21" spans="3:9" x14ac:dyDescent="0.25">
      <c r="C21" s="12" t="s">
        <v>47</v>
      </c>
      <c r="D21" s="13">
        <v>2</v>
      </c>
      <c r="E21" s="16">
        <f>SUM(E9*D21)</f>
        <v>2172</v>
      </c>
      <c r="G21" s="12" t="s">
        <v>47</v>
      </c>
      <c r="H21" s="13">
        <f>SUM(D21*450)</f>
        <v>900</v>
      </c>
      <c r="I21" s="16">
        <f>SUM(E21*450)</f>
        <v>977400</v>
      </c>
    </row>
    <row r="22" spans="3:9" x14ac:dyDescent="0.25">
      <c r="C22" s="14" t="s">
        <v>36</v>
      </c>
      <c r="D22" s="15"/>
      <c r="E22" s="17">
        <f>SUM(E16:E21)</f>
        <v>99270.760000000009</v>
      </c>
      <c r="G22" s="14" t="s">
        <v>36</v>
      </c>
      <c r="H22" s="15"/>
      <c r="I22" s="17">
        <f>SUM(I16:I21)</f>
        <v>44671842</v>
      </c>
    </row>
  </sheetData>
  <mergeCells count="3">
    <mergeCell ref="C14:E14"/>
    <mergeCell ref="D3:E3"/>
    <mergeCell ref="G14:I1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V2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van Oeffel</dc:creator>
  <cp:lastModifiedBy>dylan</cp:lastModifiedBy>
  <dcterms:created xsi:type="dcterms:W3CDTF">2014-10-14T10:14:28Z</dcterms:created>
  <dcterms:modified xsi:type="dcterms:W3CDTF">2014-10-21T10:44:32Z</dcterms:modified>
</cp:coreProperties>
</file>