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abac\public\excel\"/>
    </mc:Choice>
  </mc:AlternateContent>
  <bookViews>
    <workbookView xWindow="9300" yWindow="0" windowWidth="23070" windowHeight="10320" firstSheet="1" activeTab="1"/>
  </bookViews>
  <sheets>
    <sheet name="Hoja3" sheetId="3" state="hidden" r:id="rId1"/>
    <sheet name="PLANILLA DE CALCULO" sheetId="1" r:id="rId2"/>
    <sheet name="AJUSTE PARA TUBOS"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9" i="1" l="1"/>
  <c r="Q13" i="1"/>
  <c r="F19" i="1" l="1"/>
  <c r="F20" i="1"/>
  <c r="F21" i="1"/>
  <c r="F22" i="1"/>
  <c r="F23" i="1"/>
  <c r="F24" i="1"/>
  <c r="F25" i="1"/>
  <c r="F26" i="1"/>
  <c r="F18" i="1"/>
  <c r="F17" i="1"/>
  <c r="J26" i="1" l="1"/>
  <c r="G22" i="1"/>
  <c r="G23" i="1"/>
  <c r="G24" i="1"/>
  <c r="G25" i="1"/>
  <c r="G26" i="1"/>
  <c r="G17" i="1" l="1"/>
  <c r="G18" i="1" s="1"/>
  <c r="G19" i="1" s="1"/>
  <c r="G20" i="1" s="1"/>
  <c r="G21" i="1" s="1"/>
</calcChain>
</file>

<file path=xl/sharedStrings.xml><?xml version="1.0" encoding="utf-8"?>
<sst xmlns="http://schemas.openxmlformats.org/spreadsheetml/2006/main" count="58" uniqueCount="45">
  <si>
    <t>ANGULO</t>
  </si>
  <si>
    <t>Ø TUBO OD:</t>
  </si>
  <si>
    <t>ESPESOR:</t>
  </si>
  <si>
    <t>MODELO N°</t>
  </si>
  <si>
    <t>Ø EXT. DEL TUBO</t>
  </si>
  <si>
    <t>Ajuste necesario en mm</t>
  </si>
  <si>
    <t>5/8" 
(15,87)</t>
  </si>
  <si>
    <t>15/16" 
(23,81)</t>
  </si>
  <si>
    <t>RADIO DE 
CURVATURA</t>
  </si>
  <si>
    <t>606M</t>
  </si>
  <si>
    <t>608M/610M</t>
  </si>
  <si>
    <t>612M</t>
  </si>
  <si>
    <t>6mm</t>
  </si>
  <si>
    <t>8mm, 10mm</t>
  </si>
  <si>
    <t>12mm</t>
  </si>
  <si>
    <t>16mm</t>
  </si>
  <si>
    <t>24mm</t>
  </si>
  <si>
    <t>38mm</t>
  </si>
  <si>
    <t>Espesor de tubo</t>
  </si>
  <si>
    <t>0,89mm</t>
  </si>
  <si>
    <t>1,24mm</t>
  </si>
  <si>
    <t>1,65mm</t>
  </si>
  <si>
    <t>2,11mm</t>
  </si>
  <si>
    <t>LONGITUD (mm)</t>
  </si>
  <si>
    <t>DESDE</t>
  </si>
  <si>
    <t>HACIA</t>
  </si>
  <si>
    <t>Extremo de ref.</t>
  </si>
  <si>
    <t>→</t>
  </si>
  <si>
    <t>MARCA EN DESARROLLO</t>
  </si>
  <si>
    <t>TRAMO</t>
  </si>
  <si>
    <t>1/4</t>
  </si>
  <si>
    <t>3/8</t>
  </si>
  <si>
    <t>1/2</t>
  </si>
  <si>
    <t>1 1/2"
(38,1)</t>
  </si>
  <si>
    <t>ANGULO
SIGUIENTE</t>
  </si>
  <si>
    <t>INSTRUCTIVO PARA
DOBLADO DE TUBOS</t>
  </si>
  <si>
    <t xml:space="preserve">
ANEXO 1</t>
  </si>
  <si>
    <t>Angulo E=</t>
  </si>
  <si>
    <t>O=</t>
  </si>
  <si>
    <t>L=</t>
  </si>
  <si>
    <t>DATOS:</t>
  </si>
  <si>
    <t>A=</t>
  </si>
  <si>
    <t>O x A</t>
  </si>
  <si>
    <t>DESARROLLO=</t>
  </si>
  <si>
    <r>
      <rPr>
        <b/>
        <i/>
        <u/>
        <sz val="11"/>
        <color theme="1"/>
        <rFont val="Calibri"/>
        <family val="2"/>
        <scheme val="minor"/>
      </rPr>
      <t xml:space="preserve">Instrucciones:
</t>
    </r>
    <r>
      <rPr>
        <sz val="11"/>
        <color theme="1"/>
        <rFont val="Calibri"/>
        <family val="2"/>
        <scheme val="minor"/>
      </rPr>
      <t>-Todas las medidas serán cargadas y dadas en mm.
-Las longitudes cargadas serán desde el borde de referencia hasta el siguiente vértice (intersección de ambas líneas neutrales) y de vértice a vértice en los tramos siguientes (Ver fig. 2).
-Siempre se cargará la longitud y el ángulo al final de la misma. Por lo cual, el tramo final se cargará sin ángulo.
-Se recomienda marcar las longitudes del tubo con una "T", con la pata de la misma apuntando hacia el extremo de referencia. Realizar tambien una marca en el extremo de referencia (Ver fig. 1).
-Según de que lado de la herramienta se ingrese el tubo, se deberá usar la referencia correspondiente (Ver fig. 1).
-Para calcular la longitud en tramos oblicuos, utilizar la formula de cálculo del anexo 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</si>
</sst>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
    <numFmt numFmtId="165" formatCode="0.0"/>
  </numFmts>
  <fonts count="10" x14ac:knownFonts="1">
    <font>
      <sz val="11"/>
      <color theme="1"/>
      <name val="Calibri"/>
      <family val="2"/>
      <scheme val="minor"/>
    </font>
    <font>
      <b/>
      <sz val="12"/>
      <color theme="0"/>
      <name val="Calibri Light"/>
      <family val="2"/>
      <scheme val="major"/>
    </font>
    <font>
      <b/>
      <i/>
      <sz val="14"/>
      <color theme="1"/>
      <name val="Calibri"/>
      <family val="2"/>
      <scheme val="minor"/>
    </font>
    <font>
      <b/>
      <sz val="11"/>
      <color theme="1"/>
      <name val="Calibri"/>
      <family val="2"/>
    </font>
    <font>
      <i/>
      <sz val="20"/>
      <color theme="1"/>
      <name val="Haettenschweiler"/>
      <family val="2"/>
    </font>
    <font>
      <b/>
      <i/>
      <u/>
      <sz val="11"/>
      <color theme="1"/>
      <name val="Calibri"/>
      <family val="2"/>
      <scheme val="minor"/>
    </font>
    <font>
      <b/>
      <i/>
      <sz val="19"/>
      <color theme="1"/>
      <name val="Calibri"/>
      <family val="2"/>
      <scheme val="minor"/>
    </font>
    <font>
      <b/>
      <u/>
      <sz val="20"/>
      <color theme="1"/>
      <name val="Calibri"/>
      <family val="2"/>
      <scheme val="minor"/>
    </font>
    <font>
      <b/>
      <sz val="11"/>
      <color theme="1"/>
      <name val="Calibri"/>
      <family val="2"/>
      <scheme val="minor"/>
    </font>
    <font>
      <b/>
      <sz val="15"/>
      <color theme="1"/>
      <name val="Calibri"/>
      <family val="2"/>
      <scheme val="minor"/>
    </font>
  </fonts>
  <fills count="9">
    <fill>
      <patternFill patternType="none"/>
    </fill>
    <fill>
      <patternFill patternType="gray125"/>
    </fill>
    <fill>
      <patternFill patternType="solid">
        <fgColor theme="5" tint="-0.249977111117893"/>
        <bgColor indexed="64"/>
      </patternFill>
    </fill>
    <fill>
      <patternFill patternType="solid">
        <fgColor theme="1"/>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79998168889431442"/>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1">
    <xf numFmtId="0" fontId="0" fillId="0" borderId="0"/>
  </cellStyleXfs>
  <cellXfs count="90">
    <xf numFmtId="0" fontId="0" fillId="0" borderId="0" xfId="0"/>
    <xf numFmtId="0" fontId="1" fillId="5" borderId="12" xfId="0" applyFont="1" applyFill="1" applyBorder="1" applyAlignment="1" applyProtection="1">
      <alignment horizontal="center" vertical="center"/>
    </xf>
    <xf numFmtId="0" fontId="2" fillId="6" borderId="15" xfId="0" applyFont="1" applyFill="1" applyBorder="1" applyAlignment="1" applyProtection="1">
      <alignment horizontal="center" vertical="center"/>
    </xf>
    <xf numFmtId="0" fontId="2" fillId="6" borderId="16" xfId="0" applyFont="1" applyFill="1" applyBorder="1" applyAlignment="1" applyProtection="1">
      <alignment horizontal="center" vertical="center"/>
    </xf>
    <xf numFmtId="0" fontId="2" fillId="7" borderId="15" xfId="0" applyFont="1" applyFill="1" applyBorder="1" applyAlignment="1" applyProtection="1">
      <alignment horizontal="center" vertical="center"/>
    </xf>
    <xf numFmtId="0" fontId="2" fillId="7" borderId="16" xfId="0" applyFont="1" applyFill="1" applyBorder="1" applyAlignment="1" applyProtection="1">
      <alignment horizontal="center" vertical="center"/>
    </xf>
    <xf numFmtId="0" fontId="1" fillId="5" borderId="20" xfId="0" applyFont="1" applyFill="1" applyBorder="1" applyAlignment="1" applyProtection="1">
      <alignment horizontal="center" vertical="center"/>
    </xf>
    <xf numFmtId="0" fontId="1" fillId="5" borderId="11" xfId="0" applyFont="1" applyFill="1" applyBorder="1" applyAlignment="1" applyProtection="1">
      <alignment horizontal="center" vertical="center" wrapText="1"/>
    </xf>
    <xf numFmtId="0" fontId="0" fillId="0" borderId="14" xfId="0" applyBorder="1" applyAlignment="1" applyProtection="1">
      <alignment horizontal="center" vertical="center" wrapText="1"/>
    </xf>
    <xf numFmtId="0" fontId="0" fillId="0" borderId="14" xfId="0" applyBorder="1" applyAlignment="1" applyProtection="1">
      <alignment horizontal="center" vertical="center"/>
    </xf>
    <xf numFmtId="0" fontId="1" fillId="3" borderId="21" xfId="0" applyFont="1" applyFill="1" applyBorder="1" applyAlignment="1" applyProtection="1">
      <alignment horizontal="center" vertical="center" wrapText="1"/>
    </xf>
    <xf numFmtId="0" fontId="0" fillId="3" borderId="21" xfId="0" applyFill="1" applyBorder="1" applyAlignment="1" applyProtection="1">
      <alignment horizontal="center" vertical="center" wrapText="1"/>
    </xf>
    <xf numFmtId="0" fontId="0" fillId="3" borderId="22" xfId="0" applyFill="1" applyBorder="1" applyAlignment="1" applyProtection="1">
      <alignment horizontal="center" vertical="center" wrapText="1"/>
    </xf>
    <xf numFmtId="0" fontId="0" fillId="3" borderId="23" xfId="0" applyFill="1" applyBorder="1" applyAlignment="1" applyProtection="1">
      <alignment horizontal="center" vertical="center" wrapText="1"/>
    </xf>
    <xf numFmtId="0" fontId="0" fillId="3" borderId="21" xfId="0" applyFill="1" applyBorder="1" applyAlignment="1" applyProtection="1">
      <alignment horizontal="center" vertical="center"/>
    </xf>
    <xf numFmtId="0" fontId="0" fillId="3" borderId="22" xfId="0" applyFill="1" applyBorder="1" applyAlignment="1" applyProtection="1">
      <alignment horizontal="center" vertical="center"/>
    </xf>
    <xf numFmtId="0" fontId="0" fillId="3" borderId="23" xfId="0" applyFill="1" applyBorder="1" applyAlignment="1" applyProtection="1">
      <alignment horizontal="center" vertical="center"/>
    </xf>
    <xf numFmtId="0" fontId="1" fillId="5" borderId="2" xfId="0" applyFont="1" applyFill="1" applyBorder="1" applyAlignment="1" applyProtection="1">
      <alignment horizontal="center" vertical="center"/>
    </xf>
    <xf numFmtId="0" fontId="0" fillId="0" borderId="12" xfId="0" applyBorder="1" applyAlignment="1" applyProtection="1">
      <alignment horizontal="center" vertical="center"/>
    </xf>
    <xf numFmtId="2" fontId="0" fillId="0" borderId="3" xfId="0" applyNumberFormat="1" applyBorder="1" applyAlignment="1" applyProtection="1">
      <alignment horizontal="center" vertical="center"/>
    </xf>
    <xf numFmtId="2" fontId="0" fillId="0" borderId="4" xfId="0" applyNumberFormat="1" applyBorder="1" applyAlignment="1" applyProtection="1">
      <alignment horizontal="center" vertical="center"/>
    </xf>
    <xf numFmtId="2" fontId="0" fillId="0" borderId="5" xfId="0" applyNumberFormat="1" applyBorder="1" applyAlignment="1" applyProtection="1">
      <alignment horizontal="center" vertical="center"/>
    </xf>
    <xf numFmtId="0" fontId="0" fillId="0" borderId="13" xfId="0" applyBorder="1" applyAlignment="1" applyProtection="1">
      <alignment horizontal="center" vertical="center"/>
    </xf>
    <xf numFmtId="2" fontId="0" fillId="0" borderId="6" xfId="0" applyNumberFormat="1" applyBorder="1" applyAlignment="1" applyProtection="1">
      <alignment horizontal="center" vertical="center"/>
    </xf>
    <xf numFmtId="2" fontId="0" fillId="0" borderId="1" xfId="0" applyNumberFormat="1" applyBorder="1" applyAlignment="1" applyProtection="1">
      <alignment horizontal="center" vertical="center"/>
    </xf>
    <xf numFmtId="2" fontId="0" fillId="0" borderId="7" xfId="0" applyNumberFormat="1" applyBorder="1" applyAlignment="1" applyProtection="1">
      <alignment horizontal="center" vertical="center"/>
    </xf>
    <xf numFmtId="2" fontId="0" fillId="0" borderId="8" xfId="0" applyNumberFormat="1" applyBorder="1" applyAlignment="1" applyProtection="1">
      <alignment horizontal="center" vertical="center"/>
    </xf>
    <xf numFmtId="2" fontId="0" fillId="0" borderId="9" xfId="0" applyNumberFormat="1" applyBorder="1" applyAlignment="1" applyProtection="1">
      <alignment horizontal="center" vertical="center"/>
    </xf>
    <xf numFmtId="2" fontId="0" fillId="0" borderId="10" xfId="0" applyNumberFormat="1" applyBorder="1" applyAlignment="1" applyProtection="1">
      <alignment horizontal="center" vertical="center"/>
    </xf>
    <xf numFmtId="0" fontId="0" fillId="0" borderId="0" xfId="0" applyAlignment="1" applyProtection="1">
      <alignment horizontal="center" vertical="center"/>
    </xf>
    <xf numFmtId="49" fontId="0" fillId="0" borderId="12" xfId="0" quotePrefix="1" applyNumberFormat="1" applyBorder="1" applyAlignment="1" applyProtection="1">
      <alignment horizontal="center" vertical="center"/>
    </xf>
    <xf numFmtId="164" fontId="0" fillId="0" borderId="0" xfId="0" applyNumberFormat="1" applyBorder="1" applyAlignment="1" applyProtection="1">
      <alignment horizontal="right" vertical="center"/>
    </xf>
    <xf numFmtId="0" fontId="0" fillId="0" borderId="0" xfId="0" applyBorder="1" applyAlignment="1" applyProtection="1">
      <alignment vertical="center"/>
    </xf>
    <xf numFmtId="0" fontId="0" fillId="0" borderId="28" xfId="0" applyBorder="1" applyAlignment="1" applyProtection="1">
      <alignment vertical="center"/>
    </xf>
    <xf numFmtId="164" fontId="0" fillId="0" borderId="28" xfId="0" applyNumberFormat="1" applyBorder="1" applyAlignment="1" applyProtection="1">
      <alignment horizontal="left" vertical="center"/>
    </xf>
    <xf numFmtId="49" fontId="0" fillId="8" borderId="2" xfId="0" quotePrefix="1" applyNumberFormat="1" applyFill="1" applyBorder="1" applyAlignment="1" applyProtection="1">
      <alignment horizontal="center" vertical="center"/>
      <protection locked="0"/>
    </xf>
    <xf numFmtId="49" fontId="0" fillId="8" borderId="2" xfId="0" applyNumberFormat="1" applyFill="1" applyBorder="1" applyAlignment="1" applyProtection="1">
      <alignment horizontal="center" vertical="center"/>
      <protection locked="0"/>
    </xf>
    <xf numFmtId="0" fontId="0" fillId="8" borderId="12" xfId="0" applyFill="1" applyBorder="1" applyAlignment="1" applyProtection="1">
      <alignment horizontal="center" vertical="center"/>
      <protection locked="0"/>
    </xf>
    <xf numFmtId="0" fontId="0" fillId="8" borderId="13" xfId="0" applyFill="1" applyBorder="1" applyAlignment="1" applyProtection="1">
      <alignment horizontal="center" vertical="center"/>
      <protection locked="0"/>
    </xf>
    <xf numFmtId="0" fontId="0" fillId="8" borderId="14" xfId="0" applyFill="1" applyBorder="1" applyAlignment="1" applyProtection="1">
      <alignment horizontal="center" vertical="center"/>
      <protection locked="0"/>
    </xf>
    <xf numFmtId="0" fontId="0" fillId="8" borderId="5" xfId="0" applyFill="1" applyBorder="1" applyAlignment="1" applyProtection="1">
      <alignment horizontal="center" vertical="center"/>
      <protection locked="0"/>
    </xf>
    <xf numFmtId="1" fontId="0" fillId="8" borderId="10" xfId="0" applyNumberFormat="1" applyFill="1" applyBorder="1" applyAlignment="1" applyProtection="1">
      <alignment horizontal="center" vertical="center"/>
      <protection locked="0"/>
    </xf>
    <xf numFmtId="0" fontId="6" fillId="0" borderId="0" xfId="0" applyFont="1" applyAlignment="1" applyProtection="1">
      <alignment vertical="center" wrapText="1"/>
    </xf>
    <xf numFmtId="0" fontId="4" fillId="0" borderId="0" xfId="0" applyFont="1" applyAlignment="1" applyProtection="1">
      <alignment vertical="center"/>
    </xf>
    <xf numFmtId="0" fontId="0" fillId="0" borderId="27" xfId="0" applyBorder="1" applyAlignment="1" applyProtection="1">
      <alignment horizontal="center" vertical="center"/>
    </xf>
    <xf numFmtId="0" fontId="0" fillId="0" borderId="2" xfId="0" applyBorder="1" applyAlignment="1" applyProtection="1">
      <alignment horizontal="center" vertical="center"/>
    </xf>
    <xf numFmtId="49" fontId="0" fillId="0" borderId="0" xfId="0" quotePrefix="1" applyNumberFormat="1" applyAlignment="1" applyProtection="1">
      <alignment horizontal="center" vertical="center"/>
    </xf>
    <xf numFmtId="0" fontId="5" fillId="0" borderId="0" xfId="0" applyFont="1" applyBorder="1" applyAlignment="1" applyProtection="1">
      <alignment horizontal="right" vertical="center"/>
    </xf>
    <xf numFmtId="49" fontId="0" fillId="0" borderId="0" xfId="0" applyNumberFormat="1" applyAlignment="1" applyProtection="1">
      <alignment horizontal="center" vertical="center"/>
    </xf>
    <xf numFmtId="0" fontId="0" fillId="0" borderId="3" xfId="0" applyBorder="1" applyAlignment="1" applyProtection="1">
      <alignment horizontal="right" vertical="center"/>
    </xf>
    <xf numFmtId="0" fontId="0" fillId="0" borderId="8" xfId="0" applyBorder="1" applyAlignment="1" applyProtection="1">
      <alignment horizontal="right" vertical="center"/>
    </xf>
    <xf numFmtId="0" fontId="0" fillId="0" borderId="2" xfId="0" applyBorder="1" applyAlignment="1" applyProtection="1">
      <alignment horizontal="center" vertical="center" wrapText="1"/>
    </xf>
    <xf numFmtId="0" fontId="0" fillId="3" borderId="2" xfId="0" applyFill="1" applyBorder="1" applyAlignment="1" applyProtection="1">
      <alignment horizontal="center" vertical="center"/>
    </xf>
    <xf numFmtId="0" fontId="3" fillId="0" borderId="31" xfId="0" applyFont="1" applyBorder="1" applyAlignment="1" applyProtection="1">
      <alignment horizontal="center" vertical="center"/>
    </xf>
    <xf numFmtId="0" fontId="0" fillId="0" borderId="0" xfId="0" applyBorder="1" applyAlignment="1" applyProtection="1">
      <alignment horizontal="right" vertical="center"/>
    </xf>
    <xf numFmtId="0" fontId="3" fillId="0" borderId="32" xfId="0" applyFont="1" applyBorder="1" applyAlignment="1" applyProtection="1">
      <alignment horizontal="center" vertical="center"/>
    </xf>
    <xf numFmtId="0" fontId="8" fillId="0" borderId="0" xfId="0" applyFont="1" applyBorder="1" applyAlignment="1" applyProtection="1">
      <alignment horizontal="right" vertical="center"/>
    </xf>
    <xf numFmtId="2" fontId="8" fillId="0" borderId="2" xfId="0" applyNumberFormat="1" applyFont="1" applyBorder="1" applyAlignment="1" applyProtection="1">
      <alignment horizontal="center" vertical="center"/>
    </xf>
    <xf numFmtId="0" fontId="0" fillId="0" borderId="21" xfId="0" applyBorder="1" applyAlignment="1" applyProtection="1">
      <alignment horizontal="center" vertical="center"/>
    </xf>
    <xf numFmtId="0" fontId="3" fillId="0" borderId="33" xfId="0" applyFont="1" applyBorder="1" applyAlignment="1" applyProtection="1">
      <alignment horizontal="center" vertical="center"/>
    </xf>
    <xf numFmtId="0" fontId="8"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0" fontId="7" fillId="0" borderId="0" xfId="0" applyFont="1" applyBorder="1" applyAlignment="1" applyProtection="1">
      <alignment horizontal="center" vertical="center" wrapText="1"/>
    </xf>
    <xf numFmtId="0" fontId="7" fillId="0" borderId="28" xfId="0" applyFont="1" applyBorder="1" applyAlignment="1" applyProtection="1">
      <alignment horizontal="center" vertical="center" wrapText="1"/>
    </xf>
    <xf numFmtId="0" fontId="0" fillId="0" borderId="0" xfId="0" applyBorder="1" applyAlignment="1" applyProtection="1">
      <alignment horizontal="center" vertical="center"/>
    </xf>
    <xf numFmtId="0" fontId="0" fillId="0" borderId="22" xfId="0" applyBorder="1" applyAlignment="1" applyProtection="1">
      <alignment horizontal="center" vertical="center"/>
    </xf>
    <xf numFmtId="0" fontId="0" fillId="0" borderId="23" xfId="0" applyBorder="1" applyAlignment="1" applyProtection="1">
      <alignment horizontal="center" vertical="center"/>
    </xf>
    <xf numFmtId="0" fontId="0" fillId="0" borderId="20" xfId="0" applyBorder="1" applyAlignment="1" applyProtection="1">
      <alignment horizontal="center" vertical="center"/>
    </xf>
    <xf numFmtId="0" fontId="0" fillId="0" borderId="29" xfId="0" applyBorder="1" applyAlignment="1" applyProtection="1">
      <alignment horizontal="center" vertical="center"/>
    </xf>
    <xf numFmtId="0" fontId="6" fillId="0" borderId="20" xfId="0" applyFont="1" applyBorder="1" applyAlignment="1" applyProtection="1">
      <alignment horizontal="left" vertical="center" wrapText="1"/>
    </xf>
    <xf numFmtId="0" fontId="6" fillId="0" borderId="30" xfId="0" applyFont="1" applyBorder="1" applyAlignment="1" applyProtection="1">
      <alignment horizontal="left" vertical="center" wrapText="1"/>
    </xf>
    <xf numFmtId="0" fontId="6" fillId="0" borderId="29" xfId="0" applyFont="1" applyBorder="1" applyAlignment="1" applyProtection="1">
      <alignment horizontal="left" vertical="center" wrapText="1"/>
    </xf>
    <xf numFmtId="0" fontId="0" fillId="0" borderId="24" xfId="0" applyBorder="1" applyAlignment="1" applyProtection="1">
      <alignment horizontal="left" vertical="top" wrapText="1"/>
    </xf>
    <xf numFmtId="0" fontId="0" fillId="0" borderId="25" xfId="0" applyBorder="1" applyAlignment="1" applyProtection="1">
      <alignment horizontal="left" vertical="top" wrapText="1"/>
    </xf>
    <xf numFmtId="0" fontId="0" fillId="0" borderId="26" xfId="0" applyBorder="1" applyAlignment="1" applyProtection="1">
      <alignment horizontal="left" vertical="top" wrapText="1"/>
    </xf>
    <xf numFmtId="0" fontId="0" fillId="0" borderId="27" xfId="0" applyBorder="1" applyAlignment="1" applyProtection="1">
      <alignment horizontal="left" vertical="top" wrapText="1"/>
    </xf>
    <xf numFmtId="0" fontId="0" fillId="0" borderId="0" xfId="0" applyBorder="1" applyAlignment="1" applyProtection="1">
      <alignment horizontal="left" vertical="top" wrapText="1"/>
    </xf>
    <xf numFmtId="0" fontId="0" fillId="0" borderId="28" xfId="0" applyBorder="1" applyAlignment="1" applyProtection="1">
      <alignment horizontal="left" vertical="top" wrapText="1"/>
    </xf>
    <xf numFmtId="0" fontId="0" fillId="0" borderId="21" xfId="0" applyBorder="1" applyAlignment="1" applyProtection="1">
      <alignment horizontal="left" vertical="top" wrapText="1"/>
    </xf>
    <xf numFmtId="0" fontId="0" fillId="0" borderId="22" xfId="0" applyBorder="1" applyAlignment="1" applyProtection="1">
      <alignment horizontal="left" vertical="top" wrapText="1"/>
    </xf>
    <xf numFmtId="0" fontId="0" fillId="0" borderId="23" xfId="0" applyBorder="1" applyAlignment="1" applyProtection="1">
      <alignment horizontal="left" vertical="top" wrapText="1"/>
    </xf>
    <xf numFmtId="0" fontId="7" fillId="0" borderId="24" xfId="0" applyFont="1" applyBorder="1" applyAlignment="1" applyProtection="1">
      <alignment horizontal="center" vertical="top"/>
    </xf>
    <xf numFmtId="0" fontId="7" fillId="0" borderId="25" xfId="0" applyFont="1" applyBorder="1" applyAlignment="1" applyProtection="1">
      <alignment horizontal="center" vertical="top"/>
    </xf>
    <xf numFmtId="0" fontId="7" fillId="0" borderId="26" xfId="0" applyFont="1" applyBorder="1" applyAlignment="1" applyProtection="1">
      <alignment horizontal="center" vertical="top"/>
    </xf>
    <xf numFmtId="0" fontId="1" fillId="4" borderId="17" xfId="0" applyFont="1" applyFill="1" applyBorder="1" applyAlignment="1" applyProtection="1">
      <alignment horizontal="center" vertical="center"/>
    </xf>
    <xf numFmtId="0" fontId="1" fillId="4" borderId="18" xfId="0" applyFont="1" applyFill="1" applyBorder="1" applyAlignment="1" applyProtection="1">
      <alignment horizontal="center" vertical="center"/>
    </xf>
    <xf numFmtId="0" fontId="1" fillId="4" borderId="19" xfId="0" applyFont="1" applyFill="1" applyBorder="1" applyAlignment="1" applyProtection="1">
      <alignment horizontal="center" vertical="center"/>
    </xf>
    <xf numFmtId="0" fontId="1" fillId="2" borderId="17" xfId="0" applyFont="1" applyFill="1" applyBorder="1" applyAlignment="1" applyProtection="1">
      <alignment horizontal="center" vertical="center"/>
    </xf>
    <xf numFmtId="0" fontId="1" fillId="2" borderId="18" xfId="0" applyFont="1" applyFill="1" applyBorder="1" applyAlignment="1" applyProtection="1">
      <alignment horizontal="center" vertical="center"/>
    </xf>
    <xf numFmtId="0" fontId="1" fillId="2" borderId="19" xfId="0" applyFont="1" applyFill="1" applyBorder="1" applyAlignment="1" applyProtection="1">
      <alignment horizontal="center" vertical="center"/>
    </xf>
  </cellXfs>
  <cellStyles count="1">
    <cellStyle name="Normal" xfId="0" builtinId="0"/>
  </cellStyles>
  <dxfs count="1">
    <dxf>
      <font>
        <b/>
        <i val="0"/>
        <color auto="1"/>
      </font>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104776</xdr:colOff>
      <xdr:row>0</xdr:row>
      <xdr:rowOff>200025</xdr:rowOff>
    </xdr:from>
    <xdr:to>
      <xdr:col>1</xdr:col>
      <xdr:colOff>518584</xdr:colOff>
      <xdr:row>0</xdr:row>
      <xdr:rowOff>561975</xdr:rowOff>
    </xdr:to>
    <xdr:pic>
      <xdr:nvPicPr>
        <xdr:cNvPr id="2" name="Imagen 1"/>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artisticCrisscrossEtching/>
                  </a14:imgEffect>
                </a14:imgLayer>
              </a14:imgProps>
            </a:ext>
            <a:ext uri="{28A0092B-C50C-407E-A947-70E740481C1C}">
              <a14:useLocalDpi xmlns:a14="http://schemas.microsoft.com/office/drawing/2010/main" val="0"/>
            </a:ext>
          </a:extLst>
        </a:blip>
        <a:stretch>
          <a:fillRect/>
        </a:stretch>
      </xdr:blipFill>
      <xdr:spPr>
        <a:xfrm>
          <a:off x="104776" y="200025"/>
          <a:ext cx="1347258" cy="361950"/>
        </a:xfrm>
        <a:prstGeom prst="rect">
          <a:avLst/>
        </a:prstGeom>
      </xdr:spPr>
    </xdr:pic>
    <xdr:clientData/>
  </xdr:twoCellAnchor>
  <xdr:twoCellAnchor editAs="oneCell">
    <xdr:from>
      <xdr:col>14</xdr:col>
      <xdr:colOff>50385</xdr:colOff>
      <xdr:row>0</xdr:row>
      <xdr:rowOff>390525</xdr:rowOff>
    </xdr:from>
    <xdr:to>
      <xdr:col>19</xdr:col>
      <xdr:colOff>8164</xdr:colOff>
      <xdr:row>5</xdr:row>
      <xdr:rowOff>104776</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070685" y="390525"/>
          <a:ext cx="3086462" cy="11715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285751</xdr:colOff>
      <xdr:row>0</xdr:row>
      <xdr:rowOff>9525</xdr:rowOff>
    </xdr:from>
    <xdr:to>
      <xdr:col>7</xdr:col>
      <xdr:colOff>5044</xdr:colOff>
      <xdr:row>0</xdr:row>
      <xdr:rowOff>752339</xdr:rowOff>
    </xdr:to>
    <xdr:pic>
      <xdr:nvPicPr>
        <xdr:cNvPr id="5" name="Imagen 4"/>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886201" y="9525"/>
          <a:ext cx="1009650" cy="742814"/>
        </a:xfrm>
        <a:prstGeom prst="rect">
          <a:avLst/>
        </a:prstGeom>
        <a:ln>
          <a:noFill/>
        </a:ln>
        <a:effectLst>
          <a:softEdge rad="112500"/>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409575</xdr:colOff>
      <xdr:row>0</xdr:row>
      <xdr:rowOff>0</xdr:rowOff>
    </xdr:from>
    <xdr:to>
      <xdr:col>13</xdr:col>
      <xdr:colOff>47625</xdr:colOff>
      <xdr:row>18</xdr:row>
      <xdr:rowOff>131364</xdr:rowOff>
    </xdr:to>
    <xdr:pic>
      <xdr:nvPicPr>
        <xdr:cNvPr id="6" name="Imagen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934200" y="0"/>
          <a:ext cx="2809875" cy="4331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304801</xdr:colOff>
      <xdr:row>14</xdr:row>
      <xdr:rowOff>66675</xdr:rowOff>
    </xdr:from>
    <xdr:to>
      <xdr:col>18</xdr:col>
      <xdr:colOff>295275</xdr:colOff>
      <xdr:row>26</xdr:row>
      <xdr:rowOff>167075</xdr:rowOff>
    </xdr:to>
    <xdr:pic>
      <xdr:nvPicPr>
        <xdr:cNvPr id="10" name="Imagen 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001251" y="3381375"/>
          <a:ext cx="2676524" cy="2672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1" sqref="B11"/>
    </sheetView>
  </sheetViews>
  <sheetFormatPr baseColWidth="10"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6"/>
  <sheetViews>
    <sheetView showGridLines="0" tabSelected="1" topLeftCell="A13" zoomScale="84" zoomScaleNormal="84" workbookViewId="0">
      <selection activeCell="E19" sqref="E19"/>
    </sheetView>
  </sheetViews>
  <sheetFormatPr baseColWidth="10" defaultColWidth="11" defaultRowHeight="15" x14ac:dyDescent="0.25"/>
  <cols>
    <col min="1" max="1" width="12.28515625" style="29" customWidth="1"/>
    <col min="2" max="2" width="8.42578125" style="29" customWidth="1"/>
    <col min="3" max="3" width="13.85546875" style="29" customWidth="1"/>
    <col min="4" max="4" width="9.42578125" style="29" customWidth="1"/>
    <col min="5" max="5" width="3.28515625" style="29" customWidth="1"/>
    <col min="6" max="6" width="6.85546875" style="29" bestFit="1" customWidth="1"/>
    <col min="7" max="7" width="11" style="29"/>
    <col min="8" max="8" width="8.140625" style="29" customWidth="1"/>
    <col min="9" max="9" width="12.42578125" style="29" customWidth="1"/>
    <col min="10" max="10" width="8.5703125" style="29" customWidth="1"/>
    <col min="11" max="11" width="11" style="29" customWidth="1"/>
    <col min="12" max="13" width="11" style="29"/>
    <col min="14" max="14" width="4.28515625" style="29" customWidth="1"/>
    <col min="15" max="15" width="3.42578125" style="29" customWidth="1"/>
    <col min="16" max="16" width="8.85546875" style="29" customWidth="1"/>
    <col min="17" max="17" width="7.7109375" style="29" customWidth="1"/>
    <col min="18" max="16384" width="11" style="29"/>
  </cols>
  <sheetData>
    <row r="1" spans="1:20" ht="60.75" customHeight="1" thickBot="1" x14ac:dyDescent="0.3">
      <c r="A1" s="67"/>
      <c r="B1" s="68"/>
      <c r="C1" s="69" t="s">
        <v>35</v>
      </c>
      <c r="D1" s="70"/>
      <c r="E1" s="70"/>
      <c r="F1" s="70"/>
      <c r="G1" s="71"/>
      <c r="H1" s="42"/>
      <c r="I1" s="43"/>
      <c r="O1" s="81" t="s">
        <v>36</v>
      </c>
      <c r="P1" s="82"/>
      <c r="Q1" s="82"/>
      <c r="R1" s="82"/>
      <c r="S1" s="83"/>
    </row>
    <row r="2" spans="1:20" ht="9" customHeight="1" thickBot="1" x14ac:dyDescent="0.3">
      <c r="O2" s="44"/>
      <c r="P2" s="62"/>
      <c r="Q2" s="62"/>
      <c r="R2" s="62"/>
      <c r="S2" s="63"/>
    </row>
    <row r="3" spans="1:20" ht="15" customHeight="1" x14ac:dyDescent="0.25">
      <c r="A3" s="72" t="s">
        <v>44</v>
      </c>
      <c r="B3" s="73"/>
      <c r="C3" s="73"/>
      <c r="D3" s="73"/>
      <c r="E3" s="73"/>
      <c r="F3" s="73"/>
      <c r="G3" s="73"/>
      <c r="H3" s="73"/>
      <c r="I3" s="74"/>
      <c r="O3" s="44"/>
      <c r="P3" s="62"/>
      <c r="Q3" s="62"/>
      <c r="R3" s="62"/>
      <c r="S3" s="63"/>
    </row>
    <row r="4" spans="1:20" ht="15" customHeight="1" x14ac:dyDescent="0.25">
      <c r="A4" s="75"/>
      <c r="B4" s="76"/>
      <c r="C4" s="76"/>
      <c r="D4" s="76"/>
      <c r="E4" s="76"/>
      <c r="F4" s="76"/>
      <c r="G4" s="76"/>
      <c r="H4" s="76"/>
      <c r="I4" s="77"/>
      <c r="O4" s="44"/>
      <c r="P4" s="32"/>
      <c r="Q4" s="32"/>
      <c r="R4" s="32"/>
      <c r="S4" s="33"/>
    </row>
    <row r="5" spans="1:20" x14ac:dyDescent="0.25">
      <c r="A5" s="75"/>
      <c r="B5" s="76"/>
      <c r="C5" s="76"/>
      <c r="D5" s="76"/>
      <c r="E5" s="76"/>
      <c r="F5" s="76"/>
      <c r="G5" s="76"/>
      <c r="H5" s="76"/>
      <c r="I5" s="77"/>
      <c r="O5" s="44"/>
      <c r="P5" s="32"/>
      <c r="Q5" s="32"/>
      <c r="R5" s="32"/>
      <c r="S5" s="33"/>
    </row>
    <row r="6" spans="1:20" x14ac:dyDescent="0.25">
      <c r="A6" s="75"/>
      <c r="B6" s="76"/>
      <c r="C6" s="76"/>
      <c r="D6" s="76"/>
      <c r="E6" s="76"/>
      <c r="F6" s="76"/>
      <c r="G6" s="76"/>
      <c r="H6" s="76"/>
      <c r="I6" s="77"/>
      <c r="O6" s="44"/>
      <c r="P6" s="32"/>
      <c r="Q6" s="32"/>
      <c r="R6" s="32"/>
      <c r="S6" s="33"/>
    </row>
    <row r="7" spans="1:20" x14ac:dyDescent="0.25">
      <c r="A7" s="75"/>
      <c r="B7" s="76"/>
      <c r="C7" s="76"/>
      <c r="D7" s="76"/>
      <c r="E7" s="76"/>
      <c r="F7" s="76"/>
      <c r="G7" s="76"/>
      <c r="H7" s="76"/>
      <c r="I7" s="77"/>
      <c r="O7" s="44"/>
      <c r="P7" s="32"/>
      <c r="Q7" s="32"/>
      <c r="R7" s="32"/>
      <c r="S7" s="33"/>
    </row>
    <row r="8" spans="1:20" ht="15.75" thickBot="1" x14ac:dyDescent="0.3">
      <c r="A8" s="75"/>
      <c r="B8" s="76"/>
      <c r="C8" s="76"/>
      <c r="D8" s="76"/>
      <c r="E8" s="76"/>
      <c r="F8" s="76"/>
      <c r="G8" s="76"/>
      <c r="H8" s="76"/>
      <c r="I8" s="77"/>
      <c r="O8" s="44"/>
      <c r="P8" s="47" t="s">
        <v>40</v>
      </c>
      <c r="Q8" s="32"/>
      <c r="R8" s="32"/>
      <c r="S8" s="33"/>
    </row>
    <row r="9" spans="1:20" x14ac:dyDescent="0.25">
      <c r="A9" s="75"/>
      <c r="B9" s="76"/>
      <c r="C9" s="76"/>
      <c r="D9" s="76"/>
      <c r="E9" s="76"/>
      <c r="F9" s="76"/>
      <c r="G9" s="76"/>
      <c r="H9" s="76"/>
      <c r="I9" s="77"/>
      <c r="O9" s="44"/>
      <c r="P9" s="49" t="s">
        <v>37</v>
      </c>
      <c r="Q9" s="40">
        <v>45</v>
      </c>
      <c r="R9" s="31" t="s">
        <v>41</v>
      </c>
      <c r="S9" s="34">
        <f>IF(Q9="","",1/(SIN((Q9*PI())/180)))</f>
        <v>1.4142135623730951</v>
      </c>
    </row>
    <row r="10" spans="1:20" ht="15.75" thickBot="1" x14ac:dyDescent="0.3">
      <c r="A10" s="75"/>
      <c r="B10" s="76"/>
      <c r="C10" s="76"/>
      <c r="D10" s="76"/>
      <c r="E10" s="76"/>
      <c r="F10" s="76"/>
      <c r="G10" s="76"/>
      <c r="H10" s="76"/>
      <c r="I10" s="77"/>
      <c r="O10" s="44"/>
      <c r="P10" s="50" t="s">
        <v>38</v>
      </c>
      <c r="Q10" s="41">
        <v>10</v>
      </c>
      <c r="R10" s="32"/>
      <c r="S10" s="33"/>
    </row>
    <row r="11" spans="1:20" ht="15.75" thickBot="1" x14ac:dyDescent="0.3">
      <c r="A11" s="78"/>
      <c r="B11" s="79"/>
      <c r="C11" s="79"/>
      <c r="D11" s="79"/>
      <c r="E11" s="79"/>
      <c r="F11" s="79"/>
      <c r="G11" s="79"/>
      <c r="H11" s="79"/>
      <c r="I11" s="80"/>
      <c r="O11" s="44"/>
      <c r="P11" s="32"/>
      <c r="Q11" s="32"/>
      <c r="R11" s="32"/>
      <c r="S11" s="33"/>
    </row>
    <row r="12" spans="1:20" ht="15.75" thickBot="1" x14ac:dyDescent="0.3">
      <c r="O12" s="44"/>
      <c r="P12" s="54" t="s">
        <v>39</v>
      </c>
      <c r="Q12" s="32" t="s">
        <v>42</v>
      </c>
      <c r="R12" s="32"/>
      <c r="S12" s="33"/>
    </row>
    <row r="13" spans="1:20" ht="15.75" thickBot="1" x14ac:dyDescent="0.3">
      <c r="A13" s="45" t="s">
        <v>1</v>
      </c>
      <c r="B13" s="35" t="s">
        <v>30</v>
      </c>
      <c r="D13" s="46"/>
      <c r="O13" s="44"/>
      <c r="P13" s="56" t="s">
        <v>39</v>
      </c>
      <c r="Q13" s="57">
        <f>IF(Q9="","",IF(Q10="","",Q10*S9))</f>
        <v>14.142135623730951</v>
      </c>
      <c r="R13" s="32"/>
      <c r="S13" s="33"/>
    </row>
    <row r="14" spans="1:20" ht="15.75" thickBot="1" x14ac:dyDescent="0.3">
      <c r="A14" s="45" t="s">
        <v>2</v>
      </c>
      <c r="B14" s="36" t="s">
        <v>19</v>
      </c>
      <c r="D14" s="48"/>
      <c r="O14" s="58"/>
      <c r="P14" s="65"/>
      <c r="Q14" s="65"/>
      <c r="R14" s="65"/>
      <c r="S14" s="66"/>
    </row>
    <row r="15" spans="1:20" ht="15.75" thickBot="1" x14ac:dyDescent="0.3"/>
    <row r="16" spans="1:20" ht="30.75" thickBot="1" x14ac:dyDescent="0.3">
      <c r="A16" s="45" t="s">
        <v>24</v>
      </c>
      <c r="B16" s="45" t="s">
        <v>25</v>
      </c>
      <c r="C16" s="45" t="s">
        <v>23</v>
      </c>
      <c r="D16" s="51" t="s">
        <v>34</v>
      </c>
      <c r="E16" s="52"/>
      <c r="F16" s="51" t="s">
        <v>29</v>
      </c>
      <c r="G16" s="51" t="s">
        <v>28</v>
      </c>
      <c r="O16" s="64"/>
      <c r="P16" s="64"/>
      <c r="Q16" s="64"/>
      <c r="R16" s="64"/>
      <c r="S16" s="64"/>
      <c r="T16" s="64"/>
    </row>
    <row r="17" spans="1:20" ht="15" customHeight="1" x14ac:dyDescent="0.25">
      <c r="A17" s="18" t="s">
        <v>26</v>
      </c>
      <c r="B17" s="18">
        <v>1</v>
      </c>
      <c r="C17" s="37"/>
      <c r="D17" s="37"/>
      <c r="E17" s="53" t="s">
        <v>27</v>
      </c>
      <c r="F17" s="18" t="str">
        <f>IF(C17="","",IF(B13="","Øtubo?",C17))</f>
        <v/>
      </c>
      <c r="G17" s="18" t="str">
        <f>F17</f>
        <v/>
      </c>
      <c r="O17" s="64"/>
      <c r="P17" s="64"/>
      <c r="Q17" s="64"/>
      <c r="R17" s="64"/>
      <c r="S17" s="64"/>
      <c r="T17" s="64"/>
    </row>
    <row r="18" spans="1:20" ht="15" customHeight="1" x14ac:dyDescent="0.25">
      <c r="A18" s="22">
        <v>1</v>
      </c>
      <c r="B18" s="22">
        <v>2</v>
      </c>
      <c r="C18" s="38"/>
      <c r="D18" s="38"/>
      <c r="E18" s="55" t="s">
        <v>27</v>
      </c>
      <c r="F18" s="22" t="str">
        <f>IF(C18="","",IF($B$13='AJUSTE PARA TUBOS'!$B$2,C18-VLOOKUP('PLANILLA DE CALCULO'!D17,'AJUSTE PARA TUBOS'!$A$6:$G$16,2,FALSE),IF($B$13='AJUSTE PARA TUBOS'!$C$2,C18-VLOOKUP('PLANILLA DE CALCULO'!D17,'AJUSTE PARA TUBOS'!$A$6:$G$16,3,FALSE),IF($B$13='AJUSTE PARA TUBOS'!$D$2,C18-VLOOKUP('PLANILLA DE CALCULO'!D17,'AJUSTE PARA TUBOS'!$A$6:$G$16,4,FALSE),IF($B$13='AJUSTE PARA TUBOS'!$E$2,C18-VLOOKUP('PLANILLA DE CALCULO'!D17,'AJUSTE PARA TUBOS'!$A$6:$G$16,5,FALSE),IF($B$13='AJUSTE PARA TUBOS'!$F$2,C18-VLOOKUP('PLANILLA DE CALCULO'!D17,'AJUSTE PARA TUBOS'!$A$6:$G$16,6,FALSE),IF($B$13='AJUSTE PARA TUBOS'!$G$2,C18-VLOOKUP('PLANILLA DE CALCULO'!D17,'AJUSTE PARA TUBOS'!$A$6:$G$16,7,FALSE),"Øtubo?")))))))</f>
        <v/>
      </c>
      <c r="G18" s="22" t="str">
        <f>IF(F18="","",G17+F18)</f>
        <v/>
      </c>
      <c r="O18" s="64"/>
      <c r="P18" s="32"/>
      <c r="Q18" s="32"/>
      <c r="R18" s="32"/>
      <c r="S18" s="32"/>
      <c r="T18" s="64"/>
    </row>
    <row r="19" spans="1:20" x14ac:dyDescent="0.25">
      <c r="A19" s="22">
        <v>2</v>
      </c>
      <c r="B19" s="22">
        <v>3</v>
      </c>
      <c r="C19" s="38"/>
      <c r="D19" s="38"/>
      <c r="E19" s="55" t="s">
        <v>27</v>
      </c>
      <c r="F19" s="22" t="str">
        <f>IF(C19="","",IF($B$13='AJUSTE PARA TUBOS'!$B$2,C19-VLOOKUP('PLANILLA DE CALCULO'!D18,'AJUSTE PARA TUBOS'!$A$6:$G$16,2,FALSE),IF($B$13='AJUSTE PARA TUBOS'!$C$2,C19-VLOOKUP('PLANILLA DE CALCULO'!D18,'AJUSTE PARA TUBOS'!$A$6:$G$16,3,FALSE),IF($B$13='AJUSTE PARA TUBOS'!$D$2,C19-VLOOKUP('PLANILLA DE CALCULO'!D18,'AJUSTE PARA TUBOS'!$A$6:$G$16,4,FALSE),IF($B$13='AJUSTE PARA TUBOS'!$E$2,C19-VLOOKUP('PLANILLA DE CALCULO'!D18,'AJUSTE PARA TUBOS'!$A$6:$G$16,5,FALSE),IF($B$13='AJUSTE PARA TUBOS'!$F$2,C19-VLOOKUP('PLANILLA DE CALCULO'!D18,'AJUSTE PARA TUBOS'!$A$6:$G$16,6,FALSE),IF($B$13='AJUSTE PARA TUBOS'!$G$2,C19-VLOOKUP('PLANILLA DE CALCULO'!D18,'AJUSTE PARA TUBOS'!$A$6:$G$16,7,FALSE),"Øtubo?")))))))</f>
        <v/>
      </c>
      <c r="G19" s="22" t="str">
        <f t="shared" ref="G19:G26" si="0">IF(F19="","",G18+F19)</f>
        <v/>
      </c>
      <c r="O19" s="64"/>
      <c r="P19" s="32"/>
      <c r="Q19" s="32"/>
      <c r="R19" s="32"/>
      <c r="S19" s="32"/>
      <c r="T19" s="64"/>
    </row>
    <row r="20" spans="1:20" x14ac:dyDescent="0.25">
      <c r="A20" s="22">
        <v>3</v>
      </c>
      <c r="B20" s="22">
        <v>4</v>
      </c>
      <c r="C20" s="38"/>
      <c r="D20" s="38"/>
      <c r="E20" s="55" t="s">
        <v>27</v>
      </c>
      <c r="F20" s="22" t="str">
        <f>IF(C20="","",IF($B$13='AJUSTE PARA TUBOS'!$B$2,C20-VLOOKUP('PLANILLA DE CALCULO'!D19,'AJUSTE PARA TUBOS'!$A$6:$G$16,2,FALSE),IF($B$13='AJUSTE PARA TUBOS'!$C$2,C20-VLOOKUP('PLANILLA DE CALCULO'!D19,'AJUSTE PARA TUBOS'!$A$6:$G$16,3,FALSE),IF($B$13='AJUSTE PARA TUBOS'!$D$2,C20-VLOOKUP('PLANILLA DE CALCULO'!D19,'AJUSTE PARA TUBOS'!$A$6:$G$16,4,FALSE),IF($B$13='AJUSTE PARA TUBOS'!$E$2,C20-VLOOKUP('PLANILLA DE CALCULO'!D19,'AJUSTE PARA TUBOS'!$A$6:$G$16,5,FALSE),IF($B$13='AJUSTE PARA TUBOS'!$F$2,C20-VLOOKUP('PLANILLA DE CALCULO'!D19,'AJUSTE PARA TUBOS'!$A$6:$G$16,6,FALSE),IF($B$13='AJUSTE PARA TUBOS'!$G$2,C20-VLOOKUP('PLANILLA DE CALCULO'!D19,'AJUSTE PARA TUBOS'!$A$6:$G$16,7,FALSE),"Øtubo?")))))))</f>
        <v/>
      </c>
      <c r="G20" s="22" t="str">
        <f t="shared" si="0"/>
        <v/>
      </c>
      <c r="O20" s="64"/>
      <c r="P20" s="64"/>
      <c r="Q20" s="64"/>
      <c r="R20" s="64"/>
      <c r="S20" s="64"/>
      <c r="T20" s="64"/>
    </row>
    <row r="21" spans="1:20" x14ac:dyDescent="0.25">
      <c r="A21" s="22">
        <v>4</v>
      </c>
      <c r="B21" s="22">
        <v>5</v>
      </c>
      <c r="C21" s="38"/>
      <c r="D21" s="38"/>
      <c r="E21" s="55" t="s">
        <v>27</v>
      </c>
      <c r="F21" s="22" t="str">
        <f>IF(C21="","",IF($B$13='AJUSTE PARA TUBOS'!$B$2,C21-VLOOKUP('PLANILLA DE CALCULO'!D20,'AJUSTE PARA TUBOS'!$A$6:$G$16,2,FALSE),IF($B$13='AJUSTE PARA TUBOS'!$C$2,C21-VLOOKUP('PLANILLA DE CALCULO'!D20,'AJUSTE PARA TUBOS'!$A$6:$G$16,3,FALSE),IF($B$13='AJUSTE PARA TUBOS'!$D$2,C21-VLOOKUP('PLANILLA DE CALCULO'!D20,'AJUSTE PARA TUBOS'!$A$6:$G$16,4,FALSE),IF($B$13='AJUSTE PARA TUBOS'!$E$2,C21-VLOOKUP('PLANILLA DE CALCULO'!D20,'AJUSTE PARA TUBOS'!$A$6:$G$16,5,FALSE),IF($B$13='AJUSTE PARA TUBOS'!$F$2,C21-VLOOKUP('PLANILLA DE CALCULO'!D20,'AJUSTE PARA TUBOS'!$A$6:$G$16,6,FALSE),IF($B$13='AJUSTE PARA TUBOS'!$G$2,C21-VLOOKUP('PLANILLA DE CALCULO'!D20,'AJUSTE PARA TUBOS'!$A$6:$G$16,7,FALSE),"Øtubo?")))))))</f>
        <v/>
      </c>
      <c r="G21" s="22" t="str">
        <f t="shared" si="0"/>
        <v/>
      </c>
      <c r="O21" s="64"/>
      <c r="P21" s="64"/>
      <c r="Q21" s="64"/>
      <c r="R21" s="64"/>
      <c r="S21" s="64"/>
      <c r="T21" s="64"/>
    </row>
    <row r="22" spans="1:20" x14ac:dyDescent="0.25">
      <c r="A22" s="22">
        <v>5</v>
      </c>
      <c r="B22" s="22">
        <v>6</v>
      </c>
      <c r="C22" s="38"/>
      <c r="D22" s="38"/>
      <c r="E22" s="55" t="s">
        <v>27</v>
      </c>
      <c r="F22" s="22" t="str">
        <f>IF(C22="","",IF($B$13='AJUSTE PARA TUBOS'!$B$2,C22-VLOOKUP('PLANILLA DE CALCULO'!D21,'AJUSTE PARA TUBOS'!$A$6:$G$16,2,FALSE),IF($B$13='AJUSTE PARA TUBOS'!$C$2,C22-VLOOKUP('PLANILLA DE CALCULO'!D21,'AJUSTE PARA TUBOS'!$A$6:$G$16,3,FALSE),IF($B$13='AJUSTE PARA TUBOS'!$D$2,C22-VLOOKUP('PLANILLA DE CALCULO'!D21,'AJUSTE PARA TUBOS'!$A$6:$G$16,4,FALSE),IF($B$13='AJUSTE PARA TUBOS'!$E$2,C22-VLOOKUP('PLANILLA DE CALCULO'!D21,'AJUSTE PARA TUBOS'!$A$6:$G$16,5,FALSE),IF($B$13='AJUSTE PARA TUBOS'!$F$2,C22-VLOOKUP('PLANILLA DE CALCULO'!D21,'AJUSTE PARA TUBOS'!$A$6:$G$16,6,FALSE),IF($B$13='AJUSTE PARA TUBOS'!$G$2,C22-VLOOKUP('PLANILLA DE CALCULO'!D21,'AJUSTE PARA TUBOS'!$A$6:$G$16,7,FALSE),"Øtubo?")))))))</f>
        <v/>
      </c>
      <c r="G22" s="22" t="str">
        <f t="shared" si="0"/>
        <v/>
      </c>
      <c r="O22" s="64"/>
      <c r="P22" s="64"/>
      <c r="Q22" s="64"/>
      <c r="R22" s="64"/>
      <c r="S22" s="64"/>
      <c r="T22" s="64"/>
    </row>
    <row r="23" spans="1:20" x14ac:dyDescent="0.25">
      <c r="A23" s="22">
        <v>6</v>
      </c>
      <c r="B23" s="22">
        <v>7</v>
      </c>
      <c r="C23" s="38"/>
      <c r="D23" s="38"/>
      <c r="E23" s="55" t="s">
        <v>27</v>
      </c>
      <c r="F23" s="22" t="str">
        <f>IF(C23="","",IF($B$13='AJUSTE PARA TUBOS'!$B$2,C23-VLOOKUP('PLANILLA DE CALCULO'!D22,'AJUSTE PARA TUBOS'!$A$6:$G$16,2,FALSE),IF($B$13='AJUSTE PARA TUBOS'!$C$2,C23-VLOOKUP('PLANILLA DE CALCULO'!D22,'AJUSTE PARA TUBOS'!$A$6:$G$16,3,FALSE),IF($B$13='AJUSTE PARA TUBOS'!$D$2,C23-VLOOKUP('PLANILLA DE CALCULO'!D22,'AJUSTE PARA TUBOS'!$A$6:$G$16,4,FALSE),IF($B$13='AJUSTE PARA TUBOS'!$E$2,C23-VLOOKUP('PLANILLA DE CALCULO'!D22,'AJUSTE PARA TUBOS'!$A$6:$G$16,5,FALSE),IF($B$13='AJUSTE PARA TUBOS'!$F$2,C23-VLOOKUP('PLANILLA DE CALCULO'!D22,'AJUSTE PARA TUBOS'!$A$6:$G$16,6,FALSE),IF($B$13='AJUSTE PARA TUBOS'!$G$2,C23-VLOOKUP('PLANILLA DE CALCULO'!D22,'AJUSTE PARA TUBOS'!$A$6:$G$16,7,FALSE),"Øtubo?")))))))</f>
        <v/>
      </c>
      <c r="G23" s="22" t="str">
        <f t="shared" si="0"/>
        <v/>
      </c>
      <c r="O23" s="64"/>
      <c r="P23" s="64"/>
      <c r="Q23" s="64"/>
      <c r="R23" s="64"/>
      <c r="S23" s="64"/>
      <c r="T23" s="64"/>
    </row>
    <row r="24" spans="1:20" x14ac:dyDescent="0.25">
      <c r="A24" s="22">
        <v>7</v>
      </c>
      <c r="B24" s="22">
        <v>8</v>
      </c>
      <c r="C24" s="38"/>
      <c r="D24" s="38"/>
      <c r="E24" s="55" t="s">
        <v>27</v>
      </c>
      <c r="F24" s="22" t="str">
        <f>IF(C24="","",IF($B$13='AJUSTE PARA TUBOS'!$B$2,C24-VLOOKUP('PLANILLA DE CALCULO'!D23,'AJUSTE PARA TUBOS'!$A$6:$G$16,2,FALSE),IF($B$13='AJUSTE PARA TUBOS'!$C$2,C24-VLOOKUP('PLANILLA DE CALCULO'!D23,'AJUSTE PARA TUBOS'!$A$6:$G$16,3,FALSE),IF($B$13='AJUSTE PARA TUBOS'!$D$2,C24-VLOOKUP('PLANILLA DE CALCULO'!D23,'AJUSTE PARA TUBOS'!$A$6:$G$16,4,FALSE),IF($B$13='AJUSTE PARA TUBOS'!$E$2,C24-VLOOKUP('PLANILLA DE CALCULO'!D23,'AJUSTE PARA TUBOS'!$A$6:$G$16,5,FALSE),IF($B$13='AJUSTE PARA TUBOS'!$F$2,C24-VLOOKUP('PLANILLA DE CALCULO'!D23,'AJUSTE PARA TUBOS'!$A$6:$G$16,6,FALSE),IF($B$13='AJUSTE PARA TUBOS'!$G$2,C24-VLOOKUP('PLANILLA DE CALCULO'!D23,'AJUSTE PARA TUBOS'!$A$6:$G$16,7,FALSE),"Øtubo?")))))))</f>
        <v/>
      </c>
      <c r="G24" s="22" t="str">
        <f t="shared" si="0"/>
        <v/>
      </c>
    </row>
    <row r="25" spans="1:20" ht="15.75" thickBot="1" x14ac:dyDescent="0.3">
      <c r="A25" s="22">
        <v>8</v>
      </c>
      <c r="B25" s="22">
        <v>9</v>
      </c>
      <c r="C25" s="38"/>
      <c r="D25" s="38"/>
      <c r="E25" s="55" t="s">
        <v>27</v>
      </c>
      <c r="F25" s="22" t="str">
        <f>IF(C25="","",IF($B$13='AJUSTE PARA TUBOS'!$B$2,C25-VLOOKUP('PLANILLA DE CALCULO'!D24,'AJUSTE PARA TUBOS'!$A$6:$G$16,2,FALSE),IF($B$13='AJUSTE PARA TUBOS'!$C$2,C25-VLOOKUP('PLANILLA DE CALCULO'!D24,'AJUSTE PARA TUBOS'!$A$6:$G$16,3,FALSE),IF($B$13='AJUSTE PARA TUBOS'!$D$2,C25-VLOOKUP('PLANILLA DE CALCULO'!D24,'AJUSTE PARA TUBOS'!$A$6:$G$16,4,FALSE),IF($B$13='AJUSTE PARA TUBOS'!$E$2,C25-VLOOKUP('PLANILLA DE CALCULO'!D24,'AJUSTE PARA TUBOS'!$A$6:$G$16,5,FALSE),IF($B$13='AJUSTE PARA TUBOS'!$F$2,C25-VLOOKUP('PLANILLA DE CALCULO'!D24,'AJUSTE PARA TUBOS'!$A$6:$G$16,6,FALSE),IF($B$13='AJUSTE PARA TUBOS'!$G$2,C25-VLOOKUP('PLANILLA DE CALCULO'!D24,'AJUSTE PARA TUBOS'!$A$6:$G$16,7,FALSE),"Øtubo?")))))))</f>
        <v/>
      </c>
      <c r="G25" s="22" t="str">
        <f t="shared" si="0"/>
        <v/>
      </c>
    </row>
    <row r="26" spans="1:20" ht="20.25" thickBot="1" x14ac:dyDescent="0.3">
      <c r="A26" s="9">
        <v>9</v>
      </c>
      <c r="B26" s="9">
        <v>10</v>
      </c>
      <c r="C26" s="39"/>
      <c r="D26" s="39"/>
      <c r="E26" s="59" t="s">
        <v>27</v>
      </c>
      <c r="F26" s="9" t="str">
        <f>IF(C26="","",IF($B$13='AJUSTE PARA TUBOS'!$B$2,C26-VLOOKUP('PLANILLA DE CALCULO'!D25,'AJUSTE PARA TUBOS'!$A$6:$G$16,2,FALSE),IF($B$13='AJUSTE PARA TUBOS'!$C$2,C26-VLOOKUP('PLANILLA DE CALCULO'!D25,'AJUSTE PARA TUBOS'!$A$6:$G$16,3,FALSE),IF($B$13='AJUSTE PARA TUBOS'!$D$2,C26-VLOOKUP('PLANILLA DE CALCULO'!D25,'AJUSTE PARA TUBOS'!$A$6:$G$16,4,FALSE),IF($B$13='AJUSTE PARA TUBOS'!$E$2,C26-VLOOKUP('PLANILLA DE CALCULO'!D25,'AJUSTE PARA TUBOS'!$A$6:$G$16,5,FALSE),IF($B$13='AJUSTE PARA TUBOS'!$F$2,C26-VLOOKUP('PLANILLA DE CALCULO'!D25,'AJUSTE PARA TUBOS'!$A$6:$G$16,6,FALSE),IF($B$13='AJUSTE PARA TUBOS'!$G$2,C26-VLOOKUP('PLANILLA DE CALCULO'!D25,'AJUSTE PARA TUBOS'!$A$6:$G$16,7,FALSE),"Øtubo?")))))))</f>
        <v/>
      </c>
      <c r="G26" s="9" t="str">
        <f t="shared" si="0"/>
        <v/>
      </c>
      <c r="I26" s="60" t="s">
        <v>43</v>
      </c>
      <c r="J26" s="61">
        <f>SUM(F17:F26)</f>
        <v>0</v>
      </c>
    </row>
  </sheetData>
  <mergeCells count="4">
    <mergeCell ref="A1:B1"/>
    <mergeCell ref="C1:G1"/>
    <mergeCell ref="A3:I11"/>
    <mergeCell ref="O1:S1"/>
  </mergeCells>
  <conditionalFormatting sqref="J26">
    <cfRule type="cellIs" dxfId="0" priority="1" operator="notEqual">
      <formula>0</formula>
    </cfRule>
  </conditionalFormatting>
  <pageMargins left="0.7" right="0.7" top="0.75" bottom="0.75" header="0.3" footer="0.3"/>
  <pageSetup orientation="portrait" horizontalDpi="0" verticalDpi="0"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prompt="Seleccionar Ø">
          <x14:formula1>
            <xm:f>'AJUSTE PARA TUBOS'!$B$2:$G$2</xm:f>
          </x14:formula1>
          <xm:sqref>B13</xm:sqref>
        </x14:dataValidation>
        <x14:dataValidation type="list" allowBlank="1" showInputMessage="1" showErrorMessage="1" promptTitle="Espesor de tubo (mm)" prompt="OPCIONAL">
          <x14:formula1>
            <xm:f>'AJUSTE PARA TUBOS'!$I$6:$I$9</xm:f>
          </x14:formula1>
          <xm:sqref>B14</xm:sqref>
        </x14:dataValidation>
        <x14:dataValidation type="list" allowBlank="1" showInputMessage="1" showErrorMessage="1">
          <x14:formula1>
            <xm:f>'AJUSTE PARA TUBOS'!$A$6:$A$16</xm:f>
          </x14:formula1>
          <xm:sqref>D17:D26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D11" sqref="D11"/>
    </sheetView>
  </sheetViews>
  <sheetFormatPr baseColWidth="10" defaultColWidth="11" defaultRowHeight="15" x14ac:dyDescent="0.25"/>
  <cols>
    <col min="1" max="1" width="18.42578125" style="29" customWidth="1"/>
    <col min="2" max="7" width="13.5703125" style="29" customWidth="1"/>
    <col min="8" max="8" width="11" style="29"/>
    <col min="9" max="9" width="11" style="29" hidden="1" customWidth="1"/>
    <col min="10" max="16384" width="11" style="29"/>
  </cols>
  <sheetData>
    <row r="1" spans="1:9" ht="19.5" thickBot="1" x14ac:dyDescent="0.3">
      <c r="A1" s="1" t="s">
        <v>3</v>
      </c>
      <c r="B1" s="2">
        <v>604</v>
      </c>
      <c r="C1" s="3">
        <v>606</v>
      </c>
      <c r="D1" s="3">
        <v>608</v>
      </c>
      <c r="E1" s="4" t="s">
        <v>9</v>
      </c>
      <c r="F1" s="5" t="s">
        <v>10</v>
      </c>
      <c r="G1" s="5" t="s">
        <v>11</v>
      </c>
    </row>
    <row r="2" spans="1:9" ht="16.5" thickBot="1" x14ac:dyDescent="0.3">
      <c r="A2" s="6" t="s">
        <v>4</v>
      </c>
      <c r="B2" s="30" t="s">
        <v>30</v>
      </c>
      <c r="C2" s="30" t="s">
        <v>31</v>
      </c>
      <c r="D2" s="30" t="s">
        <v>32</v>
      </c>
      <c r="E2" s="30" t="s">
        <v>12</v>
      </c>
      <c r="F2" s="30" t="s">
        <v>13</v>
      </c>
      <c r="G2" s="30" t="s">
        <v>14</v>
      </c>
    </row>
    <row r="3" spans="1:9" ht="33" customHeight="1" thickBot="1" x14ac:dyDescent="0.3">
      <c r="A3" s="7" t="s">
        <v>8</v>
      </c>
      <c r="B3" s="8" t="s">
        <v>6</v>
      </c>
      <c r="C3" s="8" t="s">
        <v>7</v>
      </c>
      <c r="D3" s="8" t="s">
        <v>33</v>
      </c>
      <c r="E3" s="9" t="s">
        <v>15</v>
      </c>
      <c r="F3" s="9" t="s">
        <v>16</v>
      </c>
      <c r="G3" s="9" t="s">
        <v>17</v>
      </c>
    </row>
    <row r="4" spans="1:9" ht="6" customHeight="1" thickBot="1" x14ac:dyDescent="0.3">
      <c r="A4" s="10"/>
      <c r="B4" s="11"/>
      <c r="C4" s="12"/>
      <c r="D4" s="13"/>
      <c r="E4" s="14"/>
      <c r="F4" s="15"/>
      <c r="G4" s="16"/>
    </row>
    <row r="5" spans="1:9" ht="16.5" thickBot="1" x14ac:dyDescent="0.3">
      <c r="A5" s="17" t="s">
        <v>0</v>
      </c>
      <c r="B5" s="84" t="s">
        <v>5</v>
      </c>
      <c r="C5" s="85"/>
      <c r="D5" s="86"/>
      <c r="E5" s="87" t="s">
        <v>5</v>
      </c>
      <c r="F5" s="88"/>
      <c r="G5" s="89"/>
      <c r="I5" s="29" t="s">
        <v>18</v>
      </c>
    </row>
    <row r="6" spans="1:9" x14ac:dyDescent="0.25">
      <c r="A6" s="18">
        <v>90</v>
      </c>
      <c r="B6" s="19">
        <v>6.8579999999999997</v>
      </c>
      <c r="C6" s="20">
        <v>10.16</v>
      </c>
      <c r="D6" s="21">
        <v>16.509999999999998</v>
      </c>
      <c r="E6" s="19">
        <v>6.88</v>
      </c>
      <c r="F6" s="20">
        <v>10.32</v>
      </c>
      <c r="G6" s="21">
        <v>16.34</v>
      </c>
      <c r="I6" s="29" t="s">
        <v>19</v>
      </c>
    </row>
    <row r="7" spans="1:9" x14ac:dyDescent="0.25">
      <c r="A7" s="22">
        <v>85</v>
      </c>
      <c r="B7" s="23">
        <v>5.5880000000000001</v>
      </c>
      <c r="C7" s="24">
        <v>8.3819999999999997</v>
      </c>
      <c r="D7" s="25">
        <v>13.208</v>
      </c>
      <c r="E7" s="23">
        <v>5.59</v>
      </c>
      <c r="F7" s="24">
        <v>8.3800000000000008</v>
      </c>
      <c r="G7" s="25">
        <v>13.27</v>
      </c>
      <c r="I7" s="29" t="s">
        <v>20</v>
      </c>
    </row>
    <row r="8" spans="1:9" x14ac:dyDescent="0.25">
      <c r="A8" s="22">
        <v>80</v>
      </c>
      <c r="B8" s="23">
        <v>4.5719999999999992</v>
      </c>
      <c r="C8" s="24">
        <v>6.6040000000000001</v>
      </c>
      <c r="D8" s="25">
        <v>10.667999999999999</v>
      </c>
      <c r="E8" s="23">
        <v>4.5199999999999996</v>
      </c>
      <c r="F8" s="24">
        <v>6.78</v>
      </c>
      <c r="G8" s="25">
        <v>10.73</v>
      </c>
      <c r="I8" s="29" t="s">
        <v>21</v>
      </c>
    </row>
    <row r="9" spans="1:9" x14ac:dyDescent="0.25">
      <c r="A9" s="22">
        <v>75</v>
      </c>
      <c r="B9" s="23">
        <v>3.556</v>
      </c>
      <c r="C9" s="24">
        <v>5.3339999999999996</v>
      </c>
      <c r="D9" s="25">
        <v>8.636000000000001</v>
      </c>
      <c r="E9" s="23">
        <v>3.61</v>
      </c>
      <c r="F9" s="24">
        <v>5.42</v>
      </c>
      <c r="G9" s="25">
        <v>8.58</v>
      </c>
      <c r="I9" s="29" t="s">
        <v>22</v>
      </c>
    </row>
    <row r="10" spans="1:9" x14ac:dyDescent="0.25">
      <c r="A10" s="22">
        <v>70</v>
      </c>
      <c r="B10" s="23">
        <v>2.794</v>
      </c>
      <c r="C10" s="24">
        <v>4.3180000000000005</v>
      </c>
      <c r="D10" s="25">
        <v>6.8579999999999997</v>
      </c>
      <c r="E10" s="23">
        <v>2.86</v>
      </c>
      <c r="F10" s="24">
        <v>4.29</v>
      </c>
      <c r="G10" s="25">
        <v>6.8</v>
      </c>
    </row>
    <row r="11" spans="1:9" x14ac:dyDescent="0.25">
      <c r="A11" s="22">
        <v>65</v>
      </c>
      <c r="B11" s="23">
        <v>2.2859999999999996</v>
      </c>
      <c r="C11" s="24">
        <v>3.302</v>
      </c>
      <c r="D11" s="25">
        <v>5.3339999999999996</v>
      </c>
      <c r="E11" s="23">
        <v>2.2400000000000002</v>
      </c>
      <c r="F11" s="24">
        <v>3.36</v>
      </c>
      <c r="G11" s="25">
        <v>5.32</v>
      </c>
    </row>
    <row r="12" spans="1:9" x14ac:dyDescent="0.25">
      <c r="A12" s="22">
        <v>60</v>
      </c>
      <c r="B12" s="23">
        <v>1.778</v>
      </c>
      <c r="C12" s="24">
        <v>2.54</v>
      </c>
      <c r="D12" s="25">
        <v>4.0640000000000001</v>
      </c>
      <c r="E12" s="23">
        <v>1.72</v>
      </c>
      <c r="F12" s="24">
        <v>2.58</v>
      </c>
      <c r="G12" s="25">
        <v>4.08</v>
      </c>
    </row>
    <row r="13" spans="1:9" x14ac:dyDescent="0.25">
      <c r="A13" s="22">
        <v>55</v>
      </c>
      <c r="B13" s="23">
        <v>1.27</v>
      </c>
      <c r="C13" s="24">
        <v>2.032</v>
      </c>
      <c r="D13" s="25">
        <v>3.0479999999999996</v>
      </c>
      <c r="E13" s="23">
        <v>1.32</v>
      </c>
      <c r="F13" s="24">
        <v>1.98</v>
      </c>
      <c r="G13" s="25">
        <v>3.14</v>
      </c>
    </row>
    <row r="14" spans="1:9" x14ac:dyDescent="0.25">
      <c r="A14" s="22">
        <v>50</v>
      </c>
      <c r="B14" s="23">
        <v>1.016</v>
      </c>
      <c r="C14" s="24">
        <v>1.5239999999999998</v>
      </c>
      <c r="D14" s="25">
        <v>2.2859999999999996</v>
      </c>
      <c r="E14" s="23">
        <v>0.96</v>
      </c>
      <c r="F14" s="24">
        <v>1.44</v>
      </c>
      <c r="G14" s="25">
        <v>2.27</v>
      </c>
    </row>
    <row r="15" spans="1:9" x14ac:dyDescent="0.25">
      <c r="A15" s="22">
        <v>45</v>
      </c>
      <c r="B15" s="23">
        <v>0.7619999999999999</v>
      </c>
      <c r="C15" s="24">
        <v>1.016</v>
      </c>
      <c r="D15" s="25">
        <v>1.5239999999999998</v>
      </c>
      <c r="E15" s="23">
        <v>0.69</v>
      </c>
      <c r="F15" s="24">
        <v>1.03</v>
      </c>
      <c r="G15" s="25">
        <v>1.63</v>
      </c>
    </row>
    <row r="16" spans="1:9" ht="15.75" thickBot="1" x14ac:dyDescent="0.3">
      <c r="A16" s="9">
        <v>40</v>
      </c>
      <c r="B16" s="26">
        <v>0.50800000000000001</v>
      </c>
      <c r="C16" s="27">
        <v>0.7619999999999999</v>
      </c>
      <c r="D16" s="28">
        <v>1.27</v>
      </c>
      <c r="E16" s="26">
        <v>0.48</v>
      </c>
      <c r="F16" s="27">
        <v>0.72</v>
      </c>
      <c r="G16" s="28">
        <v>1.1499999999999999</v>
      </c>
    </row>
  </sheetData>
  <mergeCells count="2">
    <mergeCell ref="B5:D5"/>
    <mergeCell ref="E5:G5"/>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Hoja3</vt:lpstr>
      <vt:lpstr>PLANILLA DE CALCULO</vt:lpstr>
      <vt:lpstr>AJUSTE PARA TUBOS</vt:lpstr>
    </vt:vector>
  </TitlesOfParts>
  <Company>mm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 Aimetta</dc:creator>
  <cp:lastModifiedBy>Osole</cp:lastModifiedBy>
  <dcterms:created xsi:type="dcterms:W3CDTF">2018-10-04T12:06:19Z</dcterms:created>
  <dcterms:modified xsi:type="dcterms:W3CDTF">2019-03-07T16:51:23Z</dcterms:modified>
</cp:coreProperties>
</file>