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lcarmeli/Documents/GitHub/FDA_DTS/Shiny_app/"/>
    </mc:Choice>
  </mc:AlternateContent>
  <xr:revisionPtr revIDLastSave="0" documentId="13_ncr:1_{883BB808-3F74-DF48-801B-D3A77B1FDE82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FDA DTS 15-21 data" sheetId="1" r:id="rId1"/>
  </sheets>
  <definedNames>
    <definedName name="_xlnm._FilterDatabase" localSheetId="0" hidden="1">'FDA DTS 15-21 data'!$A$1:$W$340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4" i="1" l="1"/>
  <c r="H151" i="1"/>
  <c r="H279" i="1"/>
  <c r="H104" i="1"/>
  <c r="H177" i="1"/>
  <c r="H176" i="1"/>
  <c r="H168" i="1"/>
  <c r="H148" i="1"/>
  <c r="H26" i="1"/>
  <c r="H91" i="1"/>
  <c r="H50" i="1"/>
  <c r="H226" i="1"/>
  <c r="H211" i="1"/>
  <c r="H198" i="1"/>
  <c r="H8" i="1"/>
</calcChain>
</file>

<file path=xl/sharedStrings.xml><?xml version="1.0" encoding="utf-8"?>
<sst xmlns="http://schemas.openxmlformats.org/spreadsheetml/2006/main" count="2828" uniqueCount="1073">
  <si>
    <t>Brand_Name</t>
  </si>
  <si>
    <t>Therapeutic_Area</t>
  </si>
  <si>
    <t>Indication</t>
  </si>
  <si>
    <t>Approval_Year</t>
  </si>
  <si>
    <t>Enrollment</t>
  </si>
  <si>
    <t>Sex_comparison</t>
  </si>
  <si>
    <t>Race_comparison</t>
  </si>
  <si>
    <t>Age_comparison</t>
  </si>
  <si>
    <t>Race_detail</t>
  </si>
  <si>
    <t>White</t>
  </si>
  <si>
    <t>Black</t>
  </si>
  <si>
    <t>Asian</t>
  </si>
  <si>
    <t>Hispanic</t>
  </si>
  <si>
    <t>Age_65_or_older</t>
  </si>
  <si>
    <t>Age_75_or_older</t>
  </si>
  <si>
    <t>Age_80_or_older</t>
  </si>
  <si>
    <t>United_States</t>
  </si>
  <si>
    <t>FDA_provided_TA</t>
  </si>
  <si>
    <t>RADICAVA</t>
  </si>
  <si>
    <t>Neurology</t>
  </si>
  <si>
    <t>Other Neurology</t>
  </si>
  <si>
    <t>Treatment of amyotrophic lateral sclerosis</t>
  </si>
  <si>
    <t>Yes</t>
  </si>
  <si>
    <t>ADAKVEO</t>
  </si>
  <si>
    <t>Hematology</t>
  </si>
  <si>
    <t>Sickle Cell</t>
  </si>
  <si>
    <t xml:space="preserve">Treatment of vasooclusive crisis in sickle cell disease </t>
  </si>
  <si>
    <t>yes</t>
  </si>
  <si>
    <t>no</t>
  </si>
  <si>
    <t>no - black majority</t>
  </si>
  <si>
    <t>XERMELO</t>
  </si>
  <si>
    <t>Gastroenterology</t>
  </si>
  <si>
    <t>Treatment of carcinoid syndrome diarrhea</t>
  </si>
  <si>
    <t>No. Dr. Bierer reviewed TA label</t>
  </si>
  <si>
    <t>AUSTEDO</t>
  </si>
  <si>
    <t>Treatment of chorea associated with Huntington's disease</t>
  </si>
  <si>
    <t>PRETOMANID</t>
  </si>
  <si>
    <t>Other Infectious Diseases</t>
  </si>
  <si>
    <t xml:space="preserve">Treatment of lung tuberculosis </t>
  </si>
  <si>
    <t>MOXIDECTIN</t>
  </si>
  <si>
    <t xml:space="preserve">Treatment of onchocerciasis in patients twelve years of age and older </t>
  </si>
  <si>
    <t>GENVOYA-1</t>
  </si>
  <si>
    <t>HIV-1</t>
  </si>
  <si>
    <t xml:space="preserve">Complete regimen for the treatment of HIV-1 in children twelve years of age and older </t>
  </si>
  <si>
    <t>YONDELIS</t>
  </si>
  <si>
    <t>Oncology</t>
  </si>
  <si>
    <t xml:space="preserve">Treatment of certain types of advances tissue sarcoma </t>
  </si>
  <si>
    <t>CAPLYTA</t>
  </si>
  <si>
    <t>Psychiatry</t>
  </si>
  <si>
    <t>Schizophrenia</t>
  </si>
  <si>
    <t xml:space="preserve">Treatment of schizophrenia </t>
  </si>
  <si>
    <t>OXBRYTA</t>
  </si>
  <si>
    <t xml:space="preserve">Treatment of sickle cell disease </t>
  </si>
  <si>
    <t>XADAGO</t>
  </si>
  <si>
    <t>Parkinson's</t>
  </si>
  <si>
    <t>Treatement of Parkinson's disease</t>
  </si>
  <si>
    <t>ZULRESSO</t>
  </si>
  <si>
    <t>Postpartum depression</t>
  </si>
  <si>
    <t xml:space="preserve">Treatment of postpartum depression </t>
  </si>
  <si>
    <t>n/a - women</t>
  </si>
  <si>
    <t>POTELIGEO</t>
  </si>
  <si>
    <t>Lymphoma</t>
  </si>
  <si>
    <t xml:space="preserve">Treatment of adults with mycosis fungoides or Sezary syndrome </t>
  </si>
  <si>
    <t>no - white majority</t>
  </si>
  <si>
    <t>DARZALEX</t>
  </si>
  <si>
    <t>Multiple Myeloma</t>
  </si>
  <si>
    <t xml:space="preserve">Treatment of multiple myeloma </t>
  </si>
  <si>
    <t>VITRAKVI</t>
  </si>
  <si>
    <t xml:space="preserve">Treatment of solid tumors which are metastatic and beyond surgical resection or do not have any other therapeutic options </t>
  </si>
  <si>
    <t>EPIDIOLEX</t>
  </si>
  <si>
    <t>Seizures</t>
  </si>
  <si>
    <t xml:space="preserve">Treatment of seizures in two rare and severe forms of epilepsy. </t>
  </si>
  <si>
    <t>SOLOSEC</t>
  </si>
  <si>
    <t>Treatment of bacterial vaginosis</t>
  </si>
  <si>
    <t>LARTRUVO</t>
  </si>
  <si>
    <t xml:space="preserve">Treatment of soft tissue sarcoma </t>
  </si>
  <si>
    <t>XEPI</t>
  </si>
  <si>
    <t>Treatment of inpetigo</t>
  </si>
  <si>
    <t>UNITUXIN</t>
  </si>
  <si>
    <t xml:space="preserve">Treatment of children with high-risk neuroblastoma </t>
  </si>
  <si>
    <t>ERLEADA</t>
  </si>
  <si>
    <t>Prostate cancer</t>
  </si>
  <si>
    <t xml:space="preserve">Treatment of prostate cancer that has not spread to other parts of the body (non-metastatic) </t>
  </si>
  <si>
    <t>n/a - men</t>
  </si>
  <si>
    <t>PALYNZIQ</t>
  </si>
  <si>
    <t>Endocrinology and Metabolism</t>
  </si>
  <si>
    <t>Other Endocrinology and Metabolism</t>
  </si>
  <si>
    <t xml:space="preserve">Lowering the blood levels of phenylalanine in adults with phenylketonuria (PKU) </t>
  </si>
  <si>
    <t>SYMDEKO</t>
  </si>
  <si>
    <t xml:space="preserve">Treatment of cystic fibrosis </t>
  </si>
  <si>
    <t>TROGARZO</t>
  </si>
  <si>
    <t xml:space="preserve">Treatment of human immunodeficiency virus-1 (HIV-1) infection in adults. </t>
  </si>
  <si>
    <t>TAVALISSE</t>
  </si>
  <si>
    <t>Other Hematology</t>
  </si>
  <si>
    <t xml:space="preserve">Treatment of adults with low platelet count due to chronic immune thrombocytopenia (ITP) </t>
  </si>
  <si>
    <t>TIBSOVO</t>
  </si>
  <si>
    <t>Leukemia</t>
  </si>
  <si>
    <t xml:space="preserve">Treatment of adults with acute myeloid leukemia (AML) that have a mutation in a gene called IDH1 and whose disease has come back or has not improved after previous treatment(s) </t>
  </si>
  <si>
    <t>IDHIFA</t>
  </si>
  <si>
    <t>Treatment of relapsed acute myelogenous leukemia</t>
  </si>
  <si>
    <t>DEFITELIO</t>
  </si>
  <si>
    <t xml:space="preserve">Treatment of hepatic veno-occlusive disease (VOD) </t>
  </si>
  <si>
    <t>IBSRELA</t>
  </si>
  <si>
    <t xml:space="preserve">Treatment of irritable bowel syndrome with constipation </t>
  </si>
  <si>
    <t>XOSPATA</t>
  </si>
  <si>
    <t xml:space="preserve">Treatment of relapsed or refractory acute myeloid leukemia with one specific gene mutation </t>
  </si>
  <si>
    <t>no - white &amp; asian majority</t>
  </si>
  <si>
    <t>SUNOSI</t>
  </si>
  <si>
    <t>Sleep Disorders</t>
  </si>
  <si>
    <t xml:space="preserve">Improvement of wakefulness in patients with narcolepsy or obstructive sleep apnea </t>
  </si>
  <si>
    <t>REYVOW</t>
  </si>
  <si>
    <t>Migraine</t>
  </si>
  <si>
    <t xml:space="preserve">Treatment of acute migraine </t>
  </si>
  <si>
    <t>XPOVIO</t>
  </si>
  <si>
    <t>BRINEURA</t>
  </si>
  <si>
    <t>Treatment of Batten disease</t>
  </si>
  <si>
    <t>CABLIVI</t>
  </si>
  <si>
    <t xml:space="preserve">Treatment of an episode of acquired thrombotic thrombocytopenic purpura </t>
  </si>
  <si>
    <t>ASPARLAS</t>
  </si>
  <si>
    <t xml:space="preserve">Treatment of acute lymphoblastic leukemia (ALL) in children and young adults </t>
  </si>
  <si>
    <t>DUPIXENT</t>
  </si>
  <si>
    <t>Dermatology</t>
  </si>
  <si>
    <t>Treatment of atopic dermatitis</t>
  </si>
  <si>
    <t>TAKHZYRO</t>
  </si>
  <si>
    <t xml:space="preserve">Prevention of attacks of hereditary angioedema in people twelve years and older </t>
  </si>
  <si>
    <t>YUPELRI</t>
  </si>
  <si>
    <t xml:space="preserve">Maintenance treatment of adults with a lung disease called COPD </t>
  </si>
  <si>
    <t>DAYVIGO</t>
  </si>
  <si>
    <t xml:space="preserve">Treatment of insomnia </t>
  </si>
  <si>
    <t>LUTATHERA</t>
  </si>
  <si>
    <t xml:space="preserve">Treatment of somatostatin receptor-positive gastro-entero-pancreatic neuroendocrine tumors (GEP-NETs) </t>
  </si>
  <si>
    <t xml:space="preserve">Treatment of blastic plasmacytoid dendritic cell neoplasm (BPDCN) in adults and children </t>
  </si>
  <si>
    <t>BIKTARVY</t>
  </si>
  <si>
    <t xml:space="preserve">Treatment of human immunodeficiency virus-1 (HIV-1) infection in adults </t>
  </si>
  <si>
    <t>AXUMIN</t>
  </si>
  <si>
    <t xml:space="preserve">Detection of prostate cancer recurrence </t>
  </si>
  <si>
    <t>EMPLICITI</t>
  </si>
  <si>
    <t>NERLYNX</t>
  </si>
  <si>
    <t>Breast cancer</t>
  </si>
  <si>
    <t>Treatment of HER2 positive breast cancer</t>
  </si>
  <si>
    <t>GALAFOLD</t>
  </si>
  <si>
    <t xml:space="preserve">Treatment of Fabry disease in adults </t>
  </si>
  <si>
    <t>UBRELVY</t>
  </si>
  <si>
    <t>TPOXX</t>
  </si>
  <si>
    <t xml:space="preserve">Treatment of smallpox disease </t>
  </si>
  <si>
    <t>VYNDAQEL/VYNDAMAX</t>
  </si>
  <si>
    <t>Cardiovascular Diseases</t>
  </si>
  <si>
    <t>Cardiomyopathy</t>
  </si>
  <si>
    <t xml:space="preserve">Treatment of certain type of cardiomyopathy </t>
  </si>
  <si>
    <t>CALQUENCE</t>
  </si>
  <si>
    <t>Treatment of mantle cell lymphoma</t>
  </si>
  <si>
    <t>TREMFYA</t>
  </si>
  <si>
    <t>Treatment of plaque psoriasis</t>
  </si>
  <si>
    <t>ULTOMIRIS</t>
  </si>
  <si>
    <t xml:space="preserve">Treatment of adults with paroxysmal nocturnal hemoglobinuria (PNH) </t>
  </si>
  <si>
    <t>VYLEESI</t>
  </si>
  <si>
    <t>Gynecology</t>
  </si>
  <si>
    <t xml:space="preserve">Treatment of women with hypoactive sexual desire disorder </t>
  </si>
  <si>
    <t>ACCRUFER</t>
  </si>
  <si>
    <t xml:space="preserve">Treatment of iron deficiency </t>
  </si>
  <si>
    <t>AIMOVIG</t>
  </si>
  <si>
    <t xml:space="preserve">Preventive treatment of migraine in adults </t>
  </si>
  <si>
    <t>ANTHIM</t>
  </si>
  <si>
    <t xml:space="preserve">For the treatment of inhalational anthrax </t>
  </si>
  <si>
    <t>GENVOYA-2</t>
  </si>
  <si>
    <t>Complete regimen for the treatment of HIV-1 in adults</t>
  </si>
  <si>
    <t>JEUVEAU</t>
  </si>
  <si>
    <t xml:space="preserve">Temporary improvement of glabellar lines </t>
  </si>
  <si>
    <t>MULPLETA</t>
  </si>
  <si>
    <t xml:space="preserve">Treatment of adults with low platelet count </t>
  </si>
  <si>
    <t>PIFELTRO</t>
  </si>
  <si>
    <t xml:space="preserve">Treatment of HIV-1 infection in adults </t>
  </si>
  <si>
    <t>CRYSVITA</t>
  </si>
  <si>
    <t>Hypophosphatasia</t>
  </si>
  <si>
    <t xml:space="preserve">Treatment of X-linked hypophosphatemia </t>
  </si>
  <si>
    <t>ZEPATIER</t>
  </si>
  <si>
    <t xml:space="preserve">Treatment of chronic Hepatis C genotypes-1-or-4 infection </t>
  </si>
  <si>
    <t>AKLIEF</t>
  </si>
  <si>
    <t xml:space="preserve">Treatment of acne vulgaris </t>
  </si>
  <si>
    <t>SYMPROIC</t>
  </si>
  <si>
    <t>Treatment of opioid-induced constipation</t>
  </si>
  <si>
    <t>KISQALI</t>
  </si>
  <si>
    <t>Treatment of HR-positive HER2-negative breast cancer</t>
  </si>
  <si>
    <t>COPIKTRA</t>
  </si>
  <si>
    <t xml:space="preserve">Treatment of chronic lymphocytic leukemia (CLL), small lymphocytic lymphoma (SLL), and follicular lymphoma (FL) </t>
  </si>
  <si>
    <t>RINVOQ</t>
  </si>
  <si>
    <t xml:space="preserve">Treatment of rheumatoid arthritis </t>
  </si>
  <si>
    <t>ILUMYA</t>
  </si>
  <si>
    <t xml:space="preserve">Treatment of moderate to severe plaque psoriasis </t>
  </si>
  <si>
    <t>VOSEVI</t>
  </si>
  <si>
    <t>Treatment of hepatitis C genotypes 1,2,3,4,5 or 6</t>
  </si>
  <si>
    <t>TALZENNA</t>
  </si>
  <si>
    <t xml:space="preserve">Treatment of adults with a specific form of breast cancer </t>
  </si>
  <si>
    <t>ROZLYTREK</t>
  </si>
  <si>
    <t xml:space="preserve">Treatment of non-small cell lung cancer </t>
  </si>
  <si>
    <t>XENLETA</t>
  </si>
  <si>
    <t xml:space="preserve">Treatment of community-acquired bacterial pneumonia </t>
  </si>
  <si>
    <t>OXERVATE</t>
  </si>
  <si>
    <t>Ophthalmology</t>
  </si>
  <si>
    <t xml:space="preserve">Treatment of neurotrophic keratitis </t>
  </si>
  <si>
    <t>POLIVY</t>
  </si>
  <si>
    <t xml:space="preserve">Treatment of diffuse large B- cell lymphoma </t>
  </si>
  <si>
    <t>IMFINZI</t>
  </si>
  <si>
    <t>Bladder cancer</t>
  </si>
  <si>
    <t>Treatment of urothelial carcinoma</t>
  </si>
  <si>
    <t>AJOVY</t>
  </si>
  <si>
    <t>BEVYXXA</t>
  </si>
  <si>
    <t>Prevention of venous thromboembolism</t>
  </si>
  <si>
    <t>NUBEQA</t>
  </si>
  <si>
    <t xml:space="preserve">Treatment of prostate cancer </t>
  </si>
  <si>
    <t>VENCLEXTA</t>
  </si>
  <si>
    <t xml:space="preserve">Treatment of chronic lymphocytic leukemia (CLL) </t>
  </si>
  <si>
    <t>FARYDAK</t>
  </si>
  <si>
    <t>OCREVUS</t>
  </si>
  <si>
    <t>Multiple Sclerosis</t>
  </si>
  <si>
    <t>Treatment of multiple sclerosis</t>
  </si>
  <si>
    <t>ENHERTU</t>
  </si>
  <si>
    <t xml:space="preserve">Metastatic HER2-positive breast cancer </t>
  </si>
  <si>
    <t>KRINTAFEL</t>
  </si>
  <si>
    <t xml:space="preserve">Prevention of malaria relapse caused by the parasite Plasmodium vivax </t>
  </si>
  <si>
    <t>no - non-white majority</t>
  </si>
  <si>
    <t>ONPATTRO</t>
  </si>
  <si>
    <t xml:space="preserve">Treatment of nerve damage in adult patients with hereditary tranthyretin-mediated amyloidosis </t>
  </si>
  <si>
    <t>HEMLIBRA</t>
  </si>
  <si>
    <t>To prevent or reduce bleeding in patients with hemophilia A</t>
  </si>
  <si>
    <t>XCOPRI</t>
  </si>
  <si>
    <t xml:space="preserve">Treatment of partial-onset seizures </t>
  </si>
  <si>
    <t>VYZULTA</t>
  </si>
  <si>
    <t>Treatment of Glaucoma</t>
  </si>
  <si>
    <t>FIRDAPSE</t>
  </si>
  <si>
    <t xml:space="preserve">Treatment of Lambert-Eaton myasthenic syndrome (LEMS) in adults </t>
  </si>
  <si>
    <t>PARSABIV</t>
  </si>
  <si>
    <t>Treatment of secondary hyperparathyroidism in patients with chronic kidney disease on hemodialysis</t>
  </si>
  <si>
    <t>TURALIO</t>
  </si>
  <si>
    <t xml:space="preserve">Treatment of tenosynovial giant cell tumor </t>
  </si>
  <si>
    <t>TEGSEDI</t>
  </si>
  <si>
    <t xml:space="preserve">Treatment of nerve damage in adult patients with hereditary transthyretin-mediated amyloidosis </t>
  </si>
  <si>
    <t>VERZENIO</t>
  </si>
  <si>
    <t>SKYRIZI</t>
  </si>
  <si>
    <t xml:space="preserve">Treatment of plaque psoriasis </t>
  </si>
  <si>
    <t>CRESEMBA-2</t>
  </si>
  <si>
    <t xml:space="preserve">Treatment of invasive mucormycosis </t>
  </si>
  <si>
    <t>ORILISSA</t>
  </si>
  <si>
    <t xml:space="preserve">Treatment of moderate to severe pain associated with endometriosis </t>
  </si>
  <si>
    <t>Ga_68_DOTATOC</t>
  </si>
  <si>
    <t xml:space="preserve">Detection of somatostatin receptor positive neuroendocrine tumors </t>
  </si>
  <si>
    <t>GIAPREZA</t>
  </si>
  <si>
    <t>To increase blood pressure in septic or other distributive shock</t>
  </si>
  <si>
    <t>BALVERSA</t>
  </si>
  <si>
    <t xml:space="preserve">Treatment of urothelial carcinoma </t>
  </si>
  <si>
    <t>OZEMPIC</t>
  </si>
  <si>
    <t>Type 2 diabetes</t>
  </si>
  <si>
    <t>Treatment of type 2 diabetes mellitus</t>
  </si>
  <si>
    <t>BESPONSA</t>
  </si>
  <si>
    <t>Treatment of B-cell acute lymphocytic leukemia</t>
  </si>
  <si>
    <t>PADCEV</t>
  </si>
  <si>
    <t>LUCEMYRA</t>
  </si>
  <si>
    <t>Opioid withdrawal</t>
  </si>
  <si>
    <t xml:space="preserve">Treatment of symptoms associated with opioid withdrawal during abrupt opioid discontinuation. </t>
  </si>
  <si>
    <t>MAVYRET</t>
  </si>
  <si>
    <t>Treatment of chronic hepatitis C genotypes 1,2,3,4,5 or 6</t>
  </si>
  <si>
    <t>VYONDYS_53</t>
  </si>
  <si>
    <t>Muscular dystrophy</t>
  </si>
  <si>
    <t xml:space="preserve">Treatment of Duchenne muscular dystrophy </t>
  </si>
  <si>
    <t>DOPTELET</t>
  </si>
  <si>
    <t>EVENITY</t>
  </si>
  <si>
    <t xml:space="preserve">Treatment of osteoporosis in postmenopausal women </t>
  </si>
  <si>
    <t>RHOPRESSA</t>
  </si>
  <si>
    <t>Treatment of open angle glaucoma</t>
  </si>
  <si>
    <t>Treatment of eosinophilic asthma</t>
  </si>
  <si>
    <t>OMEGAVEN</t>
  </si>
  <si>
    <t xml:space="preserve">Treatment of parenteral nutrition-associated cholestasis (PNAC) </t>
  </si>
  <si>
    <t>EMGALITY</t>
  </si>
  <si>
    <t>XOFLUZA</t>
  </si>
  <si>
    <t xml:space="preserve">Treatment of the flu (influenza) in people twelve years of age and older </t>
  </si>
  <si>
    <t>TYMLOS</t>
  </si>
  <si>
    <t>Treatment of postmenopausal osteoporosis</t>
  </si>
  <si>
    <t>STEGLATRO</t>
  </si>
  <si>
    <t>WAKIX</t>
  </si>
  <si>
    <t xml:space="preserve">Treatment of excessive daytime sleepiness in patients with narcolepsy </t>
  </si>
  <si>
    <t>OLUMIANT</t>
  </si>
  <si>
    <t xml:space="preserve">Treatment of adult patients with rheumatoid arthritis (RA) whose disease was not well controlled using RA medications called Tumor Necrosis Factor (TNF) antagonists </t>
  </si>
  <si>
    <t>EPCLUSA</t>
  </si>
  <si>
    <t xml:space="preserve">Treatment of chronic Hepatitis C virus genotypes-1,2,3,4,5_or_6_infection </t>
  </si>
  <si>
    <t>REBLOZYL</t>
  </si>
  <si>
    <t xml:space="preserve">Treatment of anemia in patients with beta thalassemia </t>
  </si>
  <si>
    <t>SEYSARA</t>
  </si>
  <si>
    <t xml:space="preserve">Treatment of certain types of acne vulgaris in patients nine years and older </t>
  </si>
  <si>
    <t>TRIKAFTA</t>
  </si>
  <si>
    <t>MAYZENT</t>
  </si>
  <si>
    <t xml:space="preserve">Treatment of relapsing forms of multiple sclerosis </t>
  </si>
  <si>
    <t>BAXDELA</t>
  </si>
  <si>
    <t>Treatment of actue bacteria skin and skin structure infection</t>
  </si>
  <si>
    <t>INGREZZA</t>
  </si>
  <si>
    <t>Treatment of tardive dyskinesia</t>
  </si>
  <si>
    <t>REVCOVI</t>
  </si>
  <si>
    <t xml:space="preserve">Treatment of adenosine deaminase severe combined immune deficiency (ADA-SCID). </t>
  </si>
  <si>
    <t>ANNOVERA</t>
  </si>
  <si>
    <t xml:space="preserve">Pregnancy prevention in women </t>
  </si>
  <si>
    <t>LOKELMA</t>
  </si>
  <si>
    <t xml:space="preserve">Treatment of hyperkalemia in adults </t>
  </si>
  <si>
    <t>ZINPLAVA</t>
  </si>
  <si>
    <t xml:space="preserve">Decreasing the risk of Clostridium difficile infection recurrence </t>
  </si>
  <si>
    <t>BEOVU</t>
  </si>
  <si>
    <t xml:space="preserve">Treatment of wet age-related macular degeneration </t>
  </si>
  <si>
    <t>KEVZARA</t>
  </si>
  <si>
    <t>Treatment of rheumatoid arthritis</t>
  </si>
  <si>
    <t>TRULANCE</t>
  </si>
  <si>
    <t>MEPSEVII</t>
  </si>
  <si>
    <t>Treatment of mucopolysacchairdosis VII</t>
  </si>
  <si>
    <t>AVYCAZ-2</t>
  </si>
  <si>
    <t>Urinary tract infection</t>
  </si>
  <si>
    <t xml:space="preserve">Treatment of complicated urinary tract infection (abbreviated as cUTI) </t>
  </si>
  <si>
    <t>GIVLAARI</t>
  </si>
  <si>
    <t xml:space="preserve">Treatment of acute hepatic porphyria </t>
  </si>
  <si>
    <t>EMFLAZA</t>
  </si>
  <si>
    <t>Treatment of Duchenne musuclar dystrophy</t>
  </si>
  <si>
    <t>EXONDYS_51-1</t>
  </si>
  <si>
    <t xml:space="preserve">Treatment of Duchenne muscular dystrophy (DMD) in patients who have a confirmed mutation of the DMD gene that is amenable to exon_51 skipping </t>
  </si>
  <si>
    <t>EXONDYS_51-2</t>
  </si>
  <si>
    <t>CHOLBAM-2</t>
  </si>
  <si>
    <t xml:space="preserve">For treatment of peroxisomal disorders, including Zellweger spectrum disorders </t>
  </si>
  <si>
    <t>ORKAMBI</t>
  </si>
  <si>
    <t>REPATHA-2</t>
  </si>
  <si>
    <t>Hyperlipidemia</t>
  </si>
  <si>
    <t>Treatment of certain patients with high cholesterol - Patients with HoFH</t>
  </si>
  <si>
    <t>STRENSIQ-1</t>
  </si>
  <si>
    <t xml:space="preserve">Treatment of perinatal, infantile -onset hypophosphatasia (HPP) </t>
  </si>
  <si>
    <t>STRENSIQ-2</t>
  </si>
  <si>
    <t xml:space="preserve">Treatment of juvenile-onset hypophosphatasia (HPP) </t>
  </si>
  <si>
    <t>XURIDEN</t>
  </si>
  <si>
    <t xml:space="preserve">Treatment of patients with hereditary orotic aciduria </t>
  </si>
  <si>
    <t>NOURIANZ</t>
  </si>
  <si>
    <t xml:space="preserve">Treatment of off episodes in patients with Parkinsons disease </t>
  </si>
  <si>
    <t>RUBRACA</t>
  </si>
  <si>
    <t xml:space="preserve">Treatment of women with certain type of advanced ovarian cancer </t>
  </si>
  <si>
    <t>TECENTRIQ</t>
  </si>
  <si>
    <t xml:space="preserve">Treatment of a type of bladder cancer called urothelial carcinoma </t>
  </si>
  <si>
    <t>ALECENSA</t>
  </si>
  <si>
    <t xml:space="preserve">For the treatment of metastatic non-small cell lung cancer </t>
  </si>
  <si>
    <t>LENVIMA</t>
  </si>
  <si>
    <t xml:space="preserve">Treatment of progressive, differentiated thyroid cancer (DTC) that can no longer be treated with radioactive iodine </t>
  </si>
  <si>
    <t>AKYNZEO</t>
  </si>
  <si>
    <t>Anesthesia and Analgesia</t>
  </si>
  <si>
    <t xml:space="preserve">Prevention of the nausea and vomiting in adults receiving chemotherapy </t>
  </si>
  <si>
    <t>NINLARO</t>
  </si>
  <si>
    <t>VIZIMPRO</t>
  </si>
  <si>
    <t xml:space="preserve">Treatment of advanced non-small cell lung cancer </t>
  </si>
  <si>
    <t>no - asian majority</t>
  </si>
  <si>
    <t>LIBTAYO</t>
  </si>
  <si>
    <t xml:space="preserve">Treatment of advanced skin cancer (squamous cell carcinoma) </t>
  </si>
  <si>
    <t>Treatment of systemic mastocytosis</t>
  </si>
  <si>
    <t>ZEJULA</t>
  </si>
  <si>
    <t>Treatment of ovarian cancer</t>
  </si>
  <si>
    <t>NUPLAZID</t>
  </si>
  <si>
    <t xml:space="preserve">Treatment of hallucinations and delusions in patients with Parkinsons disease </t>
  </si>
  <si>
    <t>OCALIVA</t>
  </si>
  <si>
    <t xml:space="preserve">Treatment of primary biliary cholangitis in adults </t>
  </si>
  <si>
    <t>ZINBRYTA</t>
  </si>
  <si>
    <t xml:space="preserve">Treatment of relapsing forms of multiple sclerosis (MS) </t>
  </si>
  <si>
    <t>NUZYRA-1</t>
  </si>
  <si>
    <t xml:space="preserve">Treatment of bacterial skin infections known as acute bacterial skin and skin structure infections (ABSSSI) caused by certain bacteria </t>
  </si>
  <si>
    <t>Unknown</t>
  </si>
  <si>
    <t>NATPARA</t>
  </si>
  <si>
    <t xml:space="preserve">For control of hypocalcemia along with calcium and vitamin D in adults with hypoparathyroidism </t>
  </si>
  <si>
    <t>PRAXBIND</t>
  </si>
  <si>
    <t xml:space="preserve">Reversal of the anticoagulant effects of Pradaxa during emergency situations or when there is a need to reverse its blood-thinning effects. </t>
  </si>
  <si>
    <t>TRESIBA-1</t>
  </si>
  <si>
    <t xml:space="preserve">To improve glucose control in adults with type 1 diabetes mellitus </t>
  </si>
  <si>
    <t>VELTASSA</t>
  </si>
  <si>
    <t xml:space="preserve">Treatment of hyperkalemia </t>
  </si>
  <si>
    <t>CORLANOR</t>
  </si>
  <si>
    <t>Heart failure</t>
  </si>
  <si>
    <t xml:space="preserve">To reduce hospitalization from worsening heart failure. </t>
  </si>
  <si>
    <t>COSENTYX</t>
  </si>
  <si>
    <t xml:space="preserve">Treatment of moderate to severe plaque psoriasis in adults who do not respond well to medication applied directly to the skin </t>
  </si>
  <si>
    <t>DAKLINZA</t>
  </si>
  <si>
    <t xml:space="preserve">Treatment of chronic Hepatitis C genotype-3 infection </t>
  </si>
  <si>
    <t>SAVAYSA-2</t>
  </si>
  <si>
    <t xml:space="preserve">Prevention of stroke in patients with atrial fibrillation </t>
  </si>
  <si>
    <t>PIQRAY</t>
  </si>
  <si>
    <t xml:space="preserve">Treatment of advanced breast cancer </t>
  </si>
  <si>
    <t>LUMOXITI</t>
  </si>
  <si>
    <t xml:space="preserve">Treatment of hairy cell leukemia in adults </t>
  </si>
  <si>
    <t>ALUNBRIG</t>
  </si>
  <si>
    <t>Treatment of metastatic non-small cell lung cancer</t>
  </si>
  <si>
    <t>BRUKINSA</t>
  </si>
  <si>
    <t xml:space="preserve">Treatment of mantle cell lymphoma </t>
  </si>
  <si>
    <t xml:space="preserve">Treatment of myelofibrosis </t>
  </si>
  <si>
    <t>RECARBRIO</t>
  </si>
  <si>
    <t xml:space="preserve">Treatment of complicated urinary infection </t>
  </si>
  <si>
    <t>DAURISMO</t>
  </si>
  <si>
    <t>MACRILEN</t>
  </si>
  <si>
    <t>Diagnosis of adult growth hormone deficiency</t>
  </si>
  <si>
    <t xml:space="preserve">Spinal muscular atrophy (SMA) </t>
  </si>
  <si>
    <t>TALTZ</t>
  </si>
  <si>
    <t xml:space="preserve">Treatment of moderate to severe plaque psoriasis in adults </t>
  </si>
  <si>
    <t>KANUMA-2</t>
  </si>
  <si>
    <t xml:space="preserve">Treatment of Lysosomal Acid Lipase (LAL) deficiency </t>
  </si>
  <si>
    <t>UPTRAVI</t>
  </si>
  <si>
    <t>Hypertension</t>
  </si>
  <si>
    <t xml:space="preserve">For the treatment of adults with pulmonary artery hypertension </t>
  </si>
  <si>
    <t>VARUBI</t>
  </si>
  <si>
    <t>MOTEGRITY</t>
  </si>
  <si>
    <t xml:space="preserve">Treatment of chronic idiopathic constipation (CIC) in adults </t>
  </si>
  <si>
    <t>LORBRENA</t>
  </si>
  <si>
    <t xml:space="preserve">Treatment of specific type of lung cancer </t>
  </si>
  <si>
    <t>SILIQ</t>
  </si>
  <si>
    <t>IBRANCE</t>
  </si>
  <si>
    <t xml:space="preserve">Treatment of a specific form of advanced breast cancer called ER-positive, HER2- negative (ER+/HER-) breast cancer in women who have gone through menopause (post-menopausal) </t>
  </si>
  <si>
    <t>LONSURF</t>
  </si>
  <si>
    <t xml:space="preserve">Treatment of advanced colorectal cancer </t>
  </si>
  <si>
    <t>ADLYXIN-1</t>
  </si>
  <si>
    <t xml:space="preserve">Treatment of type-2 diabetes mellitus </t>
  </si>
  <si>
    <t>BRIVIACT</t>
  </si>
  <si>
    <t>BRIDION</t>
  </si>
  <si>
    <t xml:space="preserve">For the reversal of the effects of certain neuromuscular blocking agents </t>
  </si>
  <si>
    <t>KENGREAL</t>
  </si>
  <si>
    <t xml:space="preserve">For prevention of coronary artery blood clot formation in patients undergoing PCI </t>
  </si>
  <si>
    <t>NUCALA</t>
  </si>
  <si>
    <t xml:space="preserve">For the treatment of a specific type of severe asthma (called eosinophilic phenotype asthma) </t>
  </si>
  <si>
    <t>ADLYXIN-2</t>
  </si>
  <si>
    <t>Treatment of type-2 diabetes mellitus who recently suffered a heart attack</t>
  </si>
  <si>
    <t>ODOMZO</t>
  </si>
  <si>
    <t xml:space="preserve">Treatment of locally advanced basal cell carcinoma </t>
  </si>
  <si>
    <t>PORTRAZZA</t>
  </si>
  <si>
    <t xml:space="preserve">For the treatment of metastatic squamous non-small cell lung cancer </t>
  </si>
  <si>
    <t>SAVAYSA-1</t>
  </si>
  <si>
    <t xml:space="preserve">Reduction of risk of venous thromboembolism (VTE) in patients with previous VTE </t>
  </si>
  <si>
    <t>NUZYRA-2</t>
  </si>
  <si>
    <t xml:space="preserve">Treatment of community-acquired bacterial pneumonia (CABP) </t>
  </si>
  <si>
    <t>PRALUENT</t>
  </si>
  <si>
    <t xml:space="preserve">Treatment of certain patients with high cholesterol </t>
  </si>
  <si>
    <t>PREVYMIS</t>
  </si>
  <si>
    <t>Prevention of cytomeglaovirus infection in allogenic hematopoietic stem cell transplant</t>
  </si>
  <si>
    <t>XERAVA</t>
  </si>
  <si>
    <t xml:space="preserve">Treatment of complicated intra-abdominal infections caused by bacteria </t>
  </si>
  <si>
    <t>ENTRESTO</t>
  </si>
  <si>
    <t xml:space="preserve">Treatment of heart failure </t>
  </si>
  <si>
    <t>REPATHA-1</t>
  </si>
  <si>
    <t>Treatment of certain patients with high cholesterol - Patients with Clinical Atherosclerotic Cardiovascular Disease or HeFH</t>
  </si>
  <si>
    <t>AEMCOLO</t>
  </si>
  <si>
    <t xml:space="preserve">Treatment of travelers diarrhea in adults </t>
  </si>
  <si>
    <t>TAGRISSO</t>
  </si>
  <si>
    <t xml:space="preserve">Treatment of patients with advanced nonsmall cell lung cancer (NSCLC) </t>
  </si>
  <si>
    <t>TRESIBA-2</t>
  </si>
  <si>
    <t xml:space="preserve">To improve glucose control in adults with type 2 diabetes mellitus </t>
  </si>
  <si>
    <t>ALIQOPA</t>
  </si>
  <si>
    <t>Treatment of relapsed follicular lymphoma</t>
  </si>
  <si>
    <t>ADDYI</t>
  </si>
  <si>
    <t xml:space="preserve">Treatment of acquired, generalized hypoactive sexual desire disorder (HSDD) in premenopausal women </t>
  </si>
  <si>
    <t>KYBELLA</t>
  </si>
  <si>
    <t xml:space="preserve">Treatment for double chin </t>
  </si>
  <si>
    <t>BAVENCIO</t>
  </si>
  <si>
    <t>Treatment of metastatic Merkel cell carcinoma</t>
  </si>
  <si>
    <t>GAMIFANT</t>
  </si>
  <si>
    <t xml:space="preserve">Treatment of patients with primary hemophagocytic lymphohistiocytosis </t>
  </si>
  <si>
    <t>XIIDRA</t>
  </si>
  <si>
    <t xml:space="preserve">Treatment of the signs and symptoms of dry eye disease </t>
  </si>
  <si>
    <t>BRAFTOVI</t>
  </si>
  <si>
    <t xml:space="preserve">Treatment of melanoma (a type of skin cancer) when used with another drug binimetinib </t>
  </si>
  <si>
    <t>CHOLBAM-1</t>
  </si>
  <si>
    <t xml:space="preserve">For treatment of bile acid synthesis disorders due to single enzyme defects </t>
  </si>
  <si>
    <t>SCENESSE</t>
  </si>
  <si>
    <t xml:space="preserve">Increasing pain-free light exposure in patients with EPP </t>
  </si>
  <si>
    <t>KANUMA-1</t>
  </si>
  <si>
    <t>Treatment of Lysosomal Acid Lipase (LAL) deficiency in infants</t>
  </si>
  <si>
    <t>CINQUAIR</t>
  </si>
  <si>
    <t>ZURAMPIC</t>
  </si>
  <si>
    <t xml:space="preserve">For lowering uric acid levels in the blood of adult patients with gout </t>
  </si>
  <si>
    <t>MEKTOVI</t>
  </si>
  <si>
    <t xml:space="preserve">Treatment of melanoma (a type of skin cancer) when used with another drug encorafenib </t>
  </si>
  <si>
    <t>REXULTI-2</t>
  </si>
  <si>
    <t>Major depressive disorder</t>
  </si>
  <si>
    <t xml:space="preserve">Treatment of major depressive disorder </t>
  </si>
  <si>
    <t>VIBERZI</t>
  </si>
  <si>
    <t xml:space="preserve">Treatment of irritable bowel syndrome with diarrhea </t>
  </si>
  <si>
    <t>VABOMERE</t>
  </si>
  <si>
    <t>Treatment of complicated urninary tract infection</t>
  </si>
  <si>
    <t>AVYCAZ-1</t>
  </si>
  <si>
    <t xml:space="preserve">Treatment of complicated intra-abdominal infection (abbreviated as cIAI) </t>
  </si>
  <si>
    <t>REXULTI-1</t>
  </si>
  <si>
    <t>VRAYLAR-2</t>
  </si>
  <si>
    <t>Bipolar disorder</t>
  </si>
  <si>
    <t xml:space="preserve">Treatment of bipolar disorder </t>
  </si>
  <si>
    <t>CRESEMBA-1</t>
  </si>
  <si>
    <t xml:space="preserve">Treatment of invasive aspergillosis </t>
  </si>
  <si>
    <t>EUCRISA</t>
  </si>
  <si>
    <t xml:space="preserve">To treat mild to moderate eczema (atopic dermatitis) in patients two years of age and older </t>
  </si>
  <si>
    <t>VRAYLAR-1</t>
  </si>
  <si>
    <t>ARISTADA</t>
  </si>
  <si>
    <t>ZEMDRI</t>
  </si>
  <si>
    <t xml:space="preserve">Treatment of adults who have a complicated urinary tract infection </t>
  </si>
  <si>
    <t>FETROJA</t>
  </si>
  <si>
    <t xml:space="preserve">Treatment of complicated urinary tract infection </t>
  </si>
  <si>
    <t>EGATEN</t>
  </si>
  <si>
    <t xml:space="preserve">Treatment of fascioliasis </t>
  </si>
  <si>
    <t>not collected</t>
  </si>
  <si>
    <t>EXEM_FOAM</t>
  </si>
  <si>
    <t xml:space="preserve">Detection of fallopian tubes patency in women with infertility </t>
  </si>
  <si>
    <t>FLUORODOPA_F_18</t>
  </si>
  <si>
    <t xml:space="preserve">Detection of certain nerve cells in patients with Parkinsonian syndromes </t>
  </si>
  <si>
    <t>TISSUEBLUE</t>
  </si>
  <si>
    <t>Staining the internal limiting membrane</t>
  </si>
  <si>
    <t>DIACOMIT</t>
  </si>
  <si>
    <t xml:space="preserve">Treatment of seizures associated with Dravet syndrome in patients two years and older taking clobazam </t>
  </si>
  <si>
    <t>BENZNIDAZOLE</t>
  </si>
  <si>
    <t>Treatment of Chagas disease</t>
  </si>
  <si>
    <t>NETSPOT</t>
  </si>
  <si>
    <t xml:space="preserve">For detection of a specific type of tumors called somatostatin receptor positive neuro-endocrine tumors (NETs) </t>
  </si>
  <si>
    <t>COTELLIC</t>
  </si>
  <si>
    <t xml:space="preserve">Part of combination treatment melanoma </t>
  </si>
  <si>
    <t>ARTESUNATE</t>
  </si>
  <si>
    <t>Treatment of malaria</t>
  </si>
  <si>
    <t>AYVAKIT</t>
  </si>
  <si>
    <t>Treatment of gastrointestinal stromal tumors</t>
  </si>
  <si>
    <t>BARHEMSYS</t>
  </si>
  <si>
    <t>Treatment of post-operative nausea and vomiting</t>
  </si>
  <si>
    <t>BLENREP</t>
  </si>
  <si>
    <t>Treatment of multiple myeloma</t>
  </si>
  <si>
    <t>BYFAVO</t>
  </si>
  <si>
    <t>Sedation for short procedures</t>
  </si>
  <si>
    <t>CERIANNA</t>
  </si>
  <si>
    <t>Detection of estrogen positive lesions in breast cancer</t>
  </si>
  <si>
    <t>DANYELZA</t>
  </si>
  <si>
    <t>Treatment of neuroblastoma</t>
  </si>
  <si>
    <t>DETECTNET</t>
  </si>
  <si>
    <t>Detection of certain neuro-endocrine tumors</t>
  </si>
  <si>
    <t>DOJOLVI</t>
  </si>
  <si>
    <t>Source of calories for fatty acid oxidation disorder</t>
  </si>
  <si>
    <t>EBANGA</t>
  </si>
  <si>
    <t>Treatment of Ebola infection</t>
  </si>
  <si>
    <t>ENSPRYNG</t>
  </si>
  <si>
    <t>Treatment of neuromyelitis optica spectrum disorder</t>
  </si>
  <si>
    <t>EVRYSDI</t>
  </si>
  <si>
    <t>Treatment of spinal muscular atrophy</t>
  </si>
  <si>
    <t>Ga 68 PSMA-11</t>
  </si>
  <si>
    <t>Detection of specific cancer lesions in men with prostate cancer</t>
  </si>
  <si>
    <t>GAVRETO</t>
  </si>
  <si>
    <t>Treatment of non-small cell lung cancer</t>
  </si>
  <si>
    <t>GEMTESA</t>
  </si>
  <si>
    <t>Treatment of symptoms of overactive bladder</t>
  </si>
  <si>
    <t>IMCIVREE</t>
  </si>
  <si>
    <t>Treatment of obesity in patients with certain rare disorder</t>
  </si>
  <si>
    <t>INMAZEB</t>
  </si>
  <si>
    <t>INQOVI</t>
  </si>
  <si>
    <t>Treatment of myelodyspastic syndromes</t>
  </si>
  <si>
    <t>ISTURISA</t>
  </si>
  <si>
    <t>Treatment of Cushing's disease</t>
  </si>
  <si>
    <t>KLISYRI</t>
  </si>
  <si>
    <t>Treatment of actinic keratosis</t>
  </si>
  <si>
    <t>KOSELUGO</t>
  </si>
  <si>
    <t>Treatment of neurofibroma</t>
  </si>
  <si>
    <t>LAMPIT</t>
  </si>
  <si>
    <t>MARGENZA</t>
  </si>
  <si>
    <t>Treatment of metastatic HER2-positive breast cancer</t>
  </si>
  <si>
    <t>MONJUVI</t>
  </si>
  <si>
    <t>Treatment of diffuse large b-cell lymphoma</t>
  </si>
  <si>
    <t>NEXLETOL</t>
  </si>
  <si>
    <t>Treatment of high LDL cholesterol</t>
  </si>
  <si>
    <t>NURTEC</t>
  </si>
  <si>
    <t>Treatment of acute migraine</t>
  </si>
  <si>
    <t>OLINVYK</t>
  </si>
  <si>
    <t>Treatment of acute pain</t>
  </si>
  <si>
    <t>ONGENTYS</t>
  </si>
  <si>
    <t>Treatment of "off episodes" in Parkinson's disease</t>
  </si>
  <si>
    <t>ORGOVYX</t>
  </si>
  <si>
    <t>Treatment of prostate cancer</t>
  </si>
  <si>
    <t>ORLADEYO</t>
  </si>
  <si>
    <t>Prevention of hereditary angioedema attacks</t>
  </si>
  <si>
    <t>OXLUMO</t>
  </si>
  <si>
    <t>Treatment of primary hyperoxaluria type 1</t>
  </si>
  <si>
    <t>PEMAZYRE</t>
  </si>
  <si>
    <t>Treatment of metastatic bile duct cancer</t>
  </si>
  <si>
    <t>PIZENSY</t>
  </si>
  <si>
    <t>Treatment of chronic idiopathic constipation</t>
  </si>
  <si>
    <t>QINLOCK</t>
  </si>
  <si>
    <t>RETEVMO</t>
  </si>
  <si>
    <t>Treatment of certain cancers caused by specific genes</t>
  </si>
  <si>
    <t>RUKOBIA</t>
  </si>
  <si>
    <t>Treatment of HIV-1 infection</t>
  </si>
  <si>
    <t>SARCLISA</t>
  </si>
  <si>
    <t>SOGROYA</t>
  </si>
  <si>
    <t>Replacement of growth hormone</t>
  </si>
  <si>
    <t>TABRECTA</t>
  </si>
  <si>
    <t>TAUVID</t>
  </si>
  <si>
    <t>Detection of aggregated neurofibrillary tangles in Alzheimer's disease</t>
  </si>
  <si>
    <t>TAZVERIK</t>
  </si>
  <si>
    <t>Treatment of advanced epithelioid sarcoma</t>
  </si>
  <si>
    <t>TEPEZZA</t>
  </si>
  <si>
    <t>Treatment of thyroid eye disease</t>
  </si>
  <si>
    <t>TRODELVY</t>
  </si>
  <si>
    <t>Treatment of breast cancer</t>
  </si>
  <si>
    <t>TUKYSA</t>
  </si>
  <si>
    <t>UPLIZNA</t>
  </si>
  <si>
    <t>VEKLURY</t>
  </si>
  <si>
    <t>Treatment of COVID-19</t>
  </si>
  <si>
    <t>VILTEPSO</t>
  </si>
  <si>
    <t>Treatment of Duchenne muscular dystrophy</t>
  </si>
  <si>
    <t>VYEPTI</t>
  </si>
  <si>
    <t>Treatment of migraine</t>
  </si>
  <si>
    <t>WINLEVI</t>
  </si>
  <si>
    <t>Treatment of acne vulgaris</t>
  </si>
  <si>
    <t>XEGLYZE</t>
  </si>
  <si>
    <t>Treatment of head lice</t>
  </si>
  <si>
    <t>ZEPOSIA</t>
  </si>
  <si>
    <t>ZEPZELCA</t>
  </si>
  <si>
    <t>Treatment of small cell lung cancer</t>
  </si>
  <si>
    <t>ZOKINVY</t>
  </si>
  <si>
    <t>Treatment of rare conditions related to premature aging</t>
  </si>
  <si>
    <t>Infectious Disease</t>
  </si>
  <si>
    <t>Urology</t>
  </si>
  <si>
    <t>INREBIC</t>
  </si>
  <si>
    <t>ELZONRIS</t>
  </si>
  <si>
    <t>FASENRA</t>
  </si>
  <si>
    <t>SPINRAZA</t>
  </si>
  <si>
    <t>Sponsor</t>
  </si>
  <si>
    <t>Shield Therapeutics</t>
  </si>
  <si>
    <t>Novartis</t>
  </si>
  <si>
    <t>Sprout Pharmaceuticals</t>
  </si>
  <si>
    <t>Conventus BioMedical Solutions</t>
  </si>
  <si>
    <t>Amgen</t>
  </si>
  <si>
    <t>Teva Pharmaceuticals</t>
  </si>
  <si>
    <t>Galderma Laboratories</t>
  </si>
  <si>
    <t>HELSINN Healthcare</t>
  </si>
  <si>
    <t>Genentech</t>
  </si>
  <si>
    <t>Bayer</t>
  </si>
  <si>
    <t>Ariad Pharmaceuticals</t>
  </si>
  <si>
    <t>The Population Council, Inc</t>
  </si>
  <si>
    <t>Elusys Therapeutics</t>
  </si>
  <si>
    <t>Amivas</t>
  </si>
  <si>
    <t>Baxalta</t>
  </si>
  <si>
    <t>Forest Pharmaceuticals</t>
  </si>
  <si>
    <t>Blue Earth Diagnostics</t>
  </si>
  <si>
    <t>Blueprint Medicines Corporation</t>
  </si>
  <si>
    <t>Janssen</t>
  </si>
  <si>
    <t>Acacia Pharma</t>
  </si>
  <si>
    <t>EMD Serono</t>
  </si>
  <si>
    <t>Melinta Therapeutics</t>
  </si>
  <si>
    <t>Exeltis</t>
  </si>
  <si>
    <t>Pfizer</t>
  </si>
  <si>
    <t>Portola Pharmaceuticals</t>
  </si>
  <si>
    <t>Gilead</t>
  </si>
  <si>
    <t>GlaxoSmithKline</t>
  </si>
  <si>
    <t>Array Biopharma</t>
  </si>
  <si>
    <t>Merck</t>
  </si>
  <si>
    <t>BioMarin Pharmaceutical</t>
  </si>
  <si>
    <t>UCB</t>
  </si>
  <si>
    <t>BeiGene</t>
  </si>
  <si>
    <t>Ablynx</t>
  </si>
  <si>
    <t>AstraZeneca</t>
  </si>
  <si>
    <t>Intra-Cellular Therapies</t>
  </si>
  <si>
    <t>Zionexa</t>
  </si>
  <si>
    <t>Asklepion Pharmaceuticals</t>
  </si>
  <si>
    <t>Verastem</t>
  </si>
  <si>
    <t>Astellas Pharma</t>
  </si>
  <si>
    <t>Bristol-Myers-Squibb</t>
  </si>
  <si>
    <t>Y-mAbs Therapeutics</t>
  </si>
  <si>
    <t>Eisai</t>
  </si>
  <si>
    <t>Jazz Pharmaceuticals</t>
  </si>
  <si>
    <t>RadioMedix</t>
  </si>
  <si>
    <t>Biocodex</t>
  </si>
  <si>
    <t>Dova Pharmaceuticals</t>
  </si>
  <si>
    <t>Ridgeback Biotherapeutics</t>
  </si>
  <si>
    <t>Stemline Therapeutics</t>
  </si>
  <si>
    <t>Marathon Pharmaceuticals</t>
  </si>
  <si>
    <t>Eli Lilly</t>
  </si>
  <si>
    <t>Daiichi Sankyo</t>
  </si>
  <si>
    <t>Greenwich Research</t>
  </si>
  <si>
    <t>Anacor Pharmaceuticals</t>
  </si>
  <si>
    <t>ExEm Foam Inc</t>
  </si>
  <si>
    <t>Shionogi</t>
  </si>
  <si>
    <t>Catalyst Pharmaceuticals</t>
  </si>
  <si>
    <t>The Feinstein Institutes for Medical Research</t>
  </si>
  <si>
    <t>UCLA Nuclear Medicine, UCSF Nuclear Medicine</t>
  </si>
  <si>
    <t>UHC – PET Imaging Center</t>
  </si>
  <si>
    <t>Amicus Therapeutics</t>
  </si>
  <si>
    <t>Novimmune</t>
  </si>
  <si>
    <t>Urovant Sciences</t>
  </si>
  <si>
    <t>La Jolla Pharmaceutical Company</t>
  </si>
  <si>
    <t>Alnylam Pharmaceuticals</t>
  </si>
  <si>
    <t>Ardelyx</t>
  </si>
  <si>
    <t>Celgene</t>
  </si>
  <si>
    <t>RHYTHM Pharmaceuticals</t>
  </si>
  <si>
    <t>Neurocrine Biosciences</t>
  </si>
  <si>
    <t>Regeneron</t>
  </si>
  <si>
    <t>Taiho Oncology</t>
  </si>
  <si>
    <t>Evolus</t>
  </si>
  <si>
    <t>Alexion</t>
  </si>
  <si>
    <t>The Medicines Company</t>
  </si>
  <si>
    <t>Almirall</t>
  </si>
  <si>
    <t>Kythera Biopharmaceuticals</t>
  </si>
  <si>
    <t>US WorldMeds</t>
  </si>
  <si>
    <t>Advanced Accelerator Applications</t>
  </si>
  <si>
    <t>Aeterna Zentaris</t>
  </si>
  <si>
    <t>MacroGenics</t>
  </si>
  <si>
    <t>AbbVie</t>
  </si>
  <si>
    <t>Ultragenyx Pharmaceuticals</t>
  </si>
  <si>
    <t>MorphoSys</t>
  </si>
  <si>
    <t>Shire</t>
  </si>
  <si>
    <t>Medicines Development for Global Health</t>
  </si>
  <si>
    <t>NPS Pharmaceuticals</t>
  </si>
  <si>
    <t>Puma Biotechnology</t>
  </si>
  <si>
    <t>Esperion</t>
  </si>
  <si>
    <t>Takeda</t>
  </si>
  <si>
    <t>Kyowa Kirin</t>
  </si>
  <si>
    <t>Acadia Pharmaceuticals</t>
  </si>
  <si>
    <t>Biohaven Pharmaceutical</t>
  </si>
  <si>
    <t>Paratek Pharmaceuticals</t>
  </si>
  <si>
    <t>Intercept Pharmaceuticals</t>
  </si>
  <si>
    <t>Trevena</t>
  </si>
  <si>
    <t>Fresenius Kabi</t>
  </si>
  <si>
    <t>Myovant Sciences</t>
  </si>
  <si>
    <t>Abbvie</t>
  </si>
  <si>
    <t>Vertex</t>
  </si>
  <si>
    <t>BioCryst Pharmaceuticals</t>
  </si>
  <si>
    <t>Global Blood Therapeutics</t>
  </si>
  <si>
    <t>Dompé farmaceutici</t>
  </si>
  <si>
    <t>Novo Nordisk</t>
  </si>
  <si>
    <t>Incyte</t>
  </si>
  <si>
    <t>Braintree Laboratories</t>
  </si>
  <si>
    <t>Sanofi</t>
  </si>
  <si>
    <t>Boehringer-Ingelheim</t>
  </si>
  <si>
    <t>Mylan</t>
  </si>
  <si>
    <t>Deciphera Pharmaceuticals</t>
  </si>
  <si>
    <t>Mitsubishi Tanabe Pharma Corporation</t>
  </si>
  <si>
    <t>Lediant Biosciences</t>
  </si>
  <si>
    <t>Otsuka</t>
  </si>
  <si>
    <t>Aerie Pharmaceuticals</t>
  </si>
  <si>
    <t>Clovis Oncology</t>
  </si>
  <si>
    <t>ViiV Healthcare</t>
  </si>
  <si>
    <t>Clinuvel</t>
  </si>
  <si>
    <t>Allergan</t>
  </si>
  <si>
    <t>Valeant Pharmaceuticals</t>
  </si>
  <si>
    <t>Symbiomix Therapeutics</t>
  </si>
  <si>
    <t>Biogen</t>
  </si>
  <si>
    <t>Dyax Corp.</t>
  </si>
  <si>
    <t>Rigel Pharmaceuticals</t>
  </si>
  <si>
    <t>Epizyme</t>
  </si>
  <si>
    <t>Ionis Pharmaceuticals</t>
  </si>
  <si>
    <t>Horizon</t>
  </si>
  <si>
    <t>Agios Pharmaceuticals</t>
  </si>
  <si>
    <t>Dutch Ophthalmic</t>
  </si>
  <si>
    <t>SIGA Technologies</t>
  </si>
  <si>
    <t>Immunomedics</t>
  </si>
  <si>
    <t>Thera</t>
  </si>
  <si>
    <t>Synergy Pharmaceuticals</t>
  </si>
  <si>
    <t>Seattle Genetics</t>
  </si>
  <si>
    <t>Radius Health</t>
  </si>
  <si>
    <t>United Therapeutics Corporation</t>
  </si>
  <si>
    <t>Viela Bio</t>
  </si>
  <si>
    <t>Actelion Therapeutics</t>
  </si>
  <si>
    <t>Tesaro</t>
  </si>
  <si>
    <t>Relypsa</t>
  </si>
  <si>
    <t>AbbVie / Genentech</t>
  </si>
  <si>
    <t>NS Pharma</t>
  </si>
  <si>
    <t>Forest Laboratories</t>
  </si>
  <si>
    <t>Lundbeck</t>
  </si>
  <si>
    <t>AMAG Pharmaceuticals</t>
  </si>
  <si>
    <t>Bausch &amp; Lomb</t>
  </si>
  <si>
    <t>Harmony Bioscience</t>
  </si>
  <si>
    <t>Cassiopea SpA</t>
  </si>
  <si>
    <t>Newron Pharmaceuticals</t>
  </si>
  <si>
    <t>SK Life Science, Inc.</t>
  </si>
  <si>
    <t>Dr. Reddy’s Laboratories</t>
  </si>
  <si>
    <t>NABRIVA Therapeutics, Inc.</t>
  </si>
  <si>
    <t>Medimetriks Pharmaceuticals</t>
  </si>
  <si>
    <t>Tetraphase Pharmaceuticals, Inc.</t>
  </si>
  <si>
    <t>Lexicon Pharmaceuticals, Inc.</t>
  </si>
  <si>
    <t>Karyopharm Therapeutics Inc.</t>
  </si>
  <si>
    <t>Wellstat Therapeutics Corporation</t>
  </si>
  <si>
    <t>Achaogen</t>
  </si>
  <si>
    <t>Pharma Mar, S.A.</t>
  </si>
  <si>
    <t>Eiger BioPharmaceuticals, Inc.</t>
  </si>
  <si>
    <t>Sage Therapeutics, Inc.</t>
  </si>
  <si>
    <t>Serepta</t>
  </si>
  <si>
    <t>Chronic Hepatitis-C</t>
  </si>
  <si>
    <t>Melanoma</t>
  </si>
  <si>
    <t>TA_subgroup</t>
  </si>
  <si>
    <t>Indication_long</t>
  </si>
  <si>
    <t>Lysosomal Acid Lipase deficiency</t>
  </si>
  <si>
    <t>Peroxisomal disorders</t>
  </si>
  <si>
    <t>Bile acid synthesis disorders</t>
  </si>
  <si>
    <t xml:space="preserve">Invasive aspergillosis </t>
  </si>
  <si>
    <t>Invasive mucormycosis</t>
  </si>
  <si>
    <t>Gout</t>
  </si>
  <si>
    <t>Reversal of the anticoagulant effects of Pradaxa</t>
  </si>
  <si>
    <t>Prevention of stroke</t>
  </si>
  <si>
    <t>Venous thromboembolism</t>
  </si>
  <si>
    <t>Differentiated thyroid cancer</t>
  </si>
  <si>
    <t>Complicated intra-abdominal infection</t>
  </si>
  <si>
    <t>Advanced tissue sarcomas</t>
  </si>
  <si>
    <t>Type 1 diabetes mellitus</t>
  </si>
  <si>
    <t>Hypoparathyroidism</t>
  </si>
  <si>
    <t>Hyperkalemia</t>
  </si>
  <si>
    <t>Colorectal cancer</t>
  </si>
  <si>
    <t>Prevention of coronary artery blood clot formation in patients undergoing PCI</t>
  </si>
  <si>
    <t>Neuroblastoma</t>
  </si>
  <si>
    <t>Hereditary orotic aciduria</t>
  </si>
  <si>
    <t>Spinal muscular atrophy</t>
  </si>
  <si>
    <t>Ovarian cancer</t>
  </si>
  <si>
    <t>Soft tissue sarcoma</t>
  </si>
  <si>
    <t>Inhalational anthrax</t>
  </si>
  <si>
    <t>Hepatic veno-occlusive disease</t>
  </si>
  <si>
    <t>Clostridium difficile infection</t>
  </si>
  <si>
    <t>Adult growth hormone deficiency</t>
  </si>
  <si>
    <t>Secondary hyperparathyroidism</t>
  </si>
  <si>
    <t>Batten disease</t>
  </si>
  <si>
    <t>Chagas disease</t>
  </si>
  <si>
    <t>Hemophilia A</t>
  </si>
  <si>
    <t>Inpetigo</t>
  </si>
  <si>
    <t>Amyotrophic lateral sclerosis</t>
  </si>
  <si>
    <t>Tardive dyskinesia</t>
  </si>
  <si>
    <t>Systemic mastocytosis</t>
  </si>
  <si>
    <t>Postmenopausal osteoporosis</t>
  </si>
  <si>
    <t>Bacterial vaginosis</t>
  </si>
  <si>
    <t>Huntington's disease</t>
  </si>
  <si>
    <t>Mucopolysacchairdosis VII</t>
  </si>
  <si>
    <t>Neuroendocrine tumors</t>
  </si>
  <si>
    <t>Prevention of cytomeglaovirus infection</t>
  </si>
  <si>
    <t>To increase blood pressure in septic shock</t>
  </si>
  <si>
    <t>Paroxysmal nocturnal hemoglobinuria</t>
  </si>
  <si>
    <t>Fabry disease</t>
  </si>
  <si>
    <t>Metastatic solid tumors</t>
  </si>
  <si>
    <t>Dravet syndrome</t>
  </si>
  <si>
    <t>Phenylketonuria</t>
  </si>
  <si>
    <t>Lambert-Eaton myasthenic syndrome</t>
  </si>
  <si>
    <t>Travelers diarrhea</t>
  </si>
  <si>
    <t xml:space="preserve">Low platelet count </t>
  </si>
  <si>
    <t>Parenteral nutrition-associated cholestasis</t>
  </si>
  <si>
    <t>Influenza</t>
  </si>
  <si>
    <t>Malaria</t>
  </si>
  <si>
    <t xml:space="preserve">Transthyretin-mediated amyloidosis </t>
  </si>
  <si>
    <t>Adenosine deaminase severe combined immune deficiency</t>
  </si>
  <si>
    <t>Onchocerciasis</t>
  </si>
  <si>
    <t xml:space="preserve">Primary hemophagocytic lymphohistiocytosis </t>
  </si>
  <si>
    <t>Community-acquired bacterial pneumonia</t>
  </si>
  <si>
    <t>Acute bacterial skin and skin structure infections</t>
  </si>
  <si>
    <t>Chronic immune thrombocytopenia</t>
  </si>
  <si>
    <t>Smallpox disease</t>
  </si>
  <si>
    <t>Blastic plasmacytoid dendritic cell neoplasm</t>
  </si>
  <si>
    <t>Intra-abdominal infections</t>
  </si>
  <si>
    <t xml:space="preserve">Thrombotic thrombocytopenic purpura </t>
  </si>
  <si>
    <t xml:space="preserve">Acute hepatic porphyria </t>
  </si>
  <si>
    <t xml:space="preserve">Myelofibrosis </t>
  </si>
  <si>
    <t>Anemia</t>
  </si>
  <si>
    <t>Erythropoietic protoporphyria</t>
  </si>
  <si>
    <t xml:space="preserve">Tenosynovial giant cell tumor </t>
  </si>
  <si>
    <t xml:space="preserve">Lung tuberculosis </t>
  </si>
  <si>
    <t xml:space="preserve">Bacterial pneumonia </t>
  </si>
  <si>
    <t xml:space="preserve">Fascioliasis </t>
  </si>
  <si>
    <t xml:space="preserve">Iron deficiency </t>
  </si>
  <si>
    <t>Primary hyperoxaluria type 1</t>
  </si>
  <si>
    <t>Neurofibroma</t>
  </si>
  <si>
    <t>Gastrointestinal stromal tumors</t>
  </si>
  <si>
    <t>Premature aging</t>
  </si>
  <si>
    <t>Cancers caused by specific genes</t>
  </si>
  <si>
    <t>Alzheimer's disease</t>
  </si>
  <si>
    <t>Advanced epithelioid sarcoma</t>
  </si>
  <si>
    <t>High LDL cholesterol</t>
  </si>
  <si>
    <t>Neuromyelitis optica spectrum disorder</t>
  </si>
  <si>
    <t>COVID-19</t>
  </si>
  <si>
    <t>Bile duct cancer</t>
  </si>
  <si>
    <t>Cushing's disease</t>
  </si>
  <si>
    <t>Small cell lung cancer</t>
  </si>
  <si>
    <t>Ebola</t>
  </si>
  <si>
    <t>Obesity</t>
  </si>
  <si>
    <t>Myelodyspastic syndromes</t>
  </si>
  <si>
    <t>Fatty acid oxidation disorder</t>
  </si>
  <si>
    <t>Irritable bowel syndrome</t>
  </si>
  <si>
    <t>Primary biliary cholangitis</t>
  </si>
  <si>
    <t>Carcinoid syndrome diarrhea</t>
  </si>
  <si>
    <t>Opioid-induced constipation</t>
  </si>
  <si>
    <t>Chronic idiopathic constipation</t>
  </si>
  <si>
    <t>Double chin</t>
  </si>
  <si>
    <t>Plaque psoriasis</t>
  </si>
  <si>
    <t>Eczema (atopic dermatitis)</t>
  </si>
  <si>
    <t>Atopic dermatitis</t>
  </si>
  <si>
    <t>Acne vulgaris</t>
  </si>
  <si>
    <t>Hereditary angioedema</t>
  </si>
  <si>
    <t>Actinic keratosis</t>
  </si>
  <si>
    <t>Head lice</t>
  </si>
  <si>
    <t>Other Dermatology</t>
  </si>
  <si>
    <t>Dry eye disease</t>
  </si>
  <si>
    <t>Open angle glaucoma</t>
  </si>
  <si>
    <t>Glaucoma</t>
  </si>
  <si>
    <t xml:space="preserve">Neurotrophic keratitis </t>
  </si>
  <si>
    <t xml:space="preserve">Wet age-related macular degeneration </t>
  </si>
  <si>
    <t>Thyroid eye disease</t>
  </si>
  <si>
    <t>Hypoactive sexual desire disorder</t>
  </si>
  <si>
    <t xml:space="preserve">Endometriosis </t>
  </si>
  <si>
    <t>Pregnancy prevention</t>
  </si>
  <si>
    <t xml:space="preserve">Osteoporosis in postmenopausal women </t>
  </si>
  <si>
    <t>Detection of fallopian tubes patency</t>
  </si>
  <si>
    <t xml:space="preserve">Reversal of effects of neuromuscular blocking agents </t>
  </si>
  <si>
    <t xml:space="preserve">Chemotherapy induced nausea and vomiting </t>
  </si>
  <si>
    <t xml:space="preserve">To prevent delayed phase chemotherapy induced nausea and vomiting </t>
  </si>
  <si>
    <t>Post-operative nausea and vomiting</t>
  </si>
  <si>
    <t>Acute pain</t>
  </si>
  <si>
    <t>Insomnia</t>
  </si>
  <si>
    <t>Narcolepsy</t>
  </si>
  <si>
    <t>Narcolepsy or obstructive sleep apnea</t>
  </si>
  <si>
    <t>Overactive bladder</t>
  </si>
  <si>
    <t>Cystic fibrosis</t>
  </si>
  <si>
    <t xml:space="preserve">Rheumatoid arthritis </t>
  </si>
  <si>
    <t xml:space="preserve">COPD </t>
  </si>
  <si>
    <t>Female</t>
  </si>
  <si>
    <t>Other oncology</t>
  </si>
  <si>
    <t>Besremi</t>
  </si>
  <si>
    <t>Cosela</t>
  </si>
  <si>
    <t>To treat polycythemia vera</t>
  </si>
  <si>
    <t>To mitigate chemotherapy-induced myelosuppression in small cell lung cancer</t>
  </si>
  <si>
    <t xml:space="preserve">Empaveli </t>
  </si>
  <si>
    <t>To treat paroxysmal nocturnal hemoglobinuria</t>
  </si>
  <si>
    <t>Evkeeza</t>
  </si>
  <si>
    <t>To treat homozygous familial hypercholesterolemia</t>
  </si>
  <si>
    <t xml:space="preserve">Kerendia </t>
  </si>
  <si>
    <t>To reduce the risk of kidney and heart complications in chronic kidney disease associated with type 2 diabetes</t>
  </si>
  <si>
    <t>Leqvio</t>
  </si>
  <si>
    <t>To treat heterozygous familial hypercholesterolemia or clinical ASCVD</t>
  </si>
  <si>
    <t xml:space="preserve">Skytrofa </t>
  </si>
  <si>
    <t>To treat short stature due to inadequate secretion of endogenous growth hormone</t>
  </si>
  <si>
    <t>Verquvo</t>
  </si>
  <si>
    <t>To mitigate the risk of cardiovascular death and hospitalization for chronic heart failure</t>
  </si>
  <si>
    <t>Voxzogo</t>
  </si>
  <si>
    <t>To improve growth in children achondroplasia</t>
  </si>
  <si>
    <t>To treat severe hypoglycemia– adults</t>
  </si>
  <si>
    <t>To treat severe hypoglycemia– pediatrics</t>
  </si>
  <si>
    <t>Zegalogue-1</t>
  </si>
  <si>
    <t>Zegalogue-2</t>
  </si>
  <si>
    <t xml:space="preserve">Adbry </t>
  </si>
  <si>
    <t>To treat moderate-to-severe atopic dermatitis</t>
  </si>
  <si>
    <t>Bylvay</t>
  </si>
  <si>
    <t>To treat pruritus in progressive familial intrahepatic cholestasis</t>
  </si>
  <si>
    <t xml:space="preserve">Korsuva </t>
  </si>
  <si>
    <t>To treat moderate-to-severe pruritus in chronic kidney disease</t>
  </si>
  <si>
    <t>Livmarli</t>
  </si>
  <si>
    <t>To treat cholestatic pruritus in Alagille syndrome</t>
  </si>
  <si>
    <t>Lupkynis</t>
  </si>
  <si>
    <t xml:space="preserve">To treat lupus nephritis </t>
  </si>
  <si>
    <t>Saphnelo</t>
  </si>
  <si>
    <t>To treat moderate-to-severe systemic lupus erythematosus along with standard therapy</t>
  </si>
  <si>
    <t xml:space="preserve">Tavneos </t>
  </si>
  <si>
    <t>To treat severe active anti-neutrophil cytoplasmic autoantibody-associated vasculitis</t>
  </si>
  <si>
    <t>Tezspire</t>
  </si>
  <si>
    <t>To treat severe asthma as an add-on therapy</t>
  </si>
  <si>
    <t xml:space="preserve">Brexafemme </t>
  </si>
  <si>
    <t>To treat vulvovaginal candidiasis</t>
  </si>
  <si>
    <t>Cabenuva</t>
  </si>
  <si>
    <t>To treat human immunodeficiencyvirus-1 (HIV-1)</t>
  </si>
  <si>
    <t>Fexinidazole</t>
  </si>
  <si>
    <t>To treat human African trypanosomiasis</t>
  </si>
  <si>
    <t>Livtencity</t>
  </si>
  <si>
    <t>To treat cytomegalovirus infection</t>
  </si>
  <si>
    <t xml:space="preserve">Aduhelm </t>
  </si>
  <si>
    <t>To treat Alzheimer’s disease</t>
  </si>
  <si>
    <t>Amondys 45</t>
  </si>
  <si>
    <t>To treat Duchenne muscular dystrophy</t>
  </si>
  <si>
    <t>Azstarys</t>
  </si>
  <si>
    <t>To treat attention-deficit hyperactivity disorder</t>
  </si>
  <si>
    <t xml:space="preserve">Lybalvi </t>
  </si>
  <si>
    <t>To treat schizophrenia and aspects of bipolar I disorder</t>
  </si>
  <si>
    <t xml:space="preserve">Ponvory </t>
  </si>
  <si>
    <t>To treat relapsing forms of multiple sclerosis</t>
  </si>
  <si>
    <t xml:space="preserve">Qelbree </t>
  </si>
  <si>
    <t xml:space="preserve">Qulipta </t>
  </si>
  <si>
    <t>To prevent episodic migraines</t>
  </si>
  <si>
    <t>To treat generalized myasthenia gravis</t>
  </si>
  <si>
    <t xml:space="preserve">Vyvgart </t>
  </si>
  <si>
    <t xml:space="preserve">Exkivity </t>
  </si>
  <si>
    <t>To treat types of locally advanced or metastatic nonsmall cell lung cancer</t>
  </si>
  <si>
    <t xml:space="preserve">Fotivda </t>
  </si>
  <si>
    <t>To treat renal cell carcinoma</t>
  </si>
  <si>
    <t xml:space="preserve">Jemperli </t>
  </si>
  <si>
    <t>To treat endometrial cancer</t>
  </si>
  <si>
    <t xml:space="preserve">Lumakras </t>
  </si>
  <si>
    <t>To treat types of non-small cell lung cancer</t>
  </si>
  <si>
    <t xml:space="preserve">Pepaxto </t>
  </si>
  <si>
    <t>To treat relapsed or refractory multiple myeloma</t>
  </si>
  <si>
    <t xml:space="preserve">Rezurock </t>
  </si>
  <si>
    <t>To treat chronic graft vs host disease</t>
  </si>
  <si>
    <t xml:space="preserve">Rybrevant </t>
  </si>
  <si>
    <t xml:space="preserve">Rylaze </t>
  </si>
  <si>
    <t>To treat acute lymphoblastic leukemia (ALL) and lymphoplastic lymphoma in patients who allergic to E. coli-derived asparaginase products</t>
  </si>
  <si>
    <t xml:space="preserve">Scemblix </t>
  </si>
  <si>
    <t>To treat Philadelphia chromosome-positive chronic myeloid leukemia</t>
  </si>
  <si>
    <t xml:space="preserve">Tepmetko </t>
  </si>
  <si>
    <t xml:space="preserve">Tivdak </t>
  </si>
  <si>
    <t>To treat recurrent or metastatic cervical cancer</t>
  </si>
  <si>
    <t xml:space="preserve">Truseltiq </t>
  </si>
  <si>
    <t>To treat cholangiosarcoma</t>
  </si>
  <si>
    <t xml:space="preserve">Ukoniq </t>
  </si>
  <si>
    <t>To treat follicular lymphoma and marginal zone lymphoma</t>
  </si>
  <si>
    <t xml:space="preserve">Welireg </t>
  </si>
  <si>
    <t>To treat von Hippel Landau disease</t>
  </si>
  <si>
    <t xml:space="preserve">Zynlonta </t>
  </si>
  <si>
    <t>To treat types of relapsed or refractory large B-cell lymphoma</t>
  </si>
  <si>
    <t xml:space="preserve">Cytalux </t>
  </si>
  <si>
    <t>To use for ovarian cancer imaging</t>
  </si>
  <si>
    <t xml:space="preserve">Nextstellis </t>
  </si>
  <si>
    <t xml:space="preserve">To prevent pregnancy </t>
  </si>
  <si>
    <t xml:space="preserve">Nexviazyme </t>
  </si>
  <si>
    <t>To treat late-onset Pompe disease</t>
  </si>
  <si>
    <t xml:space="preserve">Nulibry </t>
  </si>
  <si>
    <t>To reduce risk of mortality in molybdenum cofactor deficiency Type A</t>
  </si>
  <si>
    <t xml:space="preserve">Pylarify </t>
  </si>
  <si>
    <t>To identify prostate-specific membrane antigen-positive lesions in prostate cancer</t>
  </si>
  <si>
    <t>Rheumatology</t>
  </si>
  <si>
    <t>Pulmonology</t>
  </si>
  <si>
    <t>Chemotherapy-induced myelosuppression</t>
  </si>
  <si>
    <t>Polycythemia vera</t>
  </si>
  <si>
    <t>Homozygous familial hypercholesterolemia</t>
  </si>
  <si>
    <t>Short stature</t>
  </si>
  <si>
    <t>Children achondroplasia</t>
  </si>
  <si>
    <t>Late-onset Pompe disease</t>
  </si>
  <si>
    <t>Other Cardiovascular Diseases</t>
  </si>
  <si>
    <t>Kidney and heart complications in chronic kidney disease associated with type 2 diabetes</t>
  </si>
  <si>
    <t>Heterozygous familial hypercholesterolemia or clinical ASCVD</t>
  </si>
  <si>
    <t>Severe hypoglycemia- adults</t>
  </si>
  <si>
    <t>Severe hypoglycemia- pediatrics</t>
  </si>
  <si>
    <t>Pruritus in progressive familial intrahepatic cholestasis</t>
  </si>
  <si>
    <t>Pruritus in chronic kidney disease</t>
  </si>
  <si>
    <t>Cholestatic pruritus in Alagille syndrome</t>
  </si>
  <si>
    <t>Lupus</t>
  </si>
  <si>
    <t>Severe active anti-neutrophil cytoplasmic autoantibody-associated vasculitis</t>
  </si>
  <si>
    <t>Asthma</t>
  </si>
  <si>
    <t>Vulvovaginal candidiasis</t>
  </si>
  <si>
    <t>Human African trypanosomiasis</t>
  </si>
  <si>
    <t>Cytomegalovirus infection</t>
  </si>
  <si>
    <t>Attention-deficit hyperactivity disorder</t>
  </si>
  <si>
    <t>Generalized myasthenia gravis</t>
  </si>
  <si>
    <t>Renal cell carcinoma</t>
  </si>
  <si>
    <t>Endometrial cancer</t>
  </si>
  <si>
    <t>Chronic graft vs host disease</t>
  </si>
  <si>
    <t>Cervical cancer</t>
  </si>
  <si>
    <t>Cholangiosarcoma</t>
  </si>
  <si>
    <t>von Hippel Landau disease</t>
  </si>
  <si>
    <t>Molybdenum cofactor deficiency Type A</t>
  </si>
  <si>
    <t>Aurinia Pharmaceuticals</t>
  </si>
  <si>
    <t>PharmaEssentia Corporation</t>
  </si>
  <si>
    <t>G1 Therapeutics</t>
  </si>
  <si>
    <t>Apellis Pharmaceuticals</t>
  </si>
  <si>
    <t>Ascendis Pharma</t>
  </si>
  <si>
    <t>Zealand Pharma</t>
  </si>
  <si>
    <t>LEO Pharma</t>
  </si>
  <si>
    <t>Albireo Pharma</t>
  </si>
  <si>
    <t>Cara Therapeutics</t>
  </si>
  <si>
    <t>Mirum Pharmaceuticals</t>
  </si>
  <si>
    <t>ChemoCentryx</t>
  </si>
  <si>
    <t>Scynexis</t>
  </si>
  <si>
    <t>Sarepta Therapeutics</t>
  </si>
  <si>
    <t>Commave Therapeutics</t>
  </si>
  <si>
    <t>Alkermes</t>
  </si>
  <si>
    <t>Supernus</t>
  </si>
  <si>
    <t>Argenx BV</t>
  </si>
  <si>
    <t>Aveo Pharmaceuticals</t>
  </si>
  <si>
    <t>Oncopeptides AB</t>
  </si>
  <si>
    <t>Kadmon Pharmaceuticals</t>
  </si>
  <si>
    <t>Seagen</t>
  </si>
  <si>
    <t>QED Therapeutics</t>
  </si>
  <si>
    <t>TG Therapeutics</t>
  </si>
  <si>
    <t>ADC Therapeutics</t>
  </si>
  <si>
    <t>On Target Laboratories</t>
  </si>
  <si>
    <t>Genzyme</t>
  </si>
  <si>
    <t>Origin Biosciences</t>
  </si>
  <si>
    <t>Progenics Pharmaceuticals</t>
  </si>
  <si>
    <t>Other_race</t>
  </si>
  <si>
    <t>RYDAPT-1</t>
  </si>
  <si>
    <t>RYDAPT-2</t>
  </si>
  <si>
    <t xml:space="preserve">Treatment of newly diagnosed acute myeloid leukemia (AML) in those who cannot tolerate induction chemotherapy. </t>
  </si>
  <si>
    <t>Treatment of acute myelogenous leukemia</t>
  </si>
  <si>
    <t>Non-small cell lung cancer (NSCLC)</t>
  </si>
  <si>
    <t>Pulmonology and Rheumatology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</si>
</sst>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16" fillId="33" borderId="0" xfId="0" applyFont="1" applyFill="1"/>
    <xf numFmtId="0" fontId="18" fillId="0" borderId="0" xfId="0" applyFont="1"/>
    <xf numFmtId="0" fontId="19" fillId="0" borderId="0" xfId="0" applyFont="1"/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20.83203125" bestFit="1" customWidth="1"/>
    <col min="2" max="2" width="31.33203125" customWidth="1"/>
    <col min="3" max="3" width="28" bestFit="1" customWidth="1"/>
    <col min="4" max="5" width="32.1640625" bestFit="1" customWidth="1"/>
    <col min="6" max="6" width="59.6640625" customWidth="1"/>
    <col min="23" max="23" width="28" bestFit="1" customWidth="1"/>
  </cols>
  <sheetData>
    <row r="1" spans="1:23" x14ac:dyDescent="0.2">
      <c r="A1" s="1" t="s">
        <v>0</v>
      </c>
      <c r="B1" s="1" t="s">
        <v>616</v>
      </c>
      <c r="C1" s="1" t="s">
        <v>1</v>
      </c>
      <c r="D1" s="1" t="s">
        <v>778</v>
      </c>
      <c r="E1" s="1" t="s">
        <v>2</v>
      </c>
      <c r="F1" s="1" t="s">
        <v>779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906</v>
      </c>
      <c r="N1" s="1" t="s">
        <v>9</v>
      </c>
      <c r="O1" s="1" t="s">
        <v>10</v>
      </c>
      <c r="P1" s="1" t="s">
        <v>11</v>
      </c>
      <c r="Q1" s="1" t="s">
        <v>1066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</row>
    <row r="2" spans="1:23" x14ac:dyDescent="0.2">
      <c r="A2" t="s">
        <v>553</v>
      </c>
      <c r="B2" t="s">
        <v>626</v>
      </c>
      <c r="C2" t="s">
        <v>610</v>
      </c>
      <c r="D2" t="s">
        <v>37</v>
      </c>
      <c r="E2" t="s">
        <v>808</v>
      </c>
      <c r="F2" t="s">
        <v>507</v>
      </c>
      <c r="G2" s="4">
        <v>2020</v>
      </c>
      <c r="H2">
        <v>219</v>
      </c>
      <c r="M2">
        <v>54</v>
      </c>
      <c r="N2">
        <v>71</v>
      </c>
      <c r="O2">
        <v>0</v>
      </c>
      <c r="P2">
        <v>0</v>
      </c>
      <c r="Q2">
        <v>29</v>
      </c>
      <c r="R2">
        <v>99</v>
      </c>
      <c r="S2">
        <v>0</v>
      </c>
      <c r="V2">
        <v>0</v>
      </c>
      <c r="W2" t="s">
        <v>22</v>
      </c>
    </row>
    <row r="3" spans="1:23" x14ac:dyDescent="0.2">
      <c r="A3" t="s">
        <v>540</v>
      </c>
      <c r="B3" t="s">
        <v>678</v>
      </c>
      <c r="C3" s="2" t="s">
        <v>156</v>
      </c>
      <c r="D3" s="2" t="s">
        <v>611</v>
      </c>
      <c r="E3" t="s">
        <v>902</v>
      </c>
      <c r="F3" t="s">
        <v>541</v>
      </c>
      <c r="G3" s="4">
        <v>2020</v>
      </c>
      <c r="H3">
        <v>1085</v>
      </c>
      <c r="M3">
        <v>85</v>
      </c>
      <c r="N3">
        <v>79</v>
      </c>
      <c r="O3">
        <v>15</v>
      </c>
      <c r="P3">
        <v>5</v>
      </c>
      <c r="Q3">
        <v>1</v>
      </c>
      <c r="R3">
        <v>73</v>
      </c>
      <c r="S3">
        <v>44</v>
      </c>
      <c r="V3">
        <v>90</v>
      </c>
      <c r="W3" t="s">
        <v>33</v>
      </c>
    </row>
    <row r="4" spans="1:23" x14ac:dyDescent="0.2">
      <c r="A4" t="s">
        <v>218</v>
      </c>
      <c r="B4" t="s">
        <v>643</v>
      </c>
      <c r="C4" t="s">
        <v>610</v>
      </c>
      <c r="D4" t="s">
        <v>37</v>
      </c>
      <c r="E4" t="s">
        <v>831</v>
      </c>
      <c r="F4" t="s">
        <v>219</v>
      </c>
      <c r="G4" s="4">
        <v>2018</v>
      </c>
      <c r="H4">
        <v>522</v>
      </c>
      <c r="I4" t="s">
        <v>27</v>
      </c>
      <c r="J4" t="s">
        <v>28</v>
      </c>
      <c r="K4" t="s">
        <v>28</v>
      </c>
      <c r="L4" t="s">
        <v>220</v>
      </c>
      <c r="M4">
        <v>25</v>
      </c>
      <c r="N4">
        <v>2</v>
      </c>
      <c r="O4">
        <v>11</v>
      </c>
      <c r="P4">
        <v>19</v>
      </c>
      <c r="Q4">
        <v>68</v>
      </c>
      <c r="R4">
        <v>70</v>
      </c>
      <c r="S4">
        <v>2</v>
      </c>
      <c r="V4">
        <v>0</v>
      </c>
      <c r="W4" t="s">
        <v>22</v>
      </c>
    </row>
    <row r="5" spans="1:23" x14ac:dyDescent="0.2">
      <c r="A5" t="s">
        <v>603</v>
      </c>
      <c r="B5" t="s">
        <v>764</v>
      </c>
      <c r="C5" t="s">
        <v>121</v>
      </c>
      <c r="D5" t="s">
        <v>882</v>
      </c>
      <c r="E5" t="s">
        <v>881</v>
      </c>
      <c r="F5" t="s">
        <v>604</v>
      </c>
      <c r="G5" s="4">
        <v>2020</v>
      </c>
      <c r="H5">
        <v>699</v>
      </c>
      <c r="M5">
        <v>84</v>
      </c>
      <c r="N5">
        <v>97</v>
      </c>
      <c r="O5">
        <v>1</v>
      </c>
      <c r="P5">
        <v>0</v>
      </c>
      <c r="Q5">
        <v>2</v>
      </c>
      <c r="R5">
        <v>66</v>
      </c>
      <c r="S5">
        <v>0</v>
      </c>
      <c r="V5">
        <v>100</v>
      </c>
      <c r="W5" t="s">
        <v>33</v>
      </c>
    </row>
    <row r="6" spans="1:23" x14ac:dyDescent="0.2">
      <c r="A6" t="s">
        <v>308</v>
      </c>
      <c r="B6" t="s">
        <v>697</v>
      </c>
      <c r="C6" t="s">
        <v>85</v>
      </c>
      <c r="D6" t="s">
        <v>86</v>
      </c>
      <c r="E6" t="s">
        <v>817</v>
      </c>
      <c r="F6" t="s">
        <v>309</v>
      </c>
      <c r="G6" s="4">
        <v>2017</v>
      </c>
      <c r="H6">
        <v>12</v>
      </c>
      <c r="M6">
        <v>67</v>
      </c>
      <c r="N6">
        <v>75</v>
      </c>
      <c r="O6">
        <v>0</v>
      </c>
      <c r="P6">
        <v>0</v>
      </c>
      <c r="Q6">
        <v>25</v>
      </c>
      <c r="R6">
        <v>50</v>
      </c>
      <c r="S6">
        <v>0</v>
      </c>
      <c r="V6">
        <v>100</v>
      </c>
      <c r="W6" t="s">
        <v>33</v>
      </c>
    </row>
    <row r="7" spans="1:23" x14ac:dyDescent="0.2">
      <c r="A7" t="s">
        <v>307</v>
      </c>
      <c r="B7" t="s">
        <v>746</v>
      </c>
      <c r="C7" t="s">
        <v>31</v>
      </c>
      <c r="D7" t="s">
        <v>31</v>
      </c>
      <c r="E7" t="s">
        <v>873</v>
      </c>
      <c r="F7" t="s">
        <v>575</v>
      </c>
      <c r="G7" s="4">
        <v>2017</v>
      </c>
      <c r="H7">
        <v>1733</v>
      </c>
      <c r="M7">
        <v>79</v>
      </c>
      <c r="N7">
        <v>72</v>
      </c>
      <c r="O7">
        <v>23</v>
      </c>
      <c r="P7">
        <v>3</v>
      </c>
      <c r="Q7">
        <v>2</v>
      </c>
      <c r="R7">
        <v>41</v>
      </c>
      <c r="S7">
        <v>11</v>
      </c>
      <c r="V7">
        <v>98</v>
      </c>
      <c r="W7" t="s">
        <v>33</v>
      </c>
    </row>
    <row r="8" spans="1:23" x14ac:dyDescent="0.2">
      <c r="A8" t="s">
        <v>930</v>
      </c>
      <c r="B8" t="s">
        <v>1044</v>
      </c>
      <c r="C8" t="s">
        <v>121</v>
      </c>
      <c r="D8" t="s">
        <v>882</v>
      </c>
      <c r="E8" t="s">
        <v>877</v>
      </c>
      <c r="F8" t="s">
        <v>931</v>
      </c>
      <c r="G8" s="4">
        <v>2021</v>
      </c>
      <c r="H8">
        <f>802+794+380</f>
        <v>1976</v>
      </c>
      <c r="M8">
        <v>48</v>
      </c>
      <c r="N8">
        <v>69</v>
      </c>
      <c r="O8">
        <v>7</v>
      </c>
      <c r="P8">
        <v>21</v>
      </c>
      <c r="Q8">
        <v>3</v>
      </c>
      <c r="R8">
        <v>5</v>
      </c>
      <c r="S8">
        <v>5</v>
      </c>
      <c r="W8" t="s">
        <v>33</v>
      </c>
    </row>
    <row r="9" spans="1:23" x14ac:dyDescent="0.2">
      <c r="A9" t="s">
        <v>574</v>
      </c>
      <c r="B9" t="s">
        <v>720</v>
      </c>
      <c r="C9" t="s">
        <v>31</v>
      </c>
      <c r="D9" t="s">
        <v>31</v>
      </c>
      <c r="E9" t="s">
        <v>873</v>
      </c>
      <c r="F9" t="s">
        <v>575</v>
      </c>
      <c r="G9" s="4">
        <v>2020</v>
      </c>
      <c r="H9">
        <v>594</v>
      </c>
      <c r="M9">
        <v>76</v>
      </c>
      <c r="N9">
        <v>60</v>
      </c>
      <c r="O9">
        <v>31</v>
      </c>
      <c r="P9">
        <v>7</v>
      </c>
      <c r="Q9">
        <v>2</v>
      </c>
      <c r="R9">
        <v>38</v>
      </c>
      <c r="S9">
        <v>27</v>
      </c>
      <c r="V9">
        <v>100</v>
      </c>
      <c r="W9" t="s">
        <v>33</v>
      </c>
    </row>
    <row r="10" spans="1:23" x14ac:dyDescent="0.2">
      <c r="A10" t="s">
        <v>265</v>
      </c>
      <c r="B10" t="s">
        <v>621</v>
      </c>
      <c r="C10" t="s">
        <v>156</v>
      </c>
      <c r="D10" t="s">
        <v>156</v>
      </c>
      <c r="E10" t="s">
        <v>892</v>
      </c>
      <c r="F10" t="s">
        <v>266</v>
      </c>
      <c r="G10" s="4">
        <v>2019</v>
      </c>
      <c r="H10">
        <v>11273</v>
      </c>
      <c r="I10" t="s">
        <v>59</v>
      </c>
      <c r="J10" t="s">
        <v>28</v>
      </c>
      <c r="K10" t="s">
        <v>27</v>
      </c>
      <c r="L10" t="s">
        <v>63</v>
      </c>
      <c r="M10">
        <v>100</v>
      </c>
      <c r="N10">
        <v>62</v>
      </c>
      <c r="O10">
        <v>2</v>
      </c>
      <c r="P10">
        <v>10</v>
      </c>
      <c r="Q10">
        <v>26</v>
      </c>
      <c r="R10">
        <v>37</v>
      </c>
      <c r="S10">
        <v>82</v>
      </c>
      <c r="V10">
        <v>2</v>
      </c>
      <c r="W10" t="s">
        <v>33</v>
      </c>
    </row>
    <row r="11" spans="1:23" x14ac:dyDescent="0.2">
      <c r="A11" t="s">
        <v>489</v>
      </c>
      <c r="B11" t="s">
        <v>756</v>
      </c>
      <c r="C11" t="s">
        <v>48</v>
      </c>
      <c r="D11" t="s">
        <v>49</v>
      </c>
      <c r="E11" t="s">
        <v>49</v>
      </c>
      <c r="F11" t="s">
        <v>50</v>
      </c>
      <c r="G11" s="4">
        <v>2015</v>
      </c>
      <c r="H11">
        <v>1065</v>
      </c>
      <c r="M11">
        <v>28</v>
      </c>
      <c r="N11">
        <v>43</v>
      </c>
      <c r="O11">
        <v>34</v>
      </c>
      <c r="P11">
        <v>17</v>
      </c>
      <c r="Q11">
        <v>6</v>
      </c>
      <c r="S11">
        <v>1</v>
      </c>
      <c r="T11">
        <v>0</v>
      </c>
      <c r="U11">
        <v>0</v>
      </c>
      <c r="W11" t="s">
        <v>22</v>
      </c>
    </row>
    <row r="12" spans="1:23" x14ac:dyDescent="0.2">
      <c r="A12" t="s">
        <v>954</v>
      </c>
      <c r="B12" t="s">
        <v>735</v>
      </c>
      <c r="C12" t="s">
        <v>19</v>
      </c>
      <c r="D12" t="s">
        <v>857</v>
      </c>
      <c r="E12" t="s">
        <v>857</v>
      </c>
      <c r="F12" t="s">
        <v>955</v>
      </c>
      <c r="G12" s="4">
        <v>2021</v>
      </c>
      <c r="H12">
        <v>3482</v>
      </c>
      <c r="M12">
        <v>52</v>
      </c>
      <c r="N12">
        <v>78</v>
      </c>
      <c r="O12">
        <v>1</v>
      </c>
      <c r="P12">
        <v>9</v>
      </c>
      <c r="Q12">
        <v>12</v>
      </c>
      <c r="R12">
        <v>3</v>
      </c>
      <c r="S12">
        <v>79</v>
      </c>
      <c r="W12" t="s">
        <v>33</v>
      </c>
    </row>
    <row r="13" spans="1:23" x14ac:dyDescent="0.2">
      <c r="A13" t="s">
        <v>299</v>
      </c>
      <c r="B13" t="s">
        <v>650</v>
      </c>
      <c r="C13" t="s">
        <v>85</v>
      </c>
      <c r="D13" t="s">
        <v>86</v>
      </c>
      <c r="E13" t="s">
        <v>794</v>
      </c>
      <c r="F13" t="s">
        <v>300</v>
      </c>
      <c r="G13" s="4">
        <v>2018</v>
      </c>
      <c r="H13">
        <v>1011</v>
      </c>
      <c r="I13" t="s">
        <v>27</v>
      </c>
      <c r="J13" t="s">
        <v>27</v>
      </c>
      <c r="K13" t="s">
        <v>27</v>
      </c>
      <c r="L13" t="s">
        <v>27</v>
      </c>
      <c r="M13">
        <v>41</v>
      </c>
      <c r="N13">
        <v>85</v>
      </c>
      <c r="O13">
        <v>12</v>
      </c>
      <c r="P13">
        <v>2</v>
      </c>
      <c r="Q13">
        <v>1</v>
      </c>
      <c r="R13">
        <v>33</v>
      </c>
      <c r="S13">
        <v>57</v>
      </c>
      <c r="V13">
        <v>90</v>
      </c>
      <c r="W13" t="s">
        <v>33</v>
      </c>
    </row>
    <row r="14" spans="1:23" x14ac:dyDescent="0.2">
      <c r="A14" t="s">
        <v>956</v>
      </c>
      <c r="B14" t="s">
        <v>1050</v>
      </c>
      <c r="C14" t="s">
        <v>19</v>
      </c>
      <c r="D14" t="s">
        <v>262</v>
      </c>
      <c r="E14" t="s">
        <v>262</v>
      </c>
      <c r="F14" t="s">
        <v>957</v>
      </c>
      <c r="G14" s="4">
        <v>2021</v>
      </c>
      <c r="H14">
        <v>43</v>
      </c>
      <c r="M14">
        <v>0</v>
      </c>
      <c r="N14">
        <v>89</v>
      </c>
      <c r="O14">
        <v>0</v>
      </c>
      <c r="P14">
        <v>6</v>
      </c>
      <c r="Q14">
        <v>5</v>
      </c>
      <c r="R14">
        <v>6</v>
      </c>
      <c r="S14">
        <v>0</v>
      </c>
      <c r="W14" t="s">
        <v>33</v>
      </c>
    </row>
    <row r="15" spans="1:23" x14ac:dyDescent="0.2">
      <c r="A15" t="s">
        <v>297</v>
      </c>
      <c r="B15" t="s">
        <v>628</v>
      </c>
      <c r="C15" t="s">
        <v>156</v>
      </c>
      <c r="D15" t="s">
        <v>156</v>
      </c>
      <c r="E15" t="s">
        <v>891</v>
      </c>
      <c r="F15" t="s">
        <v>298</v>
      </c>
      <c r="G15" s="4">
        <v>2018</v>
      </c>
      <c r="H15">
        <v>2308</v>
      </c>
      <c r="I15" t="s">
        <v>59</v>
      </c>
      <c r="J15" t="s">
        <v>27</v>
      </c>
      <c r="K15" t="s">
        <v>28</v>
      </c>
      <c r="L15" t="s">
        <v>27</v>
      </c>
      <c r="M15">
        <v>100</v>
      </c>
      <c r="N15">
        <v>70</v>
      </c>
      <c r="O15">
        <v>14</v>
      </c>
      <c r="P15">
        <v>4</v>
      </c>
      <c r="Q15">
        <v>12</v>
      </c>
      <c r="R15">
        <v>30</v>
      </c>
      <c r="S15">
        <v>0</v>
      </c>
      <c r="V15">
        <v>67</v>
      </c>
      <c r="W15" t="s">
        <v>33</v>
      </c>
    </row>
    <row r="16" spans="1:23" x14ac:dyDescent="0.2">
      <c r="A16" t="s">
        <v>295</v>
      </c>
      <c r="B16" t="s">
        <v>726</v>
      </c>
      <c r="C16" t="s">
        <v>85</v>
      </c>
      <c r="D16" t="s">
        <v>86</v>
      </c>
      <c r="E16" t="s">
        <v>833</v>
      </c>
      <c r="F16" t="s">
        <v>296</v>
      </c>
      <c r="G16" s="4">
        <v>2018</v>
      </c>
      <c r="H16">
        <v>10</v>
      </c>
      <c r="I16" t="s">
        <v>28</v>
      </c>
      <c r="J16" t="s">
        <v>28</v>
      </c>
      <c r="K16" t="s">
        <v>28</v>
      </c>
      <c r="L16" t="s">
        <v>28</v>
      </c>
      <c r="M16">
        <v>40</v>
      </c>
      <c r="N16">
        <v>30</v>
      </c>
      <c r="O16">
        <v>10</v>
      </c>
      <c r="P16">
        <v>40</v>
      </c>
      <c r="Q16">
        <v>20</v>
      </c>
      <c r="R16">
        <v>30</v>
      </c>
      <c r="S16">
        <v>0</v>
      </c>
      <c r="V16">
        <v>60</v>
      </c>
      <c r="W16" t="s">
        <v>33</v>
      </c>
    </row>
    <row r="17" spans="1:23" x14ac:dyDescent="0.2">
      <c r="A17" t="s">
        <v>579</v>
      </c>
      <c r="B17" t="s">
        <v>730</v>
      </c>
      <c r="C17" t="s">
        <v>610</v>
      </c>
      <c r="D17" t="s">
        <v>42</v>
      </c>
      <c r="E17" t="s">
        <v>42</v>
      </c>
      <c r="F17" t="s">
        <v>580</v>
      </c>
      <c r="G17" s="4">
        <v>2020</v>
      </c>
      <c r="H17">
        <v>272</v>
      </c>
      <c r="M17">
        <v>26</v>
      </c>
      <c r="N17">
        <v>68</v>
      </c>
      <c r="O17">
        <v>22</v>
      </c>
      <c r="P17">
        <v>1</v>
      </c>
      <c r="Q17">
        <v>9</v>
      </c>
      <c r="R17">
        <v>29</v>
      </c>
      <c r="S17">
        <v>4</v>
      </c>
      <c r="V17">
        <v>32</v>
      </c>
      <c r="W17" t="s">
        <v>22</v>
      </c>
    </row>
    <row r="18" spans="1:23" x14ac:dyDescent="0.2">
      <c r="A18" t="s">
        <v>293</v>
      </c>
      <c r="B18" t="s">
        <v>684</v>
      </c>
      <c r="C18" t="s">
        <v>19</v>
      </c>
      <c r="D18" t="s">
        <v>20</v>
      </c>
      <c r="E18" t="s">
        <v>812</v>
      </c>
      <c r="F18" t="s">
        <v>294</v>
      </c>
      <c r="G18" s="4">
        <v>2017</v>
      </c>
      <c r="H18">
        <v>445</v>
      </c>
      <c r="M18">
        <v>42</v>
      </c>
      <c r="N18">
        <v>57</v>
      </c>
      <c r="O18">
        <v>39</v>
      </c>
      <c r="P18">
        <v>1</v>
      </c>
      <c r="Q18">
        <v>3</v>
      </c>
      <c r="R18">
        <v>28</v>
      </c>
      <c r="S18">
        <v>18</v>
      </c>
      <c r="V18">
        <v>100</v>
      </c>
      <c r="W18" t="s">
        <v>22</v>
      </c>
    </row>
    <row r="19" spans="1:23" x14ac:dyDescent="0.2">
      <c r="A19" t="s">
        <v>102</v>
      </c>
      <c r="B19" t="s">
        <v>681</v>
      </c>
      <c r="C19" t="s">
        <v>31</v>
      </c>
      <c r="D19" t="s">
        <v>31</v>
      </c>
      <c r="E19" t="s">
        <v>869</v>
      </c>
      <c r="F19" t="s">
        <v>103</v>
      </c>
      <c r="G19" s="4">
        <v>2019</v>
      </c>
      <c r="H19">
        <v>1199</v>
      </c>
      <c r="I19" t="s">
        <v>27</v>
      </c>
      <c r="J19" t="s">
        <v>27</v>
      </c>
      <c r="K19" t="s">
        <v>27</v>
      </c>
      <c r="L19" t="s">
        <v>27</v>
      </c>
      <c r="M19">
        <v>82</v>
      </c>
      <c r="N19">
        <v>64</v>
      </c>
      <c r="O19">
        <v>31</v>
      </c>
      <c r="P19">
        <v>3</v>
      </c>
      <c r="Q19">
        <v>2</v>
      </c>
      <c r="R19">
        <v>28</v>
      </c>
      <c r="S19">
        <v>8</v>
      </c>
      <c r="V19">
        <v>100</v>
      </c>
      <c r="W19" t="s">
        <v>33</v>
      </c>
    </row>
    <row r="20" spans="1:23" x14ac:dyDescent="0.2">
      <c r="A20" t="s">
        <v>170</v>
      </c>
      <c r="B20" t="s">
        <v>645</v>
      </c>
      <c r="C20" t="s">
        <v>610</v>
      </c>
      <c r="D20" t="s">
        <v>42</v>
      </c>
      <c r="E20" t="s">
        <v>42</v>
      </c>
      <c r="F20" t="s">
        <v>171</v>
      </c>
      <c r="G20" s="4">
        <v>2018</v>
      </c>
      <c r="H20">
        <v>1494</v>
      </c>
      <c r="I20" t="s">
        <v>27</v>
      </c>
      <c r="J20" t="s">
        <v>27</v>
      </c>
      <c r="K20" t="s">
        <v>28</v>
      </c>
      <c r="L20" t="s">
        <v>27</v>
      </c>
      <c r="M20">
        <v>16</v>
      </c>
      <c r="N20">
        <v>61</v>
      </c>
      <c r="O20">
        <v>21</v>
      </c>
      <c r="P20">
        <v>9</v>
      </c>
      <c r="Q20">
        <v>9</v>
      </c>
      <c r="R20">
        <v>28</v>
      </c>
      <c r="S20">
        <v>1</v>
      </c>
      <c r="V20">
        <v>30</v>
      </c>
      <c r="W20" t="s">
        <v>22</v>
      </c>
    </row>
    <row r="21" spans="1:23" x14ac:dyDescent="0.2">
      <c r="A21" t="s">
        <v>322</v>
      </c>
      <c r="B21" t="s">
        <v>714</v>
      </c>
      <c r="C21" t="s">
        <v>1072</v>
      </c>
      <c r="D21" t="s">
        <v>1007</v>
      </c>
      <c r="E21" t="s">
        <v>903</v>
      </c>
      <c r="F21" t="s">
        <v>89</v>
      </c>
      <c r="G21" s="4">
        <v>2015</v>
      </c>
      <c r="H21">
        <v>1108</v>
      </c>
      <c r="M21">
        <v>49</v>
      </c>
      <c r="N21">
        <v>99</v>
      </c>
      <c r="O21">
        <v>0</v>
      </c>
      <c r="P21">
        <v>0</v>
      </c>
      <c r="Q21">
        <v>1</v>
      </c>
      <c r="S21">
        <v>0</v>
      </c>
      <c r="T21">
        <v>0</v>
      </c>
      <c r="U21">
        <v>0</v>
      </c>
      <c r="W21" t="s">
        <v>33</v>
      </c>
    </row>
    <row r="22" spans="1:23" x14ac:dyDescent="0.2">
      <c r="A22" t="s">
        <v>291</v>
      </c>
      <c r="B22" t="s">
        <v>638</v>
      </c>
      <c r="C22" t="s">
        <v>610</v>
      </c>
      <c r="D22" t="s">
        <v>37</v>
      </c>
      <c r="E22" t="s">
        <v>837</v>
      </c>
      <c r="F22" t="s">
        <v>292</v>
      </c>
      <c r="G22" s="4">
        <v>2017</v>
      </c>
      <c r="H22">
        <v>1510</v>
      </c>
      <c r="M22">
        <v>37</v>
      </c>
      <c r="N22">
        <v>86</v>
      </c>
      <c r="O22">
        <v>5</v>
      </c>
      <c r="P22">
        <v>0</v>
      </c>
      <c r="Q22">
        <v>9</v>
      </c>
      <c r="R22">
        <v>28</v>
      </c>
      <c r="S22">
        <v>14</v>
      </c>
      <c r="V22">
        <v>52</v>
      </c>
      <c r="W22" t="s">
        <v>22</v>
      </c>
    </row>
    <row r="23" spans="1:23" x14ac:dyDescent="0.2">
      <c r="A23" t="s">
        <v>47</v>
      </c>
      <c r="B23" t="s">
        <v>651</v>
      </c>
      <c r="C23" t="s">
        <v>48</v>
      </c>
      <c r="D23" t="s">
        <v>49</v>
      </c>
      <c r="E23" t="s">
        <v>49</v>
      </c>
      <c r="F23" t="s">
        <v>50</v>
      </c>
      <c r="G23" s="4">
        <v>2019</v>
      </c>
      <c r="H23">
        <v>818</v>
      </c>
      <c r="I23" t="s">
        <v>27</v>
      </c>
      <c r="J23" t="s">
        <v>27</v>
      </c>
      <c r="K23" t="s">
        <v>27</v>
      </c>
      <c r="L23" t="s">
        <v>27</v>
      </c>
      <c r="M23">
        <v>24</v>
      </c>
      <c r="N23">
        <v>21</v>
      </c>
      <c r="O23">
        <v>75</v>
      </c>
      <c r="P23">
        <v>1</v>
      </c>
      <c r="Q23">
        <v>3</v>
      </c>
      <c r="R23">
        <v>9</v>
      </c>
      <c r="S23">
        <v>0</v>
      </c>
      <c r="V23">
        <v>100</v>
      </c>
      <c r="W23" t="s">
        <v>22</v>
      </c>
    </row>
    <row r="24" spans="1:23" x14ac:dyDescent="0.2">
      <c r="A24" t="s">
        <v>286</v>
      </c>
      <c r="B24" t="s">
        <v>732</v>
      </c>
      <c r="C24" t="s">
        <v>121</v>
      </c>
      <c r="D24" t="s">
        <v>878</v>
      </c>
      <c r="E24" t="s">
        <v>878</v>
      </c>
      <c r="F24" t="s">
        <v>287</v>
      </c>
      <c r="G24" s="4">
        <v>2018</v>
      </c>
      <c r="H24">
        <v>2133</v>
      </c>
      <c r="I24" t="s">
        <v>27</v>
      </c>
      <c r="J24" t="s">
        <v>27</v>
      </c>
      <c r="K24" t="s">
        <v>27</v>
      </c>
      <c r="L24" t="s">
        <v>27</v>
      </c>
      <c r="M24">
        <v>58</v>
      </c>
      <c r="N24">
        <v>77</v>
      </c>
      <c r="O24">
        <v>16</v>
      </c>
      <c r="P24">
        <v>3</v>
      </c>
      <c r="Q24">
        <v>4</v>
      </c>
      <c r="R24">
        <v>27</v>
      </c>
      <c r="S24">
        <v>0</v>
      </c>
      <c r="V24">
        <v>100</v>
      </c>
      <c r="W24" t="s">
        <v>33</v>
      </c>
    </row>
    <row r="25" spans="1:23" x14ac:dyDescent="0.2">
      <c r="A25" t="s">
        <v>288</v>
      </c>
      <c r="B25" t="s">
        <v>714</v>
      </c>
      <c r="C25" t="s">
        <v>1072</v>
      </c>
      <c r="D25" t="s">
        <v>1007</v>
      </c>
      <c r="E25" t="s">
        <v>903</v>
      </c>
      <c r="F25" t="s">
        <v>89</v>
      </c>
      <c r="G25" s="4">
        <v>2019</v>
      </c>
      <c r="H25">
        <v>510</v>
      </c>
      <c r="I25" t="s">
        <v>27</v>
      </c>
      <c r="J25" t="s">
        <v>28</v>
      </c>
      <c r="K25" t="s">
        <v>27</v>
      </c>
      <c r="L25" t="s">
        <v>29</v>
      </c>
      <c r="M25">
        <v>50</v>
      </c>
      <c r="N25">
        <v>93</v>
      </c>
      <c r="O25">
        <v>1</v>
      </c>
      <c r="Q25">
        <v>6</v>
      </c>
      <c r="R25">
        <v>4</v>
      </c>
      <c r="S25">
        <v>0</v>
      </c>
      <c r="V25">
        <v>60</v>
      </c>
      <c r="W25" t="s">
        <v>33</v>
      </c>
    </row>
    <row r="26" spans="1:23" x14ac:dyDescent="0.2">
      <c r="A26" t="s">
        <v>958</v>
      </c>
      <c r="B26" t="s">
        <v>1051</v>
      </c>
      <c r="C26" t="s">
        <v>48</v>
      </c>
      <c r="D26" t="s">
        <v>1029</v>
      </c>
      <c r="E26" t="s">
        <v>1029</v>
      </c>
      <c r="F26" t="s">
        <v>959</v>
      </c>
      <c r="G26" s="4">
        <v>2021</v>
      </c>
      <c r="H26">
        <f>155+150</f>
        <v>305</v>
      </c>
      <c r="M26">
        <v>39</v>
      </c>
      <c r="N26">
        <v>51</v>
      </c>
      <c r="O26">
        <v>37</v>
      </c>
      <c r="P26">
        <v>5</v>
      </c>
      <c r="Q26">
        <v>7</v>
      </c>
      <c r="R26">
        <v>27</v>
      </c>
      <c r="S26">
        <v>0</v>
      </c>
      <c r="W26" t="s">
        <v>33</v>
      </c>
    </row>
    <row r="27" spans="1:23" x14ac:dyDescent="0.2">
      <c r="A27" t="s">
        <v>88</v>
      </c>
      <c r="B27" t="s">
        <v>714</v>
      </c>
      <c r="C27" t="s">
        <v>1072</v>
      </c>
      <c r="D27" t="s">
        <v>1007</v>
      </c>
      <c r="E27" t="s">
        <v>903</v>
      </c>
      <c r="F27" t="s">
        <v>89</v>
      </c>
      <c r="G27" s="4">
        <v>2018</v>
      </c>
      <c r="H27">
        <v>916</v>
      </c>
      <c r="I27" t="s">
        <v>27</v>
      </c>
      <c r="J27" t="s">
        <v>28</v>
      </c>
      <c r="K27" t="s">
        <v>27</v>
      </c>
      <c r="L27" t="s">
        <v>63</v>
      </c>
      <c r="M27">
        <v>50</v>
      </c>
      <c r="N27">
        <v>97</v>
      </c>
      <c r="O27">
        <v>1</v>
      </c>
      <c r="P27">
        <v>1</v>
      </c>
      <c r="Q27">
        <v>1</v>
      </c>
      <c r="R27">
        <v>3</v>
      </c>
      <c r="S27">
        <v>0</v>
      </c>
      <c r="V27">
        <v>0</v>
      </c>
      <c r="W27" t="s">
        <v>33</v>
      </c>
    </row>
    <row r="28" spans="1:23" x14ac:dyDescent="0.2">
      <c r="A28" t="s">
        <v>90</v>
      </c>
      <c r="B28" t="s">
        <v>745</v>
      </c>
      <c r="C28" t="s">
        <v>610</v>
      </c>
      <c r="D28" t="s">
        <v>42</v>
      </c>
      <c r="E28" t="s">
        <v>42</v>
      </c>
      <c r="F28" t="s">
        <v>91</v>
      </c>
      <c r="G28" s="4">
        <v>2018</v>
      </c>
      <c r="H28">
        <v>40</v>
      </c>
      <c r="I28" t="s">
        <v>28</v>
      </c>
      <c r="J28" t="s">
        <v>28</v>
      </c>
      <c r="K28" t="s">
        <v>28</v>
      </c>
      <c r="L28" t="s">
        <v>28</v>
      </c>
      <c r="M28">
        <v>15</v>
      </c>
      <c r="N28">
        <v>55</v>
      </c>
      <c r="O28">
        <v>33</v>
      </c>
      <c r="P28">
        <v>10</v>
      </c>
      <c r="Q28">
        <v>2</v>
      </c>
      <c r="R28">
        <v>25</v>
      </c>
      <c r="S28">
        <v>5</v>
      </c>
      <c r="V28">
        <v>90</v>
      </c>
      <c r="W28" t="s">
        <v>22</v>
      </c>
    </row>
    <row r="29" spans="1:23" x14ac:dyDescent="0.2">
      <c r="A29" t="s">
        <v>125</v>
      </c>
      <c r="B29" t="s">
        <v>723</v>
      </c>
      <c r="C29" t="s">
        <v>1072</v>
      </c>
      <c r="D29" t="s">
        <v>1008</v>
      </c>
      <c r="E29" t="s">
        <v>905</v>
      </c>
      <c r="F29" t="s">
        <v>126</v>
      </c>
      <c r="G29" s="4">
        <v>2018</v>
      </c>
      <c r="H29">
        <v>813</v>
      </c>
      <c r="I29" t="s">
        <v>27</v>
      </c>
      <c r="J29" t="s">
        <v>28</v>
      </c>
      <c r="K29" t="s">
        <v>27</v>
      </c>
      <c r="L29" t="s">
        <v>63</v>
      </c>
      <c r="M29">
        <v>51</v>
      </c>
      <c r="N29">
        <v>90</v>
      </c>
      <c r="O29">
        <v>9</v>
      </c>
      <c r="P29">
        <v>1</v>
      </c>
      <c r="Q29">
        <v>0</v>
      </c>
      <c r="R29">
        <v>4</v>
      </c>
      <c r="S29">
        <v>48</v>
      </c>
      <c r="V29">
        <v>100</v>
      </c>
      <c r="W29" t="s">
        <v>33</v>
      </c>
    </row>
    <row r="30" spans="1:23" x14ac:dyDescent="0.2">
      <c r="A30" t="s">
        <v>23</v>
      </c>
      <c r="B30" t="s">
        <v>618</v>
      </c>
      <c r="C30" t="s">
        <v>24</v>
      </c>
      <c r="D30" t="s">
        <v>25</v>
      </c>
      <c r="E30" t="s">
        <v>25</v>
      </c>
      <c r="F30" t="s">
        <v>26</v>
      </c>
      <c r="G30" s="4">
        <v>2019</v>
      </c>
      <c r="H30">
        <v>132</v>
      </c>
      <c r="I30" t="s">
        <v>27</v>
      </c>
      <c r="J30" t="s">
        <v>28</v>
      </c>
      <c r="K30" t="s">
        <v>28</v>
      </c>
      <c r="L30" t="s">
        <v>29</v>
      </c>
      <c r="M30">
        <v>55</v>
      </c>
      <c r="N30">
        <v>5</v>
      </c>
      <c r="O30">
        <v>91</v>
      </c>
      <c r="Q30">
        <v>4</v>
      </c>
      <c r="R30">
        <v>24</v>
      </c>
      <c r="S30">
        <v>0</v>
      </c>
      <c r="V30">
        <v>75</v>
      </c>
      <c r="W30" t="s">
        <v>22</v>
      </c>
    </row>
    <row r="31" spans="1:23" x14ac:dyDescent="0.2">
      <c r="A31" t="s">
        <v>277</v>
      </c>
      <c r="B31" t="s">
        <v>645</v>
      </c>
      <c r="C31" t="s">
        <v>85</v>
      </c>
      <c r="D31" t="s">
        <v>251</v>
      </c>
      <c r="E31" t="s">
        <v>251</v>
      </c>
      <c r="F31" t="s">
        <v>252</v>
      </c>
      <c r="G31" s="4">
        <v>2017</v>
      </c>
      <c r="H31">
        <v>4859</v>
      </c>
      <c r="M31">
        <v>48</v>
      </c>
      <c r="N31">
        <v>77</v>
      </c>
      <c r="O31">
        <v>5</v>
      </c>
      <c r="P31">
        <v>13</v>
      </c>
      <c r="Q31">
        <v>5</v>
      </c>
      <c r="R31">
        <v>24</v>
      </c>
      <c r="S31">
        <v>26</v>
      </c>
      <c r="V31">
        <v>28</v>
      </c>
      <c r="W31" t="s">
        <v>22</v>
      </c>
    </row>
    <row r="32" spans="1:23" x14ac:dyDescent="0.2">
      <c r="A32" t="s">
        <v>275</v>
      </c>
      <c r="B32" t="s">
        <v>748</v>
      </c>
      <c r="C32" t="s">
        <v>85</v>
      </c>
      <c r="D32" t="s">
        <v>86</v>
      </c>
      <c r="E32" t="s">
        <v>814</v>
      </c>
      <c r="F32" t="s">
        <v>276</v>
      </c>
      <c r="G32" s="4">
        <v>2017</v>
      </c>
      <c r="H32">
        <v>1645</v>
      </c>
      <c r="M32">
        <v>100</v>
      </c>
      <c r="N32">
        <v>80</v>
      </c>
      <c r="O32">
        <v>3</v>
      </c>
      <c r="P32">
        <v>16</v>
      </c>
      <c r="Q32">
        <v>1</v>
      </c>
      <c r="R32">
        <v>24</v>
      </c>
      <c r="S32">
        <v>81</v>
      </c>
      <c r="V32">
        <v>2</v>
      </c>
      <c r="W32" t="s">
        <v>22</v>
      </c>
    </row>
    <row r="33" spans="1:23" x14ac:dyDescent="0.2">
      <c r="A33" t="s">
        <v>132</v>
      </c>
      <c r="B33" t="s">
        <v>642</v>
      </c>
      <c r="C33" t="s">
        <v>610</v>
      </c>
      <c r="D33" t="s">
        <v>42</v>
      </c>
      <c r="E33" t="s">
        <v>42</v>
      </c>
      <c r="F33" t="s">
        <v>133</v>
      </c>
      <c r="G33" s="4">
        <v>2018</v>
      </c>
      <c r="H33">
        <v>2414</v>
      </c>
      <c r="I33" t="s">
        <v>27</v>
      </c>
      <c r="J33" t="s">
        <v>27</v>
      </c>
      <c r="K33" t="s">
        <v>28</v>
      </c>
      <c r="L33" t="s">
        <v>27</v>
      </c>
      <c r="M33">
        <v>13</v>
      </c>
      <c r="N33">
        <v>63</v>
      </c>
      <c r="O33">
        <v>29</v>
      </c>
      <c r="P33">
        <v>3</v>
      </c>
      <c r="Q33">
        <v>5</v>
      </c>
      <c r="R33">
        <v>21</v>
      </c>
      <c r="S33">
        <v>2</v>
      </c>
      <c r="V33">
        <v>65</v>
      </c>
      <c r="W33" t="s">
        <v>22</v>
      </c>
    </row>
    <row r="34" spans="1:23" x14ac:dyDescent="0.2">
      <c r="A34" t="s">
        <v>595</v>
      </c>
      <c r="B34" t="s">
        <v>642</v>
      </c>
      <c r="C34" t="s">
        <v>610</v>
      </c>
      <c r="D34" s="3" t="s">
        <v>37</v>
      </c>
      <c r="E34" t="s">
        <v>861</v>
      </c>
      <c r="F34" t="s">
        <v>596</v>
      </c>
      <c r="G34" s="4">
        <v>2020</v>
      </c>
      <c r="H34">
        <v>2043</v>
      </c>
      <c r="M34">
        <v>37</v>
      </c>
      <c r="N34">
        <v>57</v>
      </c>
      <c r="O34">
        <v>18</v>
      </c>
      <c r="P34">
        <v>14</v>
      </c>
      <c r="Q34">
        <v>11</v>
      </c>
      <c r="R34">
        <v>21</v>
      </c>
      <c r="S34">
        <v>35</v>
      </c>
      <c r="V34">
        <v>65</v>
      </c>
      <c r="W34" t="s">
        <v>22</v>
      </c>
    </row>
    <row r="35" spans="1:23" x14ac:dyDescent="0.2">
      <c r="A35" t="s">
        <v>272</v>
      </c>
      <c r="B35" t="s">
        <v>666</v>
      </c>
      <c r="C35" t="s">
        <v>19</v>
      </c>
      <c r="D35" t="s">
        <v>111</v>
      </c>
      <c r="E35" t="s">
        <v>111</v>
      </c>
      <c r="F35" t="s">
        <v>161</v>
      </c>
      <c r="G35" s="4">
        <v>2018</v>
      </c>
      <c r="H35">
        <v>2156</v>
      </c>
      <c r="I35" t="s">
        <v>27</v>
      </c>
      <c r="J35" t="s">
        <v>28</v>
      </c>
      <c r="K35" t="s">
        <v>28</v>
      </c>
      <c r="L35" t="s">
        <v>63</v>
      </c>
      <c r="M35">
        <v>85</v>
      </c>
      <c r="N35">
        <v>77</v>
      </c>
      <c r="O35">
        <v>8</v>
      </c>
      <c r="P35">
        <v>6</v>
      </c>
      <c r="Q35">
        <v>9</v>
      </c>
      <c r="R35">
        <v>21</v>
      </c>
      <c r="S35">
        <v>1</v>
      </c>
      <c r="V35">
        <v>62</v>
      </c>
      <c r="W35" t="s">
        <v>22</v>
      </c>
    </row>
    <row r="36" spans="1:23" x14ac:dyDescent="0.2">
      <c r="A36" t="s">
        <v>270</v>
      </c>
      <c r="B36" t="s">
        <v>711</v>
      </c>
      <c r="C36" t="s">
        <v>85</v>
      </c>
      <c r="D36" t="s">
        <v>86</v>
      </c>
      <c r="E36" t="s">
        <v>829</v>
      </c>
      <c r="F36" t="s">
        <v>271</v>
      </c>
      <c r="G36" s="4">
        <v>2018</v>
      </c>
      <c r="H36">
        <v>189</v>
      </c>
      <c r="I36" t="s">
        <v>28</v>
      </c>
      <c r="J36" t="s">
        <v>28</v>
      </c>
      <c r="K36" t="s">
        <v>28</v>
      </c>
      <c r="L36" t="s">
        <v>28</v>
      </c>
      <c r="M36">
        <v>42</v>
      </c>
      <c r="N36">
        <v>63</v>
      </c>
      <c r="O36">
        <v>12</v>
      </c>
      <c r="P36">
        <v>4</v>
      </c>
      <c r="Q36">
        <v>21</v>
      </c>
      <c r="R36">
        <v>20</v>
      </c>
      <c r="S36">
        <v>0</v>
      </c>
      <c r="V36">
        <v>100</v>
      </c>
      <c r="W36" t="s">
        <v>33</v>
      </c>
    </row>
    <row r="37" spans="1:23" x14ac:dyDescent="0.2">
      <c r="A37" t="s">
        <v>419</v>
      </c>
      <c r="B37" t="s">
        <v>643</v>
      </c>
      <c r="C37" t="s">
        <v>1072</v>
      </c>
      <c r="D37" t="s">
        <v>1008</v>
      </c>
      <c r="E37" t="s">
        <v>1025</v>
      </c>
      <c r="F37" t="s">
        <v>420</v>
      </c>
      <c r="G37" s="4">
        <v>2015</v>
      </c>
      <c r="H37">
        <v>1327</v>
      </c>
      <c r="M37">
        <v>59</v>
      </c>
      <c r="N37">
        <v>85</v>
      </c>
      <c r="O37">
        <v>3</v>
      </c>
      <c r="P37">
        <v>11</v>
      </c>
      <c r="Q37">
        <v>1</v>
      </c>
      <c r="S37">
        <v>9</v>
      </c>
      <c r="T37">
        <v>10</v>
      </c>
      <c r="U37">
        <v>3</v>
      </c>
      <c r="W37" t="s">
        <v>33</v>
      </c>
    </row>
    <row r="38" spans="1:23" x14ac:dyDescent="0.2">
      <c r="A38" t="s">
        <v>267</v>
      </c>
      <c r="B38" t="s">
        <v>728</v>
      </c>
      <c r="C38" t="s">
        <v>198</v>
      </c>
      <c r="D38" t="s">
        <v>198</v>
      </c>
      <c r="E38" t="s">
        <v>884</v>
      </c>
      <c r="F38" t="s">
        <v>268</v>
      </c>
      <c r="G38" s="4">
        <v>2017</v>
      </c>
      <c r="H38">
        <v>1875</v>
      </c>
      <c r="M38">
        <v>62</v>
      </c>
      <c r="N38">
        <v>73</v>
      </c>
      <c r="O38">
        <v>25</v>
      </c>
      <c r="P38">
        <v>2</v>
      </c>
      <c r="Q38">
        <v>0</v>
      </c>
      <c r="R38">
        <v>19</v>
      </c>
      <c r="S38">
        <v>54</v>
      </c>
      <c r="V38">
        <v>100</v>
      </c>
      <c r="W38" t="s">
        <v>33</v>
      </c>
    </row>
    <row r="39" spans="1:23" x14ac:dyDescent="0.2">
      <c r="A39" t="s">
        <v>562</v>
      </c>
      <c r="B39" t="s">
        <v>710</v>
      </c>
      <c r="C39" t="s">
        <v>343</v>
      </c>
      <c r="D39" t="s">
        <v>343</v>
      </c>
      <c r="E39" t="s">
        <v>898</v>
      </c>
      <c r="F39" t="s">
        <v>563</v>
      </c>
      <c r="G39" s="4">
        <v>2020</v>
      </c>
      <c r="H39">
        <v>1558</v>
      </c>
      <c r="M39">
        <v>79</v>
      </c>
      <c r="N39">
        <v>72</v>
      </c>
      <c r="O39">
        <v>23</v>
      </c>
      <c r="P39">
        <v>2</v>
      </c>
      <c r="Q39">
        <v>3</v>
      </c>
      <c r="R39">
        <v>19</v>
      </c>
      <c r="S39">
        <v>18</v>
      </c>
      <c r="V39">
        <v>100</v>
      </c>
      <c r="W39" t="s">
        <v>33</v>
      </c>
    </row>
    <row r="40" spans="1:23" x14ac:dyDescent="0.2">
      <c r="A40" t="s">
        <v>560</v>
      </c>
      <c r="B40" t="s">
        <v>707</v>
      </c>
      <c r="C40" t="s">
        <v>19</v>
      </c>
      <c r="D40" t="s">
        <v>111</v>
      </c>
      <c r="E40" t="s">
        <v>111</v>
      </c>
      <c r="F40" t="s">
        <v>561</v>
      </c>
      <c r="G40" s="4">
        <v>2020</v>
      </c>
      <c r="H40">
        <v>1351</v>
      </c>
      <c r="M40">
        <v>85</v>
      </c>
      <c r="N40">
        <v>75</v>
      </c>
      <c r="O40">
        <v>20</v>
      </c>
      <c r="P40">
        <v>2</v>
      </c>
      <c r="Q40">
        <v>3</v>
      </c>
      <c r="R40">
        <v>19</v>
      </c>
      <c r="S40">
        <v>2</v>
      </c>
      <c r="V40">
        <v>100</v>
      </c>
      <c r="W40" t="s">
        <v>22</v>
      </c>
    </row>
    <row r="41" spans="1:23" x14ac:dyDescent="0.2">
      <c r="A41" t="s">
        <v>594</v>
      </c>
      <c r="B41" t="s">
        <v>750</v>
      </c>
      <c r="C41" s="2" t="s">
        <v>19</v>
      </c>
      <c r="D41" t="s">
        <v>20</v>
      </c>
      <c r="E41" t="s">
        <v>860</v>
      </c>
      <c r="F41" t="s">
        <v>533</v>
      </c>
      <c r="G41" s="4">
        <v>2020</v>
      </c>
      <c r="H41">
        <v>213</v>
      </c>
      <c r="M41">
        <v>94</v>
      </c>
      <c r="N41">
        <v>52</v>
      </c>
      <c r="O41">
        <v>9</v>
      </c>
      <c r="P41">
        <v>21</v>
      </c>
      <c r="Q41">
        <v>18</v>
      </c>
      <c r="R41">
        <v>19</v>
      </c>
      <c r="S41">
        <v>5</v>
      </c>
      <c r="V41">
        <v>18</v>
      </c>
      <c r="W41" t="s">
        <v>33</v>
      </c>
    </row>
    <row r="42" spans="1:23" x14ac:dyDescent="0.2">
      <c r="A42" t="s">
        <v>908</v>
      </c>
      <c r="B42" t="s">
        <v>1039</v>
      </c>
      <c r="C42" t="s">
        <v>24</v>
      </c>
      <c r="D42" t="s">
        <v>93</v>
      </c>
      <c r="E42" t="s">
        <v>1010</v>
      </c>
      <c r="F42" t="s">
        <v>910</v>
      </c>
      <c r="G42" s="4">
        <v>2021</v>
      </c>
      <c r="H42">
        <v>51</v>
      </c>
      <c r="M42">
        <v>39</v>
      </c>
      <c r="N42">
        <v>98</v>
      </c>
      <c r="O42">
        <v>0</v>
      </c>
      <c r="P42">
        <v>1</v>
      </c>
      <c r="Q42">
        <v>1</v>
      </c>
      <c r="S42">
        <v>33</v>
      </c>
      <c r="W42" t="s">
        <v>33</v>
      </c>
    </row>
    <row r="43" spans="1:23" x14ac:dyDescent="0.2">
      <c r="A43" t="s">
        <v>110</v>
      </c>
      <c r="B43" t="s">
        <v>666</v>
      </c>
      <c r="C43" t="s">
        <v>19</v>
      </c>
      <c r="D43" t="s">
        <v>111</v>
      </c>
      <c r="E43" t="s">
        <v>111</v>
      </c>
      <c r="F43" t="s">
        <v>112</v>
      </c>
      <c r="G43" s="4">
        <v>2019</v>
      </c>
      <c r="H43">
        <v>4439</v>
      </c>
      <c r="I43" t="s">
        <v>27</v>
      </c>
      <c r="J43" t="s">
        <v>27</v>
      </c>
      <c r="K43" t="s">
        <v>27</v>
      </c>
      <c r="L43" t="s">
        <v>27</v>
      </c>
      <c r="M43">
        <v>84</v>
      </c>
      <c r="N43">
        <v>78</v>
      </c>
      <c r="O43">
        <v>18</v>
      </c>
      <c r="P43">
        <v>1</v>
      </c>
      <c r="Q43">
        <v>3</v>
      </c>
      <c r="R43">
        <v>18</v>
      </c>
      <c r="S43">
        <v>4</v>
      </c>
      <c r="V43">
        <v>90</v>
      </c>
      <c r="W43" t="s">
        <v>22</v>
      </c>
    </row>
    <row r="44" spans="1:23" x14ac:dyDescent="0.2">
      <c r="A44" t="s">
        <v>264</v>
      </c>
      <c r="B44" t="s">
        <v>662</v>
      </c>
      <c r="C44" t="s">
        <v>24</v>
      </c>
      <c r="D44" t="s">
        <v>93</v>
      </c>
      <c r="E44" t="s">
        <v>828</v>
      </c>
      <c r="F44" t="s">
        <v>169</v>
      </c>
      <c r="G44" s="4">
        <v>2018</v>
      </c>
      <c r="H44">
        <v>435</v>
      </c>
      <c r="I44" t="s">
        <v>27</v>
      </c>
      <c r="J44" t="s">
        <v>27</v>
      </c>
      <c r="K44" t="s">
        <v>27</v>
      </c>
      <c r="L44" t="s">
        <v>27</v>
      </c>
      <c r="M44">
        <v>35</v>
      </c>
      <c r="N44">
        <v>60</v>
      </c>
      <c r="O44">
        <v>3</v>
      </c>
      <c r="P44">
        <v>33</v>
      </c>
      <c r="Q44">
        <v>4</v>
      </c>
      <c r="R44">
        <v>18</v>
      </c>
      <c r="S44">
        <v>25</v>
      </c>
      <c r="V44">
        <v>19</v>
      </c>
      <c r="W44" t="s">
        <v>33</v>
      </c>
    </row>
    <row r="45" spans="1:23" x14ac:dyDescent="0.2">
      <c r="A45" t="s">
        <v>256</v>
      </c>
      <c r="B45" t="s">
        <v>692</v>
      </c>
      <c r="C45" t="s">
        <v>48</v>
      </c>
      <c r="D45" t="s">
        <v>257</v>
      </c>
      <c r="E45" t="s">
        <v>257</v>
      </c>
      <c r="F45" t="s">
        <v>258</v>
      </c>
      <c r="G45" s="4">
        <v>2018</v>
      </c>
      <c r="H45">
        <v>866</v>
      </c>
      <c r="I45" t="s">
        <v>27</v>
      </c>
      <c r="J45" t="s">
        <v>28</v>
      </c>
      <c r="K45" t="s">
        <v>27</v>
      </c>
      <c r="L45" t="s">
        <v>63</v>
      </c>
      <c r="M45">
        <v>28</v>
      </c>
      <c r="N45">
        <v>67</v>
      </c>
      <c r="O45">
        <v>22</v>
      </c>
      <c r="P45">
        <v>1</v>
      </c>
      <c r="Q45">
        <v>10</v>
      </c>
      <c r="R45">
        <v>17</v>
      </c>
      <c r="S45">
        <v>1</v>
      </c>
      <c r="V45">
        <v>100</v>
      </c>
      <c r="W45" t="s">
        <v>33</v>
      </c>
    </row>
    <row r="46" spans="1:23" x14ac:dyDescent="0.2">
      <c r="A46" t="s">
        <v>76</v>
      </c>
      <c r="B46" t="s">
        <v>766</v>
      </c>
      <c r="C46" t="s">
        <v>610</v>
      </c>
      <c r="D46" t="s">
        <v>37</v>
      </c>
      <c r="E46" t="s">
        <v>810</v>
      </c>
      <c r="F46" t="s">
        <v>77</v>
      </c>
      <c r="G46" s="4">
        <v>2017</v>
      </c>
      <c r="H46">
        <v>723</v>
      </c>
      <c r="M46">
        <v>44</v>
      </c>
      <c r="N46">
        <v>53</v>
      </c>
      <c r="O46">
        <v>34</v>
      </c>
      <c r="P46">
        <v>4</v>
      </c>
      <c r="Q46">
        <v>9</v>
      </c>
      <c r="R46">
        <v>17</v>
      </c>
      <c r="S46">
        <v>3</v>
      </c>
      <c r="V46">
        <v>23</v>
      </c>
      <c r="W46" t="s">
        <v>22</v>
      </c>
    </row>
    <row r="47" spans="1:23" x14ac:dyDescent="0.2">
      <c r="A47" t="s">
        <v>481</v>
      </c>
      <c r="B47" t="s">
        <v>727</v>
      </c>
      <c r="C47" t="s">
        <v>48</v>
      </c>
      <c r="D47" t="s">
        <v>49</v>
      </c>
      <c r="E47" t="s">
        <v>49</v>
      </c>
      <c r="F47" t="s">
        <v>50</v>
      </c>
      <c r="G47" s="4">
        <v>2015</v>
      </c>
      <c r="H47">
        <v>852</v>
      </c>
      <c r="M47">
        <v>37</v>
      </c>
      <c r="N47">
        <v>63</v>
      </c>
      <c r="O47">
        <v>24</v>
      </c>
      <c r="P47">
        <v>7</v>
      </c>
      <c r="Q47">
        <v>6</v>
      </c>
      <c r="S47">
        <v>1</v>
      </c>
      <c r="T47">
        <v>0</v>
      </c>
      <c r="U47">
        <v>0</v>
      </c>
      <c r="W47" t="s">
        <v>22</v>
      </c>
    </row>
    <row r="48" spans="1:23" x14ac:dyDescent="0.2">
      <c r="A48" t="s">
        <v>177</v>
      </c>
      <c r="B48" t="s">
        <v>623</v>
      </c>
      <c r="C48" t="s">
        <v>121</v>
      </c>
      <c r="D48" t="s">
        <v>878</v>
      </c>
      <c r="E48" t="s">
        <v>878</v>
      </c>
      <c r="F48" t="s">
        <v>178</v>
      </c>
      <c r="G48" s="4">
        <v>2019</v>
      </c>
      <c r="H48">
        <v>2420</v>
      </c>
      <c r="I48" t="s">
        <v>27</v>
      </c>
      <c r="J48" t="s">
        <v>27</v>
      </c>
      <c r="K48" t="s">
        <v>27</v>
      </c>
      <c r="L48" t="s">
        <v>27</v>
      </c>
      <c r="M48">
        <v>55</v>
      </c>
      <c r="N48">
        <v>87</v>
      </c>
      <c r="O48">
        <v>7</v>
      </c>
      <c r="P48">
        <v>3</v>
      </c>
      <c r="Q48">
        <v>3</v>
      </c>
      <c r="R48">
        <v>17</v>
      </c>
      <c r="S48">
        <v>0</v>
      </c>
      <c r="V48">
        <v>45</v>
      </c>
      <c r="W48" t="s">
        <v>33</v>
      </c>
    </row>
    <row r="49" spans="1:23" x14ac:dyDescent="0.2">
      <c r="A49" t="s">
        <v>118</v>
      </c>
      <c r="B49" t="s">
        <v>631</v>
      </c>
      <c r="C49" t="s">
        <v>45</v>
      </c>
      <c r="D49" t="s">
        <v>96</v>
      </c>
      <c r="E49" t="s">
        <v>96</v>
      </c>
      <c r="F49" t="s">
        <v>119</v>
      </c>
      <c r="G49" s="4">
        <v>2018</v>
      </c>
      <c r="H49">
        <v>237</v>
      </c>
      <c r="I49" t="s">
        <v>27</v>
      </c>
      <c r="J49" t="s">
        <v>28</v>
      </c>
      <c r="K49" t="s">
        <v>27</v>
      </c>
      <c r="L49" t="s">
        <v>63</v>
      </c>
      <c r="M49">
        <v>38</v>
      </c>
      <c r="N49">
        <v>70</v>
      </c>
      <c r="O49">
        <v>5</v>
      </c>
      <c r="P49">
        <v>4</v>
      </c>
      <c r="Q49">
        <v>21</v>
      </c>
      <c r="R49">
        <v>17</v>
      </c>
      <c r="S49">
        <v>0</v>
      </c>
      <c r="V49">
        <v>62</v>
      </c>
      <c r="W49" t="s">
        <v>22</v>
      </c>
    </row>
    <row r="50" spans="1:23" x14ac:dyDescent="0.2">
      <c r="A50" t="s">
        <v>946</v>
      </c>
      <c r="B50" t="s">
        <v>1049</v>
      </c>
      <c r="C50" t="s">
        <v>610</v>
      </c>
      <c r="D50" t="s">
        <v>37</v>
      </c>
      <c r="E50" t="s">
        <v>1026</v>
      </c>
      <c r="F50" t="s">
        <v>947</v>
      </c>
      <c r="G50" s="4">
        <v>2021</v>
      </c>
      <c r="H50">
        <f>376+455</f>
        <v>831</v>
      </c>
      <c r="M50">
        <v>100</v>
      </c>
      <c r="N50">
        <v>67</v>
      </c>
      <c r="O50">
        <v>30</v>
      </c>
      <c r="P50">
        <v>2</v>
      </c>
      <c r="Q50">
        <v>1</v>
      </c>
      <c r="R50">
        <v>18</v>
      </c>
      <c r="S50">
        <v>1</v>
      </c>
      <c r="W50" t="s">
        <v>22</v>
      </c>
    </row>
    <row r="51" spans="1:23" x14ac:dyDescent="0.2">
      <c r="A51" t="s">
        <v>250</v>
      </c>
      <c r="B51" t="s">
        <v>718</v>
      </c>
      <c r="C51" t="s">
        <v>85</v>
      </c>
      <c r="D51" t="s">
        <v>251</v>
      </c>
      <c r="E51" t="s">
        <v>251</v>
      </c>
      <c r="F51" t="s">
        <v>252</v>
      </c>
      <c r="G51" s="4">
        <v>2017</v>
      </c>
      <c r="H51">
        <v>7384</v>
      </c>
      <c r="M51">
        <v>42</v>
      </c>
      <c r="N51">
        <v>70</v>
      </c>
      <c r="O51">
        <v>6</v>
      </c>
      <c r="P51">
        <v>22</v>
      </c>
      <c r="Q51">
        <v>2</v>
      </c>
      <c r="R51">
        <v>16</v>
      </c>
      <c r="S51">
        <v>34</v>
      </c>
      <c r="V51">
        <v>28</v>
      </c>
      <c r="W51" t="s">
        <v>22</v>
      </c>
    </row>
    <row r="52" spans="1:23" x14ac:dyDescent="0.2">
      <c r="A52" t="s">
        <v>145</v>
      </c>
      <c r="B52" t="s">
        <v>640</v>
      </c>
      <c r="C52" t="s">
        <v>146</v>
      </c>
      <c r="D52" t="s">
        <v>147</v>
      </c>
      <c r="E52" t="s">
        <v>147</v>
      </c>
      <c r="F52" t="s">
        <v>148</v>
      </c>
      <c r="G52" s="4">
        <v>2019</v>
      </c>
      <c r="H52">
        <v>441</v>
      </c>
      <c r="I52" t="s">
        <v>27</v>
      </c>
      <c r="J52" t="s">
        <v>27</v>
      </c>
      <c r="K52" t="s">
        <v>27</v>
      </c>
      <c r="L52" t="s">
        <v>27</v>
      </c>
      <c r="M52">
        <v>10</v>
      </c>
      <c r="N52">
        <v>81</v>
      </c>
      <c r="O52">
        <v>14</v>
      </c>
      <c r="Q52">
        <v>5</v>
      </c>
      <c r="R52">
        <v>3</v>
      </c>
      <c r="S52">
        <v>91</v>
      </c>
      <c r="V52">
        <v>63</v>
      </c>
      <c r="W52" t="s">
        <v>33</v>
      </c>
    </row>
    <row r="53" spans="1:23" x14ac:dyDescent="0.2">
      <c r="A53" t="s">
        <v>261</v>
      </c>
      <c r="B53" t="s">
        <v>775</v>
      </c>
      <c r="C53" t="s">
        <v>19</v>
      </c>
      <c r="D53" t="s">
        <v>262</v>
      </c>
      <c r="E53" t="s">
        <v>262</v>
      </c>
      <c r="F53" t="s">
        <v>263</v>
      </c>
      <c r="G53" s="4">
        <v>2019</v>
      </c>
      <c r="H53">
        <v>62</v>
      </c>
      <c r="I53" t="s">
        <v>28</v>
      </c>
      <c r="J53" t="s">
        <v>28</v>
      </c>
      <c r="K53" t="s">
        <v>28</v>
      </c>
      <c r="L53" t="s">
        <v>63</v>
      </c>
      <c r="M53">
        <v>0</v>
      </c>
      <c r="N53">
        <v>86</v>
      </c>
      <c r="O53">
        <v>2</v>
      </c>
      <c r="P53">
        <v>6</v>
      </c>
      <c r="Q53">
        <v>6</v>
      </c>
      <c r="R53">
        <v>16</v>
      </c>
      <c r="S53">
        <v>0</v>
      </c>
      <c r="V53">
        <v>81</v>
      </c>
      <c r="W53" t="s">
        <v>22</v>
      </c>
    </row>
    <row r="54" spans="1:23" x14ac:dyDescent="0.2">
      <c r="A54" t="s">
        <v>72</v>
      </c>
      <c r="B54" t="s">
        <v>734</v>
      </c>
      <c r="C54" t="s">
        <v>610</v>
      </c>
      <c r="D54" t="s">
        <v>37</v>
      </c>
      <c r="E54" t="s">
        <v>815</v>
      </c>
      <c r="F54" t="s">
        <v>73</v>
      </c>
      <c r="G54" s="4">
        <v>2017</v>
      </c>
      <c r="H54">
        <v>333</v>
      </c>
      <c r="M54">
        <v>100</v>
      </c>
      <c r="N54">
        <v>46</v>
      </c>
      <c r="O54">
        <v>50</v>
      </c>
      <c r="P54">
        <v>1</v>
      </c>
      <c r="Q54">
        <v>3</v>
      </c>
      <c r="R54">
        <v>15</v>
      </c>
      <c r="S54">
        <v>0</v>
      </c>
      <c r="V54">
        <v>100</v>
      </c>
      <c r="W54" t="s">
        <v>22</v>
      </c>
    </row>
    <row r="55" spans="1:23" x14ac:dyDescent="0.2">
      <c r="A55" t="s">
        <v>142</v>
      </c>
      <c r="B55" t="s">
        <v>732</v>
      </c>
      <c r="C55" t="s">
        <v>19</v>
      </c>
      <c r="D55" t="s">
        <v>111</v>
      </c>
      <c r="E55" t="s">
        <v>111</v>
      </c>
      <c r="F55" t="s">
        <v>112</v>
      </c>
      <c r="G55" s="4">
        <v>2019</v>
      </c>
      <c r="H55">
        <v>2423</v>
      </c>
      <c r="I55" t="s">
        <v>27</v>
      </c>
      <c r="J55" t="s">
        <v>27</v>
      </c>
      <c r="K55" t="s">
        <v>27</v>
      </c>
      <c r="L55" t="s">
        <v>27</v>
      </c>
      <c r="M55">
        <v>89</v>
      </c>
      <c r="N55">
        <v>82</v>
      </c>
      <c r="O55">
        <v>15</v>
      </c>
      <c r="P55">
        <v>1</v>
      </c>
      <c r="Q55">
        <v>2</v>
      </c>
      <c r="R55">
        <v>15</v>
      </c>
      <c r="S55">
        <v>3</v>
      </c>
      <c r="V55">
        <v>100</v>
      </c>
      <c r="W55" t="s">
        <v>22</v>
      </c>
    </row>
    <row r="56" spans="1:23" x14ac:dyDescent="0.2">
      <c r="A56" t="s">
        <v>242</v>
      </c>
      <c r="B56" t="s">
        <v>713</v>
      </c>
      <c r="C56" t="s">
        <v>156</v>
      </c>
      <c r="D56" t="s">
        <v>156</v>
      </c>
      <c r="E56" t="s">
        <v>890</v>
      </c>
      <c r="F56" t="s">
        <v>243</v>
      </c>
      <c r="G56" s="4">
        <v>2018</v>
      </c>
      <c r="H56">
        <v>1686</v>
      </c>
      <c r="I56" t="s">
        <v>59</v>
      </c>
      <c r="J56" t="s">
        <v>28</v>
      </c>
      <c r="K56" t="s">
        <v>27</v>
      </c>
      <c r="L56" t="s">
        <v>63</v>
      </c>
      <c r="M56">
        <v>100</v>
      </c>
      <c r="N56">
        <v>88</v>
      </c>
      <c r="O56">
        <v>9</v>
      </c>
      <c r="P56">
        <v>1</v>
      </c>
      <c r="Q56">
        <v>2</v>
      </c>
      <c r="R56">
        <v>15</v>
      </c>
      <c r="S56">
        <v>0</v>
      </c>
      <c r="V56">
        <v>75</v>
      </c>
      <c r="W56" t="s">
        <v>33</v>
      </c>
    </row>
    <row r="57" spans="1:23" x14ac:dyDescent="0.2">
      <c r="A57" t="s">
        <v>273</v>
      </c>
      <c r="B57" t="s">
        <v>625</v>
      </c>
      <c r="C57" t="s">
        <v>610</v>
      </c>
      <c r="D57" t="s">
        <v>37</v>
      </c>
      <c r="E57" t="s">
        <v>830</v>
      </c>
      <c r="F57" t="s">
        <v>274</v>
      </c>
      <c r="G57" s="4">
        <v>2018</v>
      </c>
      <c r="H57">
        <v>1119</v>
      </c>
      <c r="I57" t="s">
        <v>27</v>
      </c>
      <c r="J57" t="s">
        <v>28</v>
      </c>
      <c r="K57" t="s">
        <v>27</v>
      </c>
      <c r="L57" t="s">
        <v>106</v>
      </c>
      <c r="M57">
        <v>50</v>
      </c>
      <c r="N57">
        <v>26</v>
      </c>
      <c r="O57">
        <v>6</v>
      </c>
      <c r="P57">
        <v>67</v>
      </c>
      <c r="Q57">
        <v>1</v>
      </c>
      <c r="R57">
        <v>15</v>
      </c>
      <c r="S57">
        <v>0</v>
      </c>
      <c r="V57">
        <v>34</v>
      </c>
      <c r="W57" t="s">
        <v>22</v>
      </c>
    </row>
    <row r="58" spans="1:23" x14ac:dyDescent="0.2">
      <c r="A58" t="s">
        <v>932</v>
      </c>
      <c r="B58" t="s">
        <v>1045</v>
      </c>
      <c r="C58" t="s">
        <v>121</v>
      </c>
      <c r="D58" t="s">
        <v>882</v>
      </c>
      <c r="E58" t="s">
        <v>1020</v>
      </c>
      <c r="F58" t="s">
        <v>933</v>
      </c>
      <c r="G58" s="4">
        <v>2021</v>
      </c>
      <c r="H58">
        <v>62</v>
      </c>
      <c r="M58">
        <v>50</v>
      </c>
      <c r="N58">
        <v>84</v>
      </c>
      <c r="O58">
        <v>3</v>
      </c>
      <c r="P58">
        <v>3</v>
      </c>
      <c r="Q58">
        <v>10</v>
      </c>
      <c r="R58">
        <v>2</v>
      </c>
      <c r="S58">
        <v>0</v>
      </c>
      <c r="W58" t="s">
        <v>33</v>
      </c>
    </row>
    <row r="59" spans="1:23" x14ac:dyDescent="0.2">
      <c r="A59" t="s">
        <v>158</v>
      </c>
      <c r="B59" t="s">
        <v>617</v>
      </c>
      <c r="C59" t="s">
        <v>24</v>
      </c>
      <c r="D59" t="s">
        <v>93</v>
      </c>
      <c r="E59" t="s">
        <v>851</v>
      </c>
      <c r="F59" t="s">
        <v>159</v>
      </c>
      <c r="G59" s="4">
        <v>2019</v>
      </c>
      <c r="H59">
        <v>295</v>
      </c>
      <c r="I59" t="s">
        <v>27</v>
      </c>
      <c r="J59" t="s">
        <v>28</v>
      </c>
      <c r="K59" t="s">
        <v>27</v>
      </c>
      <c r="L59" t="s">
        <v>63</v>
      </c>
      <c r="M59">
        <v>68</v>
      </c>
      <c r="N59">
        <v>83</v>
      </c>
      <c r="O59">
        <v>12</v>
      </c>
      <c r="P59">
        <v>2</v>
      </c>
      <c r="Q59">
        <v>3</v>
      </c>
      <c r="R59">
        <v>14</v>
      </c>
      <c r="S59">
        <v>41</v>
      </c>
      <c r="V59">
        <v>57</v>
      </c>
      <c r="W59" t="s">
        <v>22</v>
      </c>
    </row>
    <row r="60" spans="1:23" x14ac:dyDescent="0.2">
      <c r="A60" t="s">
        <v>380</v>
      </c>
      <c r="B60" t="s">
        <v>618</v>
      </c>
      <c r="C60" t="s">
        <v>45</v>
      </c>
      <c r="D60" t="s">
        <v>138</v>
      </c>
      <c r="E60" t="s">
        <v>138</v>
      </c>
      <c r="F60" t="s">
        <v>381</v>
      </c>
      <c r="G60" s="4">
        <v>2019</v>
      </c>
      <c r="H60">
        <v>571</v>
      </c>
      <c r="I60" t="s">
        <v>59</v>
      </c>
      <c r="J60" t="s">
        <v>28</v>
      </c>
      <c r="K60" t="s">
        <v>27</v>
      </c>
      <c r="L60" t="s">
        <v>63</v>
      </c>
      <c r="M60">
        <v>100</v>
      </c>
      <c r="N60">
        <v>66</v>
      </c>
      <c r="O60">
        <v>1</v>
      </c>
      <c r="P60">
        <v>22</v>
      </c>
      <c r="Q60">
        <v>11</v>
      </c>
      <c r="R60">
        <v>14</v>
      </c>
      <c r="S60">
        <v>44</v>
      </c>
      <c r="V60">
        <v>9</v>
      </c>
      <c r="W60" t="s">
        <v>22</v>
      </c>
    </row>
    <row r="61" spans="1:23" x14ac:dyDescent="0.2">
      <c r="A61" t="s">
        <v>601</v>
      </c>
      <c r="B61" t="s">
        <v>761</v>
      </c>
      <c r="C61" t="s">
        <v>121</v>
      </c>
      <c r="D61" t="s">
        <v>878</v>
      </c>
      <c r="E61" t="s">
        <v>878</v>
      </c>
      <c r="F61" t="s">
        <v>602</v>
      </c>
      <c r="G61" s="4">
        <v>2020</v>
      </c>
      <c r="H61">
        <v>1440</v>
      </c>
      <c r="M61">
        <v>63</v>
      </c>
      <c r="N61">
        <v>90</v>
      </c>
      <c r="O61">
        <v>6</v>
      </c>
      <c r="P61">
        <v>2</v>
      </c>
      <c r="Q61">
        <v>2</v>
      </c>
      <c r="R61">
        <v>14</v>
      </c>
      <c r="S61">
        <v>0</v>
      </c>
      <c r="V61">
        <v>41</v>
      </c>
      <c r="W61" t="s">
        <v>33</v>
      </c>
    </row>
    <row r="62" spans="1:23" x14ac:dyDescent="0.2">
      <c r="A62" t="s">
        <v>235</v>
      </c>
      <c r="B62" t="s">
        <v>739</v>
      </c>
      <c r="C62" t="s">
        <v>19</v>
      </c>
      <c r="D62" t="s">
        <v>20</v>
      </c>
      <c r="E62" t="s">
        <v>832</v>
      </c>
      <c r="F62" t="s">
        <v>236</v>
      </c>
      <c r="G62" s="4">
        <v>2018</v>
      </c>
      <c r="H62">
        <v>172</v>
      </c>
      <c r="I62" t="s">
        <v>27</v>
      </c>
      <c r="J62" t="s">
        <v>28</v>
      </c>
      <c r="K62" t="s">
        <v>27</v>
      </c>
      <c r="L62" t="s">
        <v>63</v>
      </c>
      <c r="M62">
        <v>31</v>
      </c>
      <c r="N62">
        <v>93</v>
      </c>
      <c r="O62">
        <v>2</v>
      </c>
      <c r="P62">
        <v>2</v>
      </c>
      <c r="Q62">
        <v>3</v>
      </c>
      <c r="R62">
        <v>14</v>
      </c>
      <c r="S62">
        <v>43</v>
      </c>
      <c r="V62">
        <v>48</v>
      </c>
      <c r="W62" t="s">
        <v>22</v>
      </c>
    </row>
    <row r="63" spans="1:23" x14ac:dyDescent="0.2">
      <c r="A63" t="s">
        <v>233</v>
      </c>
      <c r="B63" t="s">
        <v>667</v>
      </c>
      <c r="C63" t="s">
        <v>45</v>
      </c>
      <c r="D63" t="s">
        <v>907</v>
      </c>
      <c r="E63" t="s">
        <v>847</v>
      </c>
      <c r="F63" t="s">
        <v>234</v>
      </c>
      <c r="G63" s="4">
        <v>2019</v>
      </c>
      <c r="H63">
        <v>120</v>
      </c>
      <c r="I63" t="s">
        <v>27</v>
      </c>
      <c r="J63" t="s">
        <v>28</v>
      </c>
      <c r="K63" t="s">
        <v>28</v>
      </c>
      <c r="L63" t="s">
        <v>63</v>
      </c>
      <c r="M63">
        <v>59</v>
      </c>
      <c r="N63">
        <v>88</v>
      </c>
      <c r="O63">
        <v>3</v>
      </c>
      <c r="P63">
        <v>3</v>
      </c>
      <c r="Q63">
        <v>6</v>
      </c>
      <c r="R63">
        <v>14</v>
      </c>
      <c r="S63">
        <v>6</v>
      </c>
      <c r="V63">
        <v>38</v>
      </c>
      <c r="W63" t="s">
        <v>22</v>
      </c>
    </row>
    <row r="64" spans="1:23" x14ac:dyDescent="0.2">
      <c r="A64" t="s">
        <v>231</v>
      </c>
      <c r="B64" t="s">
        <v>621</v>
      </c>
      <c r="C64" t="s">
        <v>85</v>
      </c>
      <c r="D64" t="s">
        <v>86</v>
      </c>
      <c r="E64" t="s">
        <v>806</v>
      </c>
      <c r="F64" t="s">
        <v>232</v>
      </c>
      <c r="G64" s="4">
        <v>2017</v>
      </c>
      <c r="H64">
        <v>226</v>
      </c>
      <c r="M64">
        <v>40</v>
      </c>
      <c r="N64">
        <v>66</v>
      </c>
      <c r="O64">
        <v>28</v>
      </c>
      <c r="P64">
        <v>3</v>
      </c>
      <c r="Q64">
        <v>3</v>
      </c>
      <c r="R64">
        <v>13</v>
      </c>
      <c r="S64">
        <v>35</v>
      </c>
      <c r="V64">
        <v>52</v>
      </c>
      <c r="W64" t="s">
        <v>22</v>
      </c>
    </row>
    <row r="65" spans="1:23" x14ac:dyDescent="0.2">
      <c r="A65" t="s">
        <v>948</v>
      </c>
      <c r="B65" t="s">
        <v>730</v>
      </c>
      <c r="C65" t="s">
        <v>610</v>
      </c>
      <c r="D65" t="s">
        <v>42</v>
      </c>
      <c r="E65" t="s">
        <v>42</v>
      </c>
      <c r="F65" t="s">
        <v>949</v>
      </c>
      <c r="G65" s="4">
        <v>2021</v>
      </c>
      <c r="H65">
        <v>1182</v>
      </c>
      <c r="M65">
        <v>28</v>
      </c>
      <c r="N65">
        <v>71</v>
      </c>
      <c r="O65">
        <v>21</v>
      </c>
      <c r="P65">
        <v>5</v>
      </c>
      <c r="Q65">
        <v>3</v>
      </c>
      <c r="R65">
        <v>12</v>
      </c>
      <c r="S65">
        <v>19</v>
      </c>
      <c r="W65" t="s">
        <v>22</v>
      </c>
    </row>
    <row r="66" spans="1:23" x14ac:dyDescent="0.2">
      <c r="A66" t="s">
        <v>229</v>
      </c>
      <c r="B66" t="s">
        <v>672</v>
      </c>
      <c r="C66" t="s">
        <v>19</v>
      </c>
      <c r="D66" t="s">
        <v>20</v>
      </c>
      <c r="E66" t="s">
        <v>826</v>
      </c>
      <c r="F66" t="s">
        <v>230</v>
      </c>
      <c r="G66" s="4">
        <v>2018</v>
      </c>
      <c r="H66">
        <v>64</v>
      </c>
      <c r="I66" t="s">
        <v>28</v>
      </c>
      <c r="J66" t="s">
        <v>28</v>
      </c>
      <c r="K66" t="s">
        <v>28</v>
      </c>
      <c r="L66" t="s">
        <v>63</v>
      </c>
      <c r="M66">
        <v>61</v>
      </c>
      <c r="N66">
        <v>89</v>
      </c>
      <c r="O66">
        <v>1</v>
      </c>
      <c r="P66">
        <v>1</v>
      </c>
      <c r="Q66">
        <v>9</v>
      </c>
      <c r="R66">
        <v>13</v>
      </c>
      <c r="S66">
        <v>20</v>
      </c>
      <c r="V66">
        <v>61</v>
      </c>
      <c r="W66" t="s">
        <v>22</v>
      </c>
    </row>
    <row r="67" spans="1:23" x14ac:dyDescent="0.2">
      <c r="A67" t="s">
        <v>227</v>
      </c>
      <c r="B67" t="s">
        <v>759</v>
      </c>
      <c r="C67" t="s">
        <v>198</v>
      </c>
      <c r="D67" t="s">
        <v>198</v>
      </c>
      <c r="E67" t="s">
        <v>885</v>
      </c>
      <c r="F67" t="s">
        <v>228</v>
      </c>
      <c r="G67" s="4">
        <v>2017</v>
      </c>
      <c r="H67">
        <v>840</v>
      </c>
      <c r="M67">
        <v>58</v>
      </c>
      <c r="N67">
        <v>74</v>
      </c>
      <c r="O67">
        <v>24</v>
      </c>
      <c r="P67">
        <v>1</v>
      </c>
      <c r="Q67">
        <v>1</v>
      </c>
      <c r="R67">
        <v>12</v>
      </c>
      <c r="S67">
        <v>52</v>
      </c>
      <c r="V67">
        <v>91</v>
      </c>
      <c r="W67" t="s">
        <v>33</v>
      </c>
    </row>
    <row r="68" spans="1:23" x14ac:dyDescent="0.2">
      <c r="A68" t="s">
        <v>909</v>
      </c>
      <c r="B68" t="s">
        <v>1040</v>
      </c>
      <c r="C68" t="s">
        <v>45</v>
      </c>
      <c r="D68" t="s">
        <v>907</v>
      </c>
      <c r="E68" t="s">
        <v>1009</v>
      </c>
      <c r="F68" t="s">
        <v>911</v>
      </c>
      <c r="G68" s="4">
        <v>2021</v>
      </c>
      <c r="H68">
        <v>245</v>
      </c>
      <c r="M68">
        <v>33</v>
      </c>
      <c r="N68">
        <v>95</v>
      </c>
      <c r="Q68">
        <v>5</v>
      </c>
      <c r="S68">
        <v>47</v>
      </c>
      <c r="W68" t="s">
        <v>33</v>
      </c>
    </row>
    <row r="69" spans="1:23" x14ac:dyDescent="0.2">
      <c r="A69" t="s">
        <v>997</v>
      </c>
      <c r="B69" t="s">
        <v>1062</v>
      </c>
      <c r="C69" t="s">
        <v>45</v>
      </c>
      <c r="D69" t="s">
        <v>907</v>
      </c>
      <c r="E69" t="s">
        <v>800</v>
      </c>
      <c r="F69" t="s">
        <v>998</v>
      </c>
      <c r="G69" s="4">
        <v>2021</v>
      </c>
      <c r="H69">
        <v>134</v>
      </c>
      <c r="M69">
        <v>100</v>
      </c>
      <c r="N69">
        <v>85</v>
      </c>
      <c r="O69">
        <v>5</v>
      </c>
      <c r="P69">
        <v>5</v>
      </c>
      <c r="Q69">
        <v>5</v>
      </c>
      <c r="R69">
        <v>12</v>
      </c>
      <c r="S69">
        <v>26</v>
      </c>
      <c r="W69" t="s">
        <v>33</v>
      </c>
    </row>
    <row r="70" spans="1:23" x14ac:dyDescent="0.2">
      <c r="A70" t="s">
        <v>223</v>
      </c>
      <c r="B70" t="s">
        <v>625</v>
      </c>
      <c r="C70" t="s">
        <v>24</v>
      </c>
      <c r="D70" t="s">
        <v>93</v>
      </c>
      <c r="E70" t="s">
        <v>809</v>
      </c>
      <c r="F70" t="s">
        <v>224</v>
      </c>
      <c r="G70" s="4">
        <v>2017</v>
      </c>
      <c r="H70">
        <v>189</v>
      </c>
      <c r="M70">
        <v>0</v>
      </c>
      <c r="N70">
        <v>56</v>
      </c>
      <c r="O70">
        <v>11</v>
      </c>
      <c r="P70">
        <v>26</v>
      </c>
      <c r="Q70">
        <v>7</v>
      </c>
      <c r="R70">
        <v>12</v>
      </c>
      <c r="S70">
        <v>3</v>
      </c>
      <c r="V70">
        <v>28</v>
      </c>
      <c r="W70" t="s">
        <v>33</v>
      </c>
    </row>
    <row r="71" spans="1:23" x14ac:dyDescent="0.2">
      <c r="A71" t="s">
        <v>599</v>
      </c>
      <c r="B71" t="s">
        <v>757</v>
      </c>
      <c r="C71" t="s">
        <v>19</v>
      </c>
      <c r="D71" t="s">
        <v>111</v>
      </c>
      <c r="E71" t="s">
        <v>111</v>
      </c>
      <c r="F71" t="s">
        <v>600</v>
      </c>
      <c r="G71" s="4">
        <v>2020</v>
      </c>
      <c r="H71">
        <v>1741</v>
      </c>
      <c r="M71">
        <v>87</v>
      </c>
      <c r="N71">
        <v>88</v>
      </c>
      <c r="O71">
        <v>9</v>
      </c>
      <c r="P71">
        <v>1</v>
      </c>
      <c r="Q71">
        <v>2</v>
      </c>
      <c r="R71">
        <v>12</v>
      </c>
      <c r="S71">
        <v>1</v>
      </c>
      <c r="V71">
        <v>68</v>
      </c>
      <c r="W71" t="s">
        <v>22</v>
      </c>
    </row>
    <row r="72" spans="1:23" x14ac:dyDescent="0.2">
      <c r="A72" t="s">
        <v>237</v>
      </c>
      <c r="B72" t="s">
        <v>666</v>
      </c>
      <c r="C72" t="s">
        <v>45</v>
      </c>
      <c r="D72" t="s">
        <v>138</v>
      </c>
      <c r="E72" t="s">
        <v>138</v>
      </c>
      <c r="F72" t="s">
        <v>182</v>
      </c>
      <c r="G72" s="4">
        <v>2017</v>
      </c>
      <c r="H72">
        <v>801</v>
      </c>
      <c r="M72">
        <v>100</v>
      </c>
      <c r="N72">
        <v>61</v>
      </c>
      <c r="O72">
        <v>2</v>
      </c>
      <c r="P72">
        <v>27</v>
      </c>
      <c r="Q72">
        <v>10</v>
      </c>
      <c r="R72">
        <v>12</v>
      </c>
      <c r="S72">
        <v>36</v>
      </c>
      <c r="V72">
        <v>19</v>
      </c>
      <c r="W72" t="s">
        <v>22</v>
      </c>
    </row>
    <row r="73" spans="1:23" x14ac:dyDescent="0.2">
      <c r="A73" t="s">
        <v>41</v>
      </c>
      <c r="B73" t="s">
        <v>642</v>
      </c>
      <c r="C73" t="s">
        <v>610</v>
      </c>
      <c r="D73" t="s">
        <v>42</v>
      </c>
      <c r="E73" t="s">
        <v>42</v>
      </c>
      <c r="F73" t="s">
        <v>43</v>
      </c>
      <c r="G73" s="4">
        <v>2015</v>
      </c>
      <c r="H73">
        <v>23</v>
      </c>
      <c r="M73">
        <v>48</v>
      </c>
      <c r="N73">
        <v>0</v>
      </c>
      <c r="O73">
        <v>83</v>
      </c>
      <c r="P73">
        <v>17</v>
      </c>
      <c r="Q73">
        <v>0</v>
      </c>
      <c r="S73">
        <v>0</v>
      </c>
      <c r="T73">
        <v>0</v>
      </c>
      <c r="U73">
        <v>0</v>
      </c>
      <c r="W73" t="s">
        <v>33</v>
      </c>
    </row>
    <row r="74" spans="1:23" x14ac:dyDescent="0.2">
      <c r="A74" t="s">
        <v>912</v>
      </c>
      <c r="B74" t="s">
        <v>1041</v>
      </c>
      <c r="C74" t="s">
        <v>24</v>
      </c>
      <c r="D74" t="s">
        <v>93</v>
      </c>
      <c r="E74" t="s">
        <v>821</v>
      </c>
      <c r="F74" t="s">
        <v>913</v>
      </c>
      <c r="G74" s="4">
        <v>2021</v>
      </c>
      <c r="H74">
        <v>80</v>
      </c>
      <c r="M74">
        <v>61</v>
      </c>
      <c r="N74">
        <v>61</v>
      </c>
      <c r="O74">
        <v>3</v>
      </c>
      <c r="P74">
        <v>15</v>
      </c>
      <c r="Q74">
        <v>21</v>
      </c>
      <c r="S74">
        <v>21</v>
      </c>
      <c r="W74" t="s">
        <v>33</v>
      </c>
    </row>
    <row r="75" spans="1:23" x14ac:dyDescent="0.2">
      <c r="A75" t="s">
        <v>914</v>
      </c>
      <c r="B75" t="s">
        <v>685</v>
      </c>
      <c r="C75" t="s">
        <v>85</v>
      </c>
      <c r="D75" t="s">
        <v>86</v>
      </c>
      <c r="E75" t="s">
        <v>1011</v>
      </c>
      <c r="F75" t="s">
        <v>915</v>
      </c>
      <c r="G75" s="4">
        <v>2021</v>
      </c>
      <c r="H75">
        <v>65</v>
      </c>
      <c r="M75">
        <v>54</v>
      </c>
      <c r="N75">
        <v>74</v>
      </c>
      <c r="O75">
        <v>3</v>
      </c>
      <c r="P75">
        <v>15</v>
      </c>
      <c r="Q75">
        <v>8</v>
      </c>
      <c r="R75">
        <v>3</v>
      </c>
      <c r="S75">
        <v>12</v>
      </c>
      <c r="W75" t="s">
        <v>33</v>
      </c>
    </row>
    <row r="76" spans="1:23" x14ac:dyDescent="0.2">
      <c r="A76" t="s">
        <v>221</v>
      </c>
      <c r="B76" t="s">
        <v>680</v>
      </c>
      <c r="C76" t="s">
        <v>19</v>
      </c>
      <c r="D76" t="s">
        <v>20</v>
      </c>
      <c r="E76" t="s">
        <v>832</v>
      </c>
      <c r="F76" t="s">
        <v>222</v>
      </c>
      <c r="G76" s="4">
        <v>2018</v>
      </c>
      <c r="H76">
        <v>225</v>
      </c>
      <c r="I76" t="s">
        <v>27</v>
      </c>
      <c r="J76" t="s">
        <v>28</v>
      </c>
      <c r="K76" t="s">
        <v>27</v>
      </c>
      <c r="L76" t="s">
        <v>63</v>
      </c>
      <c r="M76">
        <v>26</v>
      </c>
      <c r="N76">
        <v>73</v>
      </c>
      <c r="O76">
        <v>2</v>
      </c>
      <c r="P76">
        <v>23</v>
      </c>
      <c r="Q76">
        <v>2</v>
      </c>
      <c r="R76">
        <v>12</v>
      </c>
      <c r="S76">
        <v>42</v>
      </c>
      <c r="V76">
        <v>19</v>
      </c>
      <c r="W76" t="s">
        <v>22</v>
      </c>
    </row>
    <row r="77" spans="1:23" x14ac:dyDescent="0.2">
      <c r="A77" t="s">
        <v>143</v>
      </c>
      <c r="B77" t="s">
        <v>743</v>
      </c>
      <c r="C77" t="s">
        <v>610</v>
      </c>
      <c r="D77" t="s">
        <v>37</v>
      </c>
      <c r="E77" t="s">
        <v>839</v>
      </c>
      <c r="F77" t="s">
        <v>144</v>
      </c>
      <c r="G77" s="4">
        <v>2018</v>
      </c>
      <c r="H77">
        <v>449</v>
      </c>
      <c r="I77" t="s">
        <v>27</v>
      </c>
      <c r="J77" t="s">
        <v>27</v>
      </c>
      <c r="K77" t="s">
        <v>28</v>
      </c>
      <c r="L77" t="s">
        <v>27</v>
      </c>
      <c r="M77">
        <v>59</v>
      </c>
      <c r="N77">
        <v>69</v>
      </c>
      <c r="O77">
        <v>28</v>
      </c>
      <c r="P77">
        <v>1</v>
      </c>
      <c r="Q77">
        <v>2</v>
      </c>
      <c r="R77">
        <v>11</v>
      </c>
      <c r="S77">
        <v>10</v>
      </c>
      <c r="V77">
        <v>100</v>
      </c>
      <c r="W77" t="s">
        <v>22</v>
      </c>
    </row>
    <row r="78" spans="1:23" x14ac:dyDescent="0.2">
      <c r="A78" t="s">
        <v>213</v>
      </c>
      <c r="B78" t="s">
        <v>625</v>
      </c>
      <c r="C78" t="s">
        <v>19</v>
      </c>
      <c r="D78" t="s">
        <v>214</v>
      </c>
      <c r="E78" t="s">
        <v>214</v>
      </c>
      <c r="F78" t="s">
        <v>215</v>
      </c>
      <c r="G78" s="4">
        <v>2017</v>
      </c>
      <c r="H78">
        <v>2388</v>
      </c>
      <c r="M78">
        <v>61</v>
      </c>
      <c r="N78">
        <v>92</v>
      </c>
      <c r="O78">
        <v>4</v>
      </c>
      <c r="P78">
        <v>0</v>
      </c>
      <c r="Q78">
        <v>4</v>
      </c>
      <c r="R78">
        <v>11</v>
      </c>
      <c r="S78">
        <v>0</v>
      </c>
      <c r="V78">
        <v>26</v>
      </c>
      <c r="W78" t="s">
        <v>22</v>
      </c>
    </row>
    <row r="79" spans="1:23" x14ac:dyDescent="0.2">
      <c r="A79" t="s">
        <v>587</v>
      </c>
      <c r="B79" t="s">
        <v>738</v>
      </c>
      <c r="C79" t="s">
        <v>45</v>
      </c>
      <c r="D79" t="s">
        <v>907</v>
      </c>
      <c r="E79" t="s">
        <v>858</v>
      </c>
      <c r="F79" t="s">
        <v>588</v>
      </c>
      <c r="G79" s="4">
        <v>2020</v>
      </c>
      <c r="H79">
        <v>62</v>
      </c>
      <c r="M79">
        <v>37</v>
      </c>
      <c r="N79">
        <v>76</v>
      </c>
      <c r="O79">
        <v>7</v>
      </c>
      <c r="P79">
        <v>11</v>
      </c>
      <c r="Q79">
        <v>6</v>
      </c>
      <c r="R79">
        <v>11</v>
      </c>
      <c r="S79">
        <v>3</v>
      </c>
      <c r="V79">
        <v>65</v>
      </c>
      <c r="W79" t="s">
        <v>22</v>
      </c>
    </row>
    <row r="80" spans="1:23" x14ac:dyDescent="0.2">
      <c r="A80" t="s">
        <v>191</v>
      </c>
      <c r="B80" t="s">
        <v>640</v>
      </c>
      <c r="C80" t="s">
        <v>45</v>
      </c>
      <c r="D80" t="s">
        <v>138</v>
      </c>
      <c r="E80" t="s">
        <v>138</v>
      </c>
      <c r="F80" t="s">
        <v>192</v>
      </c>
      <c r="G80" s="4">
        <v>2018</v>
      </c>
      <c r="H80">
        <v>431</v>
      </c>
      <c r="I80" t="s">
        <v>59</v>
      </c>
      <c r="J80" t="s">
        <v>28</v>
      </c>
      <c r="K80" t="s">
        <v>27</v>
      </c>
      <c r="L80" t="s">
        <v>63</v>
      </c>
      <c r="M80">
        <v>98</v>
      </c>
      <c r="N80">
        <v>70</v>
      </c>
      <c r="O80">
        <v>3</v>
      </c>
      <c r="P80">
        <v>11</v>
      </c>
      <c r="Q80">
        <v>16</v>
      </c>
      <c r="R80">
        <v>11</v>
      </c>
      <c r="S80">
        <v>9</v>
      </c>
      <c r="V80">
        <v>36</v>
      </c>
      <c r="W80" t="s">
        <v>22</v>
      </c>
    </row>
    <row r="81" spans="1:23" x14ac:dyDescent="0.2">
      <c r="A81" t="s">
        <v>238</v>
      </c>
      <c r="B81" t="s">
        <v>696</v>
      </c>
      <c r="C81" t="s">
        <v>121</v>
      </c>
      <c r="D81" t="s">
        <v>875</v>
      </c>
      <c r="E81" t="s">
        <v>875</v>
      </c>
      <c r="F81" t="s">
        <v>239</v>
      </c>
      <c r="G81" s="4">
        <v>2019</v>
      </c>
      <c r="H81">
        <v>1606</v>
      </c>
      <c r="I81" t="s">
        <v>27</v>
      </c>
      <c r="J81" t="s">
        <v>28</v>
      </c>
      <c r="K81" t="s">
        <v>27</v>
      </c>
      <c r="L81" t="s">
        <v>63</v>
      </c>
      <c r="M81">
        <v>30</v>
      </c>
      <c r="N81">
        <v>78</v>
      </c>
      <c r="O81">
        <v>3</v>
      </c>
      <c r="P81">
        <v>17</v>
      </c>
      <c r="Q81">
        <v>2</v>
      </c>
      <c r="R81">
        <v>11</v>
      </c>
      <c r="S81">
        <v>11</v>
      </c>
      <c r="V81">
        <v>40</v>
      </c>
      <c r="W81" t="s">
        <v>33</v>
      </c>
    </row>
    <row r="82" spans="1:23" x14ac:dyDescent="0.2">
      <c r="A82" t="s">
        <v>67</v>
      </c>
      <c r="B82" t="s">
        <v>626</v>
      </c>
      <c r="C82" t="s">
        <v>45</v>
      </c>
      <c r="D82" t="s">
        <v>907</v>
      </c>
      <c r="E82" t="s">
        <v>823</v>
      </c>
      <c r="F82" t="s">
        <v>68</v>
      </c>
      <c r="G82" s="4">
        <v>2018</v>
      </c>
      <c r="H82">
        <v>176</v>
      </c>
      <c r="I82" t="s">
        <v>27</v>
      </c>
      <c r="J82" t="s">
        <v>28</v>
      </c>
      <c r="K82" t="s">
        <v>28</v>
      </c>
      <c r="L82" t="s">
        <v>63</v>
      </c>
      <c r="M82">
        <v>48</v>
      </c>
      <c r="N82">
        <v>72</v>
      </c>
      <c r="O82">
        <v>8</v>
      </c>
      <c r="P82">
        <v>3</v>
      </c>
      <c r="Q82">
        <v>17</v>
      </c>
      <c r="R82">
        <v>11</v>
      </c>
      <c r="S82">
        <v>21</v>
      </c>
      <c r="V82">
        <v>88</v>
      </c>
      <c r="W82" t="s">
        <v>22</v>
      </c>
    </row>
    <row r="83" spans="1:23" x14ac:dyDescent="0.2">
      <c r="A83" t="s">
        <v>206</v>
      </c>
      <c r="B83" t="s">
        <v>641</v>
      </c>
      <c r="C83" t="s">
        <v>24</v>
      </c>
      <c r="D83" t="s">
        <v>93</v>
      </c>
      <c r="E83" t="s">
        <v>788</v>
      </c>
      <c r="F83" t="s">
        <v>207</v>
      </c>
      <c r="G83" s="4">
        <v>2017</v>
      </c>
      <c r="H83">
        <v>7513</v>
      </c>
      <c r="M83">
        <v>54</v>
      </c>
      <c r="N83">
        <v>93</v>
      </c>
      <c r="O83">
        <v>2</v>
      </c>
      <c r="P83">
        <v>1</v>
      </c>
      <c r="Q83">
        <v>4</v>
      </c>
      <c r="R83">
        <v>11</v>
      </c>
      <c r="S83">
        <v>90</v>
      </c>
      <c r="V83">
        <v>7</v>
      </c>
      <c r="W83" t="s">
        <v>33</v>
      </c>
    </row>
    <row r="84" spans="1:23" x14ac:dyDescent="0.2">
      <c r="A84" t="s">
        <v>183</v>
      </c>
      <c r="B84" t="s">
        <v>654</v>
      </c>
      <c r="C84" t="s">
        <v>45</v>
      </c>
      <c r="D84" t="s">
        <v>96</v>
      </c>
      <c r="E84" t="s">
        <v>96</v>
      </c>
      <c r="F84" t="s">
        <v>184</v>
      </c>
      <c r="G84" s="4">
        <v>2018</v>
      </c>
      <c r="H84">
        <v>442</v>
      </c>
      <c r="I84" t="s">
        <v>27</v>
      </c>
      <c r="J84" t="s">
        <v>28</v>
      </c>
      <c r="K84" t="s">
        <v>27</v>
      </c>
      <c r="L84" t="s">
        <v>63</v>
      </c>
      <c r="M84">
        <v>35</v>
      </c>
      <c r="N84">
        <v>92</v>
      </c>
      <c r="O84">
        <v>3</v>
      </c>
      <c r="P84">
        <v>1</v>
      </c>
      <c r="Q84">
        <v>4</v>
      </c>
      <c r="R84">
        <v>11</v>
      </c>
      <c r="S84">
        <v>61</v>
      </c>
      <c r="V84">
        <v>30</v>
      </c>
      <c r="W84" t="s">
        <v>22</v>
      </c>
    </row>
    <row r="85" spans="1:23" x14ac:dyDescent="0.2">
      <c r="A85" t="s">
        <v>205</v>
      </c>
      <c r="B85" t="s">
        <v>622</v>
      </c>
      <c r="C85" t="s">
        <v>19</v>
      </c>
      <c r="D85" t="s">
        <v>111</v>
      </c>
      <c r="E85" t="s">
        <v>111</v>
      </c>
      <c r="F85" t="s">
        <v>161</v>
      </c>
      <c r="G85" s="4">
        <v>2018</v>
      </c>
      <c r="H85">
        <v>1986</v>
      </c>
      <c r="I85" t="s">
        <v>27</v>
      </c>
      <c r="J85" t="s">
        <v>28</v>
      </c>
      <c r="K85" t="s">
        <v>28</v>
      </c>
      <c r="L85" t="s">
        <v>63</v>
      </c>
      <c r="M85">
        <v>87</v>
      </c>
      <c r="N85">
        <v>80</v>
      </c>
      <c r="O85">
        <v>9</v>
      </c>
      <c r="P85">
        <v>10</v>
      </c>
      <c r="Q85">
        <v>1</v>
      </c>
      <c r="R85">
        <v>10</v>
      </c>
      <c r="S85">
        <v>2</v>
      </c>
      <c r="V85">
        <v>73</v>
      </c>
      <c r="W85" t="s">
        <v>22</v>
      </c>
    </row>
    <row r="86" spans="1:23" x14ac:dyDescent="0.2">
      <c r="A86" t="s">
        <v>516</v>
      </c>
      <c r="B86" t="s">
        <v>636</v>
      </c>
      <c r="C86" t="s">
        <v>343</v>
      </c>
      <c r="D86" t="s">
        <v>343</v>
      </c>
      <c r="E86" t="s">
        <v>897</v>
      </c>
      <c r="F86" t="s">
        <v>517</v>
      </c>
      <c r="G86" s="4">
        <v>2020</v>
      </c>
      <c r="H86">
        <v>2323</v>
      </c>
      <c r="M86">
        <v>88</v>
      </c>
      <c r="N86">
        <v>79</v>
      </c>
      <c r="O86">
        <v>9</v>
      </c>
      <c r="P86">
        <v>1</v>
      </c>
      <c r="Q86">
        <v>11</v>
      </c>
      <c r="R86">
        <v>10</v>
      </c>
      <c r="S86">
        <v>14</v>
      </c>
      <c r="V86">
        <v>63</v>
      </c>
      <c r="W86" t="s">
        <v>33</v>
      </c>
    </row>
    <row r="87" spans="1:23" x14ac:dyDescent="0.2">
      <c r="A87" t="s">
        <v>969</v>
      </c>
      <c r="B87" t="s">
        <v>704</v>
      </c>
      <c r="C87" t="s">
        <v>45</v>
      </c>
      <c r="D87" t="s">
        <v>1071</v>
      </c>
      <c r="E87" t="s">
        <v>1071</v>
      </c>
      <c r="F87" t="s">
        <v>970</v>
      </c>
      <c r="G87" s="4">
        <v>2021</v>
      </c>
      <c r="H87">
        <v>114</v>
      </c>
      <c r="M87">
        <v>66</v>
      </c>
      <c r="N87">
        <v>37</v>
      </c>
      <c r="O87">
        <v>3</v>
      </c>
      <c r="P87">
        <v>60</v>
      </c>
      <c r="Q87">
        <v>0</v>
      </c>
      <c r="R87">
        <v>1</v>
      </c>
      <c r="S87">
        <v>37</v>
      </c>
      <c r="W87" t="s">
        <v>22</v>
      </c>
    </row>
    <row r="88" spans="1:23" x14ac:dyDescent="0.2">
      <c r="A88" t="s">
        <v>181</v>
      </c>
      <c r="B88" t="s">
        <v>618</v>
      </c>
      <c r="C88" t="s">
        <v>45</v>
      </c>
      <c r="D88" t="s">
        <v>138</v>
      </c>
      <c r="E88" t="s">
        <v>138</v>
      </c>
      <c r="F88" t="s">
        <v>182</v>
      </c>
      <c r="G88" s="4">
        <v>2017</v>
      </c>
      <c r="H88">
        <v>668</v>
      </c>
      <c r="M88">
        <v>100</v>
      </c>
      <c r="N88">
        <v>82</v>
      </c>
      <c r="O88">
        <v>3</v>
      </c>
      <c r="P88">
        <v>8</v>
      </c>
      <c r="Q88">
        <v>7</v>
      </c>
      <c r="R88">
        <v>10</v>
      </c>
      <c r="S88">
        <v>44</v>
      </c>
      <c r="V88">
        <v>32</v>
      </c>
      <c r="W88" t="s">
        <v>22</v>
      </c>
    </row>
    <row r="89" spans="1:23" x14ac:dyDescent="0.2">
      <c r="A89" t="s">
        <v>197</v>
      </c>
      <c r="B89" t="s">
        <v>717</v>
      </c>
      <c r="C89" t="s">
        <v>198</v>
      </c>
      <c r="D89" t="s">
        <v>198</v>
      </c>
      <c r="E89" t="s">
        <v>886</v>
      </c>
      <c r="F89" t="s">
        <v>199</v>
      </c>
      <c r="G89" s="4">
        <v>2018</v>
      </c>
      <c r="H89">
        <v>151</v>
      </c>
      <c r="I89" t="s">
        <v>27</v>
      </c>
      <c r="J89" t="s">
        <v>28</v>
      </c>
      <c r="K89" t="s">
        <v>27</v>
      </c>
      <c r="L89" t="s">
        <v>63</v>
      </c>
      <c r="M89">
        <v>62</v>
      </c>
      <c r="N89">
        <v>90</v>
      </c>
      <c r="O89">
        <v>3</v>
      </c>
      <c r="Q89">
        <v>7</v>
      </c>
      <c r="R89">
        <v>10</v>
      </c>
      <c r="S89">
        <v>47</v>
      </c>
      <c r="V89">
        <v>31</v>
      </c>
      <c r="W89" t="s">
        <v>33</v>
      </c>
    </row>
    <row r="90" spans="1:23" x14ac:dyDescent="0.2">
      <c r="A90" t="s">
        <v>613</v>
      </c>
      <c r="B90" t="s">
        <v>664</v>
      </c>
      <c r="C90" t="s">
        <v>45</v>
      </c>
      <c r="D90" t="s">
        <v>907</v>
      </c>
      <c r="E90" t="s">
        <v>840</v>
      </c>
      <c r="F90" t="s">
        <v>131</v>
      </c>
      <c r="G90" s="4">
        <v>2018</v>
      </c>
      <c r="H90">
        <v>94</v>
      </c>
      <c r="I90" t="s">
        <v>27</v>
      </c>
      <c r="J90" t="s">
        <v>28</v>
      </c>
      <c r="K90" t="s">
        <v>27</v>
      </c>
      <c r="L90" t="s">
        <v>63</v>
      </c>
      <c r="M90">
        <v>23</v>
      </c>
      <c r="N90">
        <v>90</v>
      </c>
      <c r="O90">
        <v>4</v>
      </c>
      <c r="P90">
        <v>3</v>
      </c>
      <c r="Q90">
        <v>3</v>
      </c>
      <c r="R90">
        <v>10</v>
      </c>
      <c r="S90">
        <v>56</v>
      </c>
      <c r="V90">
        <v>100</v>
      </c>
      <c r="W90" t="s">
        <v>22</v>
      </c>
    </row>
    <row r="91" spans="1:23" x14ac:dyDescent="0.2">
      <c r="A91" t="s">
        <v>950</v>
      </c>
      <c r="B91" t="s">
        <v>721</v>
      </c>
      <c r="C91" t="s">
        <v>610</v>
      </c>
      <c r="D91" t="s">
        <v>37</v>
      </c>
      <c r="E91" t="s">
        <v>1027</v>
      </c>
      <c r="F91" t="s">
        <v>951</v>
      </c>
      <c r="G91" s="4">
        <v>2021</v>
      </c>
      <c r="H91">
        <f>264+130+230+125</f>
        <v>749</v>
      </c>
      <c r="M91">
        <v>44</v>
      </c>
      <c r="S91">
        <v>31</v>
      </c>
      <c r="W91" t="s">
        <v>22</v>
      </c>
    </row>
    <row r="92" spans="1:23" x14ac:dyDescent="0.2">
      <c r="A92" t="s">
        <v>971</v>
      </c>
      <c r="B92" t="s">
        <v>1055</v>
      </c>
      <c r="C92" t="s">
        <v>45</v>
      </c>
      <c r="D92" t="s">
        <v>907</v>
      </c>
      <c r="E92" t="s">
        <v>1031</v>
      </c>
      <c r="F92" t="s">
        <v>972</v>
      </c>
      <c r="G92" s="4">
        <v>2021</v>
      </c>
      <c r="H92">
        <v>350</v>
      </c>
      <c r="M92">
        <v>27</v>
      </c>
      <c r="N92">
        <v>95</v>
      </c>
      <c r="O92">
        <v>1</v>
      </c>
      <c r="P92">
        <v>1</v>
      </c>
      <c r="Q92">
        <v>3</v>
      </c>
      <c r="R92">
        <v>6</v>
      </c>
      <c r="S92">
        <v>45</v>
      </c>
      <c r="W92" t="s">
        <v>22</v>
      </c>
    </row>
    <row r="93" spans="1:23" x14ac:dyDescent="0.2">
      <c r="A93" t="s">
        <v>490</v>
      </c>
      <c r="B93" t="s">
        <v>1052</v>
      </c>
      <c r="C93" t="s">
        <v>48</v>
      </c>
      <c r="D93" t="s">
        <v>49</v>
      </c>
      <c r="E93" t="s">
        <v>49</v>
      </c>
      <c r="F93" t="s">
        <v>50</v>
      </c>
      <c r="G93" s="4">
        <v>2015</v>
      </c>
      <c r="H93">
        <v>623</v>
      </c>
      <c r="M93">
        <v>32</v>
      </c>
      <c r="N93">
        <v>47</v>
      </c>
      <c r="O93">
        <v>40</v>
      </c>
      <c r="P93">
        <v>13</v>
      </c>
      <c r="Q93">
        <v>1</v>
      </c>
      <c r="S93">
        <v>0</v>
      </c>
      <c r="T93">
        <v>0</v>
      </c>
      <c r="U93">
        <v>0</v>
      </c>
      <c r="W93" t="s">
        <v>22</v>
      </c>
    </row>
    <row r="94" spans="1:23" x14ac:dyDescent="0.2">
      <c r="A94" t="s">
        <v>155</v>
      </c>
      <c r="B94" t="s">
        <v>758</v>
      </c>
      <c r="C94" t="s">
        <v>156</v>
      </c>
      <c r="D94" t="s">
        <v>156</v>
      </c>
      <c r="E94" t="s">
        <v>889</v>
      </c>
      <c r="F94" t="s">
        <v>157</v>
      </c>
      <c r="G94" s="4">
        <v>2019</v>
      </c>
      <c r="H94">
        <v>1267</v>
      </c>
      <c r="I94" t="s">
        <v>27</v>
      </c>
      <c r="J94" t="s">
        <v>28</v>
      </c>
      <c r="K94" t="s">
        <v>27</v>
      </c>
      <c r="L94" t="s">
        <v>63</v>
      </c>
      <c r="M94">
        <v>100</v>
      </c>
      <c r="N94">
        <v>86</v>
      </c>
      <c r="O94">
        <v>12</v>
      </c>
      <c r="P94">
        <v>1</v>
      </c>
      <c r="Q94">
        <v>1</v>
      </c>
      <c r="R94">
        <v>9</v>
      </c>
      <c r="S94">
        <v>0</v>
      </c>
      <c r="V94">
        <v>97</v>
      </c>
      <c r="W94" t="s">
        <v>33</v>
      </c>
    </row>
    <row r="95" spans="1:23" x14ac:dyDescent="0.2">
      <c r="A95" t="s">
        <v>532</v>
      </c>
      <c r="B95" t="s">
        <v>625</v>
      </c>
      <c r="C95" s="2" t="s">
        <v>19</v>
      </c>
      <c r="D95" t="s">
        <v>20</v>
      </c>
      <c r="E95" t="s">
        <v>860</v>
      </c>
      <c r="F95" t="s">
        <v>533</v>
      </c>
      <c r="G95" s="4">
        <v>2020</v>
      </c>
      <c r="H95">
        <v>116</v>
      </c>
      <c r="M95">
        <v>91</v>
      </c>
      <c r="N95">
        <v>48</v>
      </c>
      <c r="O95">
        <v>12</v>
      </c>
      <c r="P95">
        <v>35</v>
      </c>
      <c r="Q95">
        <v>5</v>
      </c>
      <c r="R95">
        <v>9</v>
      </c>
      <c r="V95">
        <v>29</v>
      </c>
      <c r="W95" t="s">
        <v>33</v>
      </c>
    </row>
    <row r="96" spans="1:23" x14ac:dyDescent="0.2">
      <c r="A96" t="s">
        <v>259</v>
      </c>
      <c r="B96" t="s">
        <v>696</v>
      </c>
      <c r="C96" t="s">
        <v>610</v>
      </c>
      <c r="D96" t="s">
        <v>776</v>
      </c>
      <c r="E96" t="s">
        <v>776</v>
      </c>
      <c r="F96" t="s">
        <v>260</v>
      </c>
      <c r="G96" s="4">
        <v>2017</v>
      </c>
      <c r="H96">
        <v>2369</v>
      </c>
      <c r="M96">
        <v>44</v>
      </c>
      <c r="N96">
        <v>80</v>
      </c>
      <c r="O96">
        <v>6</v>
      </c>
      <c r="P96">
        <v>12</v>
      </c>
      <c r="Q96">
        <v>2</v>
      </c>
      <c r="R96">
        <v>9</v>
      </c>
      <c r="S96">
        <v>14</v>
      </c>
      <c r="V96">
        <v>32</v>
      </c>
      <c r="W96" t="s">
        <v>22</v>
      </c>
    </row>
    <row r="97" spans="1:23" x14ac:dyDescent="0.2">
      <c r="A97" t="s">
        <v>566</v>
      </c>
      <c r="B97" t="s">
        <v>712</v>
      </c>
      <c r="C97" t="s">
        <v>45</v>
      </c>
      <c r="D97" t="s">
        <v>81</v>
      </c>
      <c r="E97" t="s">
        <v>81</v>
      </c>
      <c r="F97" t="s">
        <v>567</v>
      </c>
      <c r="G97" s="4">
        <v>2020</v>
      </c>
      <c r="H97">
        <v>930</v>
      </c>
      <c r="M97">
        <v>0</v>
      </c>
      <c r="N97">
        <v>68</v>
      </c>
      <c r="O97">
        <v>5</v>
      </c>
      <c r="P97">
        <v>21</v>
      </c>
      <c r="Q97">
        <v>6</v>
      </c>
      <c r="R97">
        <v>9</v>
      </c>
      <c r="S97">
        <v>81</v>
      </c>
      <c r="V97">
        <v>24</v>
      </c>
      <c r="W97" t="s">
        <v>22</v>
      </c>
    </row>
    <row r="98" spans="1:23" x14ac:dyDescent="0.2">
      <c r="A98" t="s">
        <v>528</v>
      </c>
      <c r="B98" t="s">
        <v>697</v>
      </c>
      <c r="C98" t="s">
        <v>85</v>
      </c>
      <c r="D98" t="s">
        <v>86</v>
      </c>
      <c r="E98" t="s">
        <v>868</v>
      </c>
      <c r="F98" t="s">
        <v>529</v>
      </c>
      <c r="G98" s="4">
        <v>2020</v>
      </c>
      <c r="H98">
        <v>265</v>
      </c>
      <c r="M98">
        <v>52</v>
      </c>
      <c r="N98">
        <v>87</v>
      </c>
      <c r="O98">
        <v>5</v>
      </c>
      <c r="P98">
        <v>4</v>
      </c>
      <c r="Q98">
        <v>4</v>
      </c>
      <c r="R98">
        <v>9</v>
      </c>
      <c r="S98">
        <v>0</v>
      </c>
      <c r="V98">
        <v>91</v>
      </c>
      <c r="W98" t="s">
        <v>33</v>
      </c>
    </row>
    <row r="99" spans="1:23" x14ac:dyDescent="0.2">
      <c r="A99" t="s">
        <v>187</v>
      </c>
      <c r="B99" t="s">
        <v>645</v>
      </c>
      <c r="C99" t="s">
        <v>121</v>
      </c>
      <c r="D99" t="s">
        <v>875</v>
      </c>
      <c r="E99" t="s">
        <v>875</v>
      </c>
      <c r="F99" t="s">
        <v>188</v>
      </c>
      <c r="G99" s="4">
        <v>2018</v>
      </c>
      <c r="H99">
        <v>1060</v>
      </c>
      <c r="I99" t="s">
        <v>27</v>
      </c>
      <c r="J99" t="s">
        <v>28</v>
      </c>
      <c r="K99" t="s">
        <v>28</v>
      </c>
      <c r="L99" t="s">
        <v>63</v>
      </c>
      <c r="M99">
        <v>29</v>
      </c>
      <c r="N99">
        <v>80</v>
      </c>
      <c r="O99">
        <v>3</v>
      </c>
      <c r="P99">
        <v>14</v>
      </c>
      <c r="Q99">
        <v>3</v>
      </c>
      <c r="R99">
        <v>9</v>
      </c>
      <c r="S99">
        <v>9</v>
      </c>
      <c r="V99">
        <v>33</v>
      </c>
      <c r="W99" t="s">
        <v>33</v>
      </c>
    </row>
    <row r="100" spans="1:23" x14ac:dyDescent="0.2">
      <c r="A100" t="s">
        <v>554</v>
      </c>
      <c r="B100" t="s">
        <v>695</v>
      </c>
      <c r="C100" t="s">
        <v>45</v>
      </c>
      <c r="D100" t="s">
        <v>138</v>
      </c>
      <c r="E100" t="s">
        <v>138</v>
      </c>
      <c r="F100" t="s">
        <v>555</v>
      </c>
      <c r="G100" s="4">
        <v>2020</v>
      </c>
      <c r="H100">
        <v>536</v>
      </c>
      <c r="M100">
        <v>99</v>
      </c>
      <c r="N100">
        <v>80</v>
      </c>
      <c r="O100">
        <v>5</v>
      </c>
      <c r="P100">
        <v>6</v>
      </c>
      <c r="Q100">
        <v>9</v>
      </c>
      <c r="R100">
        <v>9</v>
      </c>
      <c r="S100">
        <v>21</v>
      </c>
      <c r="V100">
        <v>33</v>
      </c>
      <c r="W100" t="s">
        <v>22</v>
      </c>
    </row>
    <row r="101" spans="1:23" x14ac:dyDescent="0.2">
      <c r="A101" t="s">
        <v>547</v>
      </c>
      <c r="B101" t="s">
        <v>618</v>
      </c>
      <c r="C101" t="s">
        <v>85</v>
      </c>
      <c r="D101" t="s">
        <v>86</v>
      </c>
      <c r="E101" t="s">
        <v>863</v>
      </c>
      <c r="F101" t="s">
        <v>548</v>
      </c>
      <c r="G101" s="4">
        <v>2020</v>
      </c>
      <c r="H101">
        <v>137</v>
      </c>
      <c r="M101">
        <v>77</v>
      </c>
      <c r="N101">
        <v>65</v>
      </c>
      <c r="O101">
        <v>3</v>
      </c>
      <c r="P101">
        <v>29</v>
      </c>
      <c r="Q101">
        <v>3</v>
      </c>
      <c r="R101">
        <v>9</v>
      </c>
      <c r="S101">
        <v>5</v>
      </c>
      <c r="V101">
        <v>18</v>
      </c>
      <c r="W101" t="s">
        <v>33</v>
      </c>
    </row>
    <row r="102" spans="1:23" x14ac:dyDescent="0.2">
      <c r="A102" t="s">
        <v>459</v>
      </c>
      <c r="B102" t="s">
        <v>644</v>
      </c>
      <c r="C102" t="s">
        <v>45</v>
      </c>
      <c r="D102" t="s">
        <v>777</v>
      </c>
      <c r="E102" t="s">
        <v>777</v>
      </c>
      <c r="F102" t="s">
        <v>460</v>
      </c>
      <c r="G102" s="4">
        <v>2018</v>
      </c>
      <c r="H102">
        <v>383</v>
      </c>
      <c r="I102" t="s">
        <v>27</v>
      </c>
      <c r="J102" t="s">
        <v>28</v>
      </c>
      <c r="K102" t="s">
        <v>27</v>
      </c>
      <c r="L102" t="s">
        <v>63</v>
      </c>
      <c r="M102">
        <v>41</v>
      </c>
      <c r="N102">
        <v>91</v>
      </c>
      <c r="O102">
        <v>0</v>
      </c>
      <c r="P102">
        <v>3</v>
      </c>
      <c r="Q102">
        <v>6</v>
      </c>
      <c r="R102">
        <v>9</v>
      </c>
      <c r="S102">
        <v>29</v>
      </c>
      <c r="V102">
        <v>9</v>
      </c>
      <c r="W102" t="s">
        <v>22</v>
      </c>
    </row>
    <row r="103" spans="1:23" x14ac:dyDescent="0.2">
      <c r="A103" t="s">
        <v>470</v>
      </c>
      <c r="B103" t="s">
        <v>644</v>
      </c>
      <c r="C103" t="s">
        <v>45</v>
      </c>
      <c r="D103" t="s">
        <v>777</v>
      </c>
      <c r="E103" t="s">
        <v>777</v>
      </c>
      <c r="F103" t="s">
        <v>471</v>
      </c>
      <c r="G103" s="4">
        <v>2018</v>
      </c>
      <c r="H103">
        <v>383</v>
      </c>
      <c r="I103" t="s">
        <v>27</v>
      </c>
      <c r="J103" t="s">
        <v>28</v>
      </c>
      <c r="K103" t="s">
        <v>27</v>
      </c>
      <c r="L103" t="s">
        <v>63</v>
      </c>
      <c r="M103">
        <v>41</v>
      </c>
      <c r="N103">
        <v>91</v>
      </c>
      <c r="O103">
        <v>0</v>
      </c>
      <c r="P103">
        <v>3</v>
      </c>
      <c r="Q103">
        <v>6</v>
      </c>
      <c r="R103">
        <v>9</v>
      </c>
      <c r="S103">
        <v>29</v>
      </c>
      <c r="V103">
        <v>9</v>
      </c>
      <c r="W103" t="s">
        <v>22</v>
      </c>
    </row>
    <row r="104" spans="1:23" x14ac:dyDescent="0.2">
      <c r="A104" t="s">
        <v>973</v>
      </c>
      <c r="B104" t="s">
        <v>643</v>
      </c>
      <c r="C104" t="s">
        <v>45</v>
      </c>
      <c r="D104" t="s">
        <v>907</v>
      </c>
      <c r="E104" t="s">
        <v>1032</v>
      </c>
      <c r="F104" t="s">
        <v>974</v>
      </c>
      <c r="G104" s="4">
        <v>2021</v>
      </c>
      <c r="H104">
        <f>21+13+10+161+67+109</f>
        <v>381</v>
      </c>
      <c r="M104">
        <v>100</v>
      </c>
      <c r="N104">
        <v>82</v>
      </c>
      <c r="O104">
        <v>1</v>
      </c>
      <c r="P104">
        <v>3</v>
      </c>
      <c r="Q104">
        <v>14</v>
      </c>
      <c r="S104">
        <v>49</v>
      </c>
      <c r="W104" t="s">
        <v>22</v>
      </c>
    </row>
    <row r="105" spans="1:23" x14ac:dyDescent="0.2">
      <c r="A105" t="s">
        <v>313</v>
      </c>
      <c r="B105" t="s">
        <v>680</v>
      </c>
      <c r="C105" t="s">
        <v>24</v>
      </c>
      <c r="D105" t="s">
        <v>93</v>
      </c>
      <c r="E105" t="s">
        <v>843</v>
      </c>
      <c r="F105" t="s">
        <v>314</v>
      </c>
      <c r="G105" s="4">
        <v>2019</v>
      </c>
      <c r="H105">
        <v>94</v>
      </c>
      <c r="I105" t="s">
        <v>28</v>
      </c>
      <c r="J105" t="s">
        <v>28</v>
      </c>
      <c r="K105" t="s">
        <v>28</v>
      </c>
      <c r="L105" t="s">
        <v>63</v>
      </c>
      <c r="M105">
        <v>89</v>
      </c>
      <c r="N105">
        <v>78</v>
      </c>
      <c r="O105">
        <v>1</v>
      </c>
      <c r="P105">
        <v>16</v>
      </c>
      <c r="Q105">
        <v>5</v>
      </c>
      <c r="R105">
        <v>9</v>
      </c>
      <c r="S105">
        <v>1</v>
      </c>
      <c r="V105">
        <v>34</v>
      </c>
      <c r="W105" t="s">
        <v>22</v>
      </c>
    </row>
    <row r="106" spans="1:23" x14ac:dyDescent="0.2">
      <c r="A106" t="s">
        <v>98</v>
      </c>
      <c r="B106" t="s">
        <v>682</v>
      </c>
      <c r="C106" t="s">
        <v>45</v>
      </c>
      <c r="D106" t="s">
        <v>96</v>
      </c>
      <c r="E106" t="s">
        <v>96</v>
      </c>
      <c r="F106" t="s">
        <v>99</v>
      </c>
      <c r="G106" s="4">
        <v>2017</v>
      </c>
      <c r="H106">
        <v>214</v>
      </c>
      <c r="M106">
        <v>49</v>
      </c>
      <c r="N106">
        <v>77</v>
      </c>
      <c r="O106">
        <v>6</v>
      </c>
      <c r="P106">
        <v>1</v>
      </c>
      <c r="Q106">
        <v>16</v>
      </c>
      <c r="R106">
        <v>9</v>
      </c>
      <c r="S106">
        <v>60</v>
      </c>
      <c r="V106">
        <v>83</v>
      </c>
      <c r="W106" t="s">
        <v>22</v>
      </c>
    </row>
    <row r="107" spans="1:23" x14ac:dyDescent="0.2">
      <c r="A107" t="s">
        <v>916</v>
      </c>
      <c r="B107" t="s">
        <v>626</v>
      </c>
      <c r="C107" t="s">
        <v>85</v>
      </c>
      <c r="D107" t="s">
        <v>86</v>
      </c>
      <c r="E107" t="s">
        <v>1016</v>
      </c>
      <c r="F107" t="s">
        <v>917</v>
      </c>
      <c r="G107" s="4">
        <v>2021</v>
      </c>
      <c r="H107">
        <v>5674</v>
      </c>
      <c r="M107">
        <v>30</v>
      </c>
      <c r="N107">
        <v>63</v>
      </c>
      <c r="O107">
        <v>5</v>
      </c>
      <c r="P107">
        <v>25</v>
      </c>
      <c r="Q107">
        <v>7</v>
      </c>
      <c r="R107">
        <v>15</v>
      </c>
      <c r="S107">
        <v>58</v>
      </c>
      <c r="W107" t="s">
        <v>33</v>
      </c>
    </row>
    <row r="108" spans="1:23" x14ac:dyDescent="0.2">
      <c r="A108" t="s">
        <v>179</v>
      </c>
      <c r="B108" t="s">
        <v>671</v>
      </c>
      <c r="C108" t="s">
        <v>31</v>
      </c>
      <c r="D108" t="s">
        <v>31</v>
      </c>
      <c r="E108" t="s">
        <v>872</v>
      </c>
      <c r="F108" t="s">
        <v>180</v>
      </c>
      <c r="G108" s="4">
        <v>2017</v>
      </c>
      <c r="H108">
        <v>2336</v>
      </c>
      <c r="M108">
        <v>62</v>
      </c>
      <c r="N108">
        <v>80</v>
      </c>
      <c r="O108">
        <v>18</v>
      </c>
      <c r="P108">
        <v>1</v>
      </c>
      <c r="Q108">
        <v>1</v>
      </c>
      <c r="R108">
        <v>8</v>
      </c>
      <c r="S108">
        <v>15</v>
      </c>
      <c r="V108">
        <v>85</v>
      </c>
      <c r="W108" t="s">
        <v>33</v>
      </c>
    </row>
    <row r="109" spans="1:23" x14ac:dyDescent="0.2">
      <c r="A109" t="s">
        <v>461</v>
      </c>
      <c r="B109" t="s">
        <v>653</v>
      </c>
      <c r="C109" t="s">
        <v>85</v>
      </c>
      <c r="D109" t="s">
        <v>86</v>
      </c>
      <c r="E109" t="s">
        <v>782</v>
      </c>
      <c r="F109" t="s">
        <v>462</v>
      </c>
      <c r="G109" s="4">
        <v>2015</v>
      </c>
      <c r="H109">
        <v>44</v>
      </c>
      <c r="M109">
        <v>43</v>
      </c>
      <c r="N109">
        <v>61</v>
      </c>
      <c r="O109">
        <v>11</v>
      </c>
      <c r="P109">
        <v>7</v>
      </c>
      <c r="Q109">
        <v>20</v>
      </c>
      <c r="W109" t="s">
        <v>33</v>
      </c>
    </row>
    <row r="110" spans="1:23" x14ac:dyDescent="0.2">
      <c r="A110" t="s">
        <v>520</v>
      </c>
      <c r="B110" t="s">
        <v>636</v>
      </c>
      <c r="C110" t="s">
        <v>343</v>
      </c>
      <c r="D110" t="s">
        <v>343</v>
      </c>
      <c r="E110" t="s">
        <v>521</v>
      </c>
      <c r="F110" t="s">
        <v>521</v>
      </c>
      <c r="G110" s="4">
        <v>2020</v>
      </c>
      <c r="H110">
        <v>966</v>
      </c>
      <c r="M110">
        <v>52</v>
      </c>
      <c r="N110">
        <v>78</v>
      </c>
      <c r="O110">
        <v>17</v>
      </c>
      <c r="P110">
        <v>4</v>
      </c>
      <c r="Q110">
        <v>1</v>
      </c>
      <c r="R110">
        <v>8</v>
      </c>
      <c r="S110">
        <v>31</v>
      </c>
      <c r="V110">
        <v>100</v>
      </c>
      <c r="W110" t="s">
        <v>33</v>
      </c>
    </row>
    <row r="111" spans="1:23" x14ac:dyDescent="0.2">
      <c r="A111" t="s">
        <v>195</v>
      </c>
      <c r="B111" t="s">
        <v>765</v>
      </c>
      <c r="C111" t="s">
        <v>610</v>
      </c>
      <c r="D111" t="s">
        <v>37</v>
      </c>
      <c r="E111" t="s">
        <v>849</v>
      </c>
      <c r="F111" t="s">
        <v>196</v>
      </c>
      <c r="G111" s="4">
        <v>2019</v>
      </c>
      <c r="H111">
        <v>1289</v>
      </c>
      <c r="I111" t="s">
        <v>27</v>
      </c>
      <c r="J111" t="s">
        <v>28</v>
      </c>
      <c r="K111" t="s">
        <v>27</v>
      </c>
      <c r="L111" t="s">
        <v>106</v>
      </c>
      <c r="M111">
        <v>44</v>
      </c>
      <c r="N111">
        <v>79</v>
      </c>
      <c r="O111">
        <v>5</v>
      </c>
      <c r="P111">
        <v>11</v>
      </c>
      <c r="Q111">
        <v>5</v>
      </c>
      <c r="R111">
        <v>8</v>
      </c>
      <c r="S111">
        <v>40</v>
      </c>
      <c r="V111">
        <v>2</v>
      </c>
      <c r="W111" t="s">
        <v>33</v>
      </c>
    </row>
    <row r="112" spans="1:23" x14ac:dyDescent="0.2">
      <c r="A112" t="s">
        <v>172</v>
      </c>
      <c r="B112" t="s">
        <v>697</v>
      </c>
      <c r="C112" t="s">
        <v>85</v>
      </c>
      <c r="D112" t="s">
        <v>173</v>
      </c>
      <c r="E112" t="s">
        <v>173</v>
      </c>
      <c r="F112" t="s">
        <v>174</v>
      </c>
      <c r="G112" s="4">
        <v>2018</v>
      </c>
      <c r="H112">
        <v>199</v>
      </c>
      <c r="I112" t="s">
        <v>27</v>
      </c>
      <c r="J112" t="s">
        <v>28</v>
      </c>
      <c r="K112" t="s">
        <v>27</v>
      </c>
      <c r="L112" t="s">
        <v>63</v>
      </c>
      <c r="M112">
        <v>60</v>
      </c>
      <c r="N112">
        <v>83</v>
      </c>
      <c r="O112">
        <v>3</v>
      </c>
      <c r="P112">
        <v>11</v>
      </c>
      <c r="Q112">
        <v>3</v>
      </c>
      <c r="R112">
        <v>8</v>
      </c>
      <c r="S112">
        <v>1</v>
      </c>
      <c r="V112">
        <v>59</v>
      </c>
      <c r="W112" t="s">
        <v>33</v>
      </c>
    </row>
    <row r="113" spans="1:23" x14ac:dyDescent="0.2">
      <c r="A113" t="s">
        <v>593</v>
      </c>
      <c r="B113" t="s">
        <v>747</v>
      </c>
      <c r="C113" t="s">
        <v>45</v>
      </c>
      <c r="D113" t="s">
        <v>138</v>
      </c>
      <c r="E113" t="s">
        <v>138</v>
      </c>
      <c r="F113" t="s">
        <v>592</v>
      </c>
      <c r="G113" s="4">
        <v>2020</v>
      </c>
      <c r="H113">
        <v>601</v>
      </c>
      <c r="M113">
        <v>99</v>
      </c>
      <c r="N113">
        <v>73</v>
      </c>
      <c r="O113">
        <v>9</v>
      </c>
      <c r="P113">
        <v>4</v>
      </c>
      <c r="Q113">
        <v>14</v>
      </c>
      <c r="R113">
        <v>8</v>
      </c>
      <c r="S113">
        <v>19</v>
      </c>
      <c r="V113">
        <v>54</v>
      </c>
      <c r="W113" t="s">
        <v>22</v>
      </c>
    </row>
    <row r="114" spans="1:23" x14ac:dyDescent="0.2">
      <c r="A114" t="s">
        <v>934</v>
      </c>
      <c r="B114" t="s">
        <v>1046</v>
      </c>
      <c r="C114" t="s">
        <v>121</v>
      </c>
      <c r="D114" t="s">
        <v>882</v>
      </c>
      <c r="E114" t="s">
        <v>1021</v>
      </c>
      <c r="F114" t="s">
        <v>935</v>
      </c>
      <c r="G114" s="4">
        <v>2021</v>
      </c>
      <c r="H114">
        <v>378</v>
      </c>
      <c r="M114">
        <v>40</v>
      </c>
      <c r="N114">
        <v>61</v>
      </c>
      <c r="O114">
        <v>29</v>
      </c>
      <c r="P114">
        <v>5</v>
      </c>
      <c r="Q114">
        <v>5</v>
      </c>
      <c r="R114">
        <v>32</v>
      </c>
      <c r="S114">
        <v>33</v>
      </c>
      <c r="W114" t="s">
        <v>33</v>
      </c>
    </row>
    <row r="115" spans="1:23" x14ac:dyDescent="0.2">
      <c r="A115" t="s">
        <v>477</v>
      </c>
      <c r="B115" t="s">
        <v>689</v>
      </c>
      <c r="C115" t="s">
        <v>610</v>
      </c>
      <c r="D115" t="s">
        <v>311</v>
      </c>
      <c r="E115" t="s">
        <v>311</v>
      </c>
      <c r="F115" t="s">
        <v>478</v>
      </c>
      <c r="G115" s="4">
        <v>2017</v>
      </c>
      <c r="H115">
        <v>545</v>
      </c>
      <c r="M115">
        <v>66</v>
      </c>
      <c r="N115">
        <v>93</v>
      </c>
      <c r="O115">
        <v>1</v>
      </c>
      <c r="P115">
        <v>2</v>
      </c>
      <c r="Q115">
        <v>4</v>
      </c>
      <c r="R115">
        <v>8</v>
      </c>
      <c r="S115">
        <v>35</v>
      </c>
      <c r="V115">
        <v>3</v>
      </c>
      <c r="W115" t="s">
        <v>22</v>
      </c>
    </row>
    <row r="116" spans="1:23" x14ac:dyDescent="0.2">
      <c r="A116" t="s">
        <v>168</v>
      </c>
      <c r="B116" t="s">
        <v>671</v>
      </c>
      <c r="C116" t="s">
        <v>24</v>
      </c>
      <c r="D116" t="s">
        <v>93</v>
      </c>
      <c r="E116" t="s">
        <v>828</v>
      </c>
      <c r="F116" t="s">
        <v>169</v>
      </c>
      <c r="G116" s="4">
        <v>2018</v>
      </c>
      <c r="H116">
        <v>341</v>
      </c>
      <c r="I116" t="s">
        <v>27</v>
      </c>
      <c r="J116" t="s">
        <v>27</v>
      </c>
      <c r="K116" t="s">
        <v>27</v>
      </c>
      <c r="L116" t="s">
        <v>27</v>
      </c>
      <c r="M116">
        <v>41</v>
      </c>
      <c r="N116">
        <v>50</v>
      </c>
      <c r="O116">
        <v>1</v>
      </c>
      <c r="P116">
        <v>47</v>
      </c>
      <c r="Q116">
        <v>2</v>
      </c>
      <c r="R116">
        <v>8</v>
      </c>
      <c r="S116">
        <v>37</v>
      </c>
      <c r="V116">
        <v>9</v>
      </c>
      <c r="W116" t="s">
        <v>33</v>
      </c>
    </row>
    <row r="117" spans="1:23" x14ac:dyDescent="0.2">
      <c r="A117" t="s">
        <v>303</v>
      </c>
      <c r="B117" t="s">
        <v>618</v>
      </c>
      <c r="C117" t="s">
        <v>198</v>
      </c>
      <c r="D117" t="s">
        <v>198</v>
      </c>
      <c r="E117" t="s">
        <v>887</v>
      </c>
      <c r="F117" t="s">
        <v>304</v>
      </c>
      <c r="G117" s="4">
        <v>2019</v>
      </c>
      <c r="H117">
        <v>1459</v>
      </c>
      <c r="I117" t="s">
        <v>27</v>
      </c>
      <c r="J117" t="s">
        <v>28</v>
      </c>
      <c r="K117" t="s">
        <v>27</v>
      </c>
      <c r="L117" t="s">
        <v>106</v>
      </c>
      <c r="M117">
        <v>56</v>
      </c>
      <c r="N117">
        <v>86</v>
      </c>
      <c r="O117">
        <v>1</v>
      </c>
      <c r="P117">
        <v>11</v>
      </c>
      <c r="Q117">
        <v>2</v>
      </c>
      <c r="R117">
        <v>8</v>
      </c>
      <c r="S117">
        <v>90</v>
      </c>
      <c r="V117">
        <v>33</v>
      </c>
      <c r="W117" t="s">
        <v>33</v>
      </c>
    </row>
    <row r="118" spans="1:23" x14ac:dyDescent="0.2">
      <c r="A118" t="s">
        <v>189</v>
      </c>
      <c r="B118" t="s">
        <v>642</v>
      </c>
      <c r="C118" t="s">
        <v>610</v>
      </c>
      <c r="D118" t="s">
        <v>776</v>
      </c>
      <c r="E118" t="s">
        <v>776</v>
      </c>
      <c r="F118" t="s">
        <v>190</v>
      </c>
      <c r="G118" s="4">
        <v>2017</v>
      </c>
      <c r="H118">
        <v>748</v>
      </c>
      <c r="M118">
        <v>23</v>
      </c>
      <c r="N118">
        <v>84</v>
      </c>
      <c r="O118">
        <v>12</v>
      </c>
      <c r="P118">
        <v>2</v>
      </c>
      <c r="Q118">
        <v>2</v>
      </c>
      <c r="R118">
        <v>7</v>
      </c>
      <c r="S118">
        <v>16</v>
      </c>
      <c r="V118">
        <v>57</v>
      </c>
      <c r="W118" t="s">
        <v>22</v>
      </c>
    </row>
    <row r="119" spans="1:23" x14ac:dyDescent="0.2">
      <c r="A119" t="s">
        <v>160</v>
      </c>
      <c r="B119" t="s">
        <v>621</v>
      </c>
      <c r="C119" t="s">
        <v>19</v>
      </c>
      <c r="D119" t="s">
        <v>111</v>
      </c>
      <c r="E119" t="s">
        <v>111</v>
      </c>
      <c r="F119" t="s">
        <v>161</v>
      </c>
      <c r="G119" s="4">
        <v>2018</v>
      </c>
      <c r="H119">
        <v>2184</v>
      </c>
      <c r="I119" t="s">
        <v>27</v>
      </c>
      <c r="J119" t="s">
        <v>28</v>
      </c>
      <c r="K119" t="s">
        <v>27</v>
      </c>
      <c r="L119" t="s">
        <v>63</v>
      </c>
      <c r="M119">
        <v>85</v>
      </c>
      <c r="N119">
        <v>15</v>
      </c>
      <c r="O119">
        <v>7</v>
      </c>
      <c r="P119">
        <v>1</v>
      </c>
      <c r="Q119">
        <v>77</v>
      </c>
      <c r="R119">
        <v>7</v>
      </c>
      <c r="S119">
        <v>0</v>
      </c>
      <c r="V119">
        <v>49</v>
      </c>
      <c r="W119" t="s">
        <v>22</v>
      </c>
    </row>
    <row r="120" spans="1:23" x14ac:dyDescent="0.2">
      <c r="A120" t="s">
        <v>584</v>
      </c>
      <c r="B120" t="s">
        <v>618</v>
      </c>
      <c r="C120" t="s">
        <v>45</v>
      </c>
      <c r="D120" t="s">
        <v>1071</v>
      </c>
      <c r="E120" t="s">
        <v>1071</v>
      </c>
      <c r="F120" t="s">
        <v>539</v>
      </c>
      <c r="G120" s="4">
        <v>2020</v>
      </c>
      <c r="H120">
        <v>334</v>
      </c>
      <c r="M120">
        <v>41</v>
      </c>
      <c r="N120">
        <v>74</v>
      </c>
      <c r="O120">
        <v>1</v>
      </c>
      <c r="P120">
        <v>24</v>
      </c>
      <c r="Q120">
        <v>1</v>
      </c>
      <c r="R120">
        <v>7</v>
      </c>
      <c r="S120">
        <v>57</v>
      </c>
      <c r="V120">
        <v>10</v>
      </c>
      <c r="W120" t="s">
        <v>22</v>
      </c>
    </row>
    <row r="121" spans="1:23" x14ac:dyDescent="0.2">
      <c r="A121" t="s">
        <v>225</v>
      </c>
      <c r="B121" t="s">
        <v>763</v>
      </c>
      <c r="C121" t="s">
        <v>19</v>
      </c>
      <c r="D121" t="s">
        <v>70</v>
      </c>
      <c r="E121" t="s">
        <v>70</v>
      </c>
      <c r="F121" t="s">
        <v>226</v>
      </c>
      <c r="G121" s="4">
        <v>2019</v>
      </c>
      <c r="H121">
        <v>655</v>
      </c>
      <c r="I121" t="s">
        <v>27</v>
      </c>
      <c r="J121" t="s">
        <v>28</v>
      </c>
      <c r="K121" t="s">
        <v>28</v>
      </c>
      <c r="L121" t="s">
        <v>63</v>
      </c>
      <c r="M121">
        <v>49</v>
      </c>
      <c r="N121">
        <v>74</v>
      </c>
      <c r="O121">
        <v>3</v>
      </c>
      <c r="P121">
        <v>21</v>
      </c>
      <c r="Q121">
        <v>2</v>
      </c>
      <c r="R121">
        <v>7</v>
      </c>
      <c r="S121">
        <v>2</v>
      </c>
      <c r="V121">
        <v>29</v>
      </c>
      <c r="W121" t="s">
        <v>22</v>
      </c>
    </row>
    <row r="122" spans="1:23" x14ac:dyDescent="0.2">
      <c r="A122" t="s">
        <v>591</v>
      </c>
      <c r="B122" t="s">
        <v>744</v>
      </c>
      <c r="C122" t="s">
        <v>45</v>
      </c>
      <c r="D122" t="s">
        <v>138</v>
      </c>
      <c r="E122" t="s">
        <v>138</v>
      </c>
      <c r="F122" t="s">
        <v>592</v>
      </c>
      <c r="G122" s="4">
        <v>2020</v>
      </c>
      <c r="H122">
        <v>108</v>
      </c>
      <c r="M122">
        <v>99</v>
      </c>
      <c r="N122">
        <v>76</v>
      </c>
      <c r="O122">
        <v>7</v>
      </c>
      <c r="P122">
        <v>3</v>
      </c>
      <c r="Q122">
        <v>14</v>
      </c>
      <c r="R122">
        <v>7</v>
      </c>
      <c r="S122">
        <v>18</v>
      </c>
      <c r="V122">
        <v>100</v>
      </c>
      <c r="W122" t="s">
        <v>22</v>
      </c>
    </row>
    <row r="123" spans="1:23" x14ac:dyDescent="0.2">
      <c r="A123" t="s">
        <v>433</v>
      </c>
      <c r="B123" t="s">
        <v>645</v>
      </c>
      <c r="C123" t="s">
        <v>610</v>
      </c>
      <c r="D123" t="s">
        <v>37</v>
      </c>
      <c r="E123" t="s">
        <v>819</v>
      </c>
      <c r="F123" t="s">
        <v>434</v>
      </c>
      <c r="G123" s="4">
        <v>2017</v>
      </c>
      <c r="H123">
        <v>565</v>
      </c>
      <c r="M123">
        <v>42</v>
      </c>
      <c r="N123">
        <v>82</v>
      </c>
      <c r="O123">
        <v>2</v>
      </c>
      <c r="P123">
        <v>10</v>
      </c>
      <c r="Q123">
        <v>6</v>
      </c>
      <c r="R123">
        <v>7</v>
      </c>
      <c r="S123">
        <v>16</v>
      </c>
      <c r="V123">
        <v>36</v>
      </c>
      <c r="W123" t="s">
        <v>22</v>
      </c>
    </row>
    <row r="124" spans="1:23" x14ac:dyDescent="0.2">
      <c r="A124" t="s">
        <v>542</v>
      </c>
      <c r="B124" t="s">
        <v>683</v>
      </c>
      <c r="C124" t="s">
        <v>85</v>
      </c>
      <c r="D124" t="s">
        <v>86</v>
      </c>
      <c r="E124" t="s">
        <v>866</v>
      </c>
      <c r="F124" t="s">
        <v>543</v>
      </c>
      <c r="G124" s="4">
        <v>2020</v>
      </c>
      <c r="H124">
        <v>27</v>
      </c>
      <c r="M124">
        <v>52</v>
      </c>
      <c r="N124">
        <v>67</v>
      </c>
      <c r="O124">
        <v>0</v>
      </c>
      <c r="P124">
        <v>4</v>
      </c>
      <c r="Q124">
        <v>29</v>
      </c>
      <c r="R124">
        <v>7</v>
      </c>
      <c r="S124">
        <v>0</v>
      </c>
      <c r="V124">
        <v>4</v>
      </c>
      <c r="W124" t="s">
        <v>33</v>
      </c>
    </row>
    <row r="125" spans="1:23" x14ac:dyDescent="0.2">
      <c r="A125" t="s">
        <v>918</v>
      </c>
      <c r="B125" t="s">
        <v>618</v>
      </c>
      <c r="C125" t="s">
        <v>146</v>
      </c>
      <c r="D125" t="s">
        <v>1015</v>
      </c>
      <c r="E125" t="s">
        <v>1017</v>
      </c>
      <c r="F125" t="s">
        <v>919</v>
      </c>
      <c r="G125" s="4">
        <v>2021</v>
      </c>
      <c r="H125">
        <v>3457</v>
      </c>
      <c r="M125">
        <v>32</v>
      </c>
      <c r="N125">
        <v>92</v>
      </c>
      <c r="O125">
        <v>6</v>
      </c>
      <c r="P125">
        <v>1</v>
      </c>
      <c r="Q125">
        <v>1</v>
      </c>
      <c r="R125">
        <v>6</v>
      </c>
      <c r="S125">
        <v>53</v>
      </c>
      <c r="W125" t="s">
        <v>33</v>
      </c>
    </row>
    <row r="126" spans="1:23" x14ac:dyDescent="0.2">
      <c r="A126" t="s">
        <v>216</v>
      </c>
      <c r="B126" t="s">
        <v>667</v>
      </c>
      <c r="C126" t="s">
        <v>45</v>
      </c>
      <c r="D126" t="s">
        <v>138</v>
      </c>
      <c r="E126" t="s">
        <v>138</v>
      </c>
      <c r="F126" t="s">
        <v>217</v>
      </c>
      <c r="G126" s="4">
        <v>2019</v>
      </c>
      <c r="H126">
        <v>234</v>
      </c>
      <c r="I126" t="s">
        <v>59</v>
      </c>
      <c r="J126" t="s">
        <v>28</v>
      </c>
      <c r="K126" t="s">
        <v>27</v>
      </c>
      <c r="L126" t="s">
        <v>106</v>
      </c>
      <c r="M126">
        <v>100</v>
      </c>
      <c r="N126">
        <v>51</v>
      </c>
      <c r="O126">
        <v>3</v>
      </c>
      <c r="P126">
        <v>42</v>
      </c>
      <c r="Q126">
        <v>4</v>
      </c>
      <c r="R126">
        <v>6</v>
      </c>
      <c r="S126">
        <v>26</v>
      </c>
      <c r="V126">
        <v>35</v>
      </c>
      <c r="W126" t="s">
        <v>22</v>
      </c>
    </row>
    <row r="127" spans="1:23" x14ac:dyDescent="0.2">
      <c r="A127" t="s">
        <v>384</v>
      </c>
      <c r="B127" t="s">
        <v>627</v>
      </c>
      <c r="C127" t="s">
        <v>45</v>
      </c>
      <c r="D127" t="s">
        <v>1071</v>
      </c>
      <c r="E127" t="s">
        <v>1071</v>
      </c>
      <c r="F127" t="s">
        <v>385</v>
      </c>
      <c r="G127" s="4">
        <v>2017</v>
      </c>
      <c r="H127">
        <v>222</v>
      </c>
      <c r="M127">
        <v>57</v>
      </c>
      <c r="N127">
        <v>67</v>
      </c>
      <c r="O127">
        <v>1</v>
      </c>
      <c r="P127">
        <v>31</v>
      </c>
      <c r="Q127">
        <v>1</v>
      </c>
      <c r="R127">
        <v>6</v>
      </c>
      <c r="S127">
        <v>23</v>
      </c>
      <c r="W127" t="s">
        <v>22</v>
      </c>
    </row>
    <row r="128" spans="1:23" x14ac:dyDescent="0.2">
      <c r="A128" t="s">
        <v>524</v>
      </c>
      <c r="B128" t="s">
        <v>657</v>
      </c>
      <c r="C128" t="s">
        <v>45</v>
      </c>
      <c r="D128" t="s">
        <v>907</v>
      </c>
      <c r="E128" t="s">
        <v>797</v>
      </c>
      <c r="F128" t="s">
        <v>525</v>
      </c>
      <c r="G128" s="4">
        <v>2020</v>
      </c>
      <c r="H128">
        <v>97</v>
      </c>
      <c r="M128">
        <v>37</v>
      </c>
      <c r="N128">
        <v>69</v>
      </c>
      <c r="O128">
        <v>3</v>
      </c>
      <c r="P128">
        <v>18</v>
      </c>
      <c r="Q128">
        <v>10</v>
      </c>
      <c r="R128">
        <v>6</v>
      </c>
      <c r="S128">
        <v>0</v>
      </c>
      <c r="V128">
        <v>84</v>
      </c>
      <c r="W128" t="s">
        <v>22</v>
      </c>
    </row>
    <row r="129" spans="1:23" x14ac:dyDescent="0.2">
      <c r="A129" t="s">
        <v>437</v>
      </c>
      <c r="B129" t="s">
        <v>618</v>
      </c>
      <c r="C129" t="s">
        <v>146</v>
      </c>
      <c r="D129" t="s">
        <v>372</v>
      </c>
      <c r="E129" t="s">
        <v>372</v>
      </c>
      <c r="F129" t="s">
        <v>438</v>
      </c>
      <c r="G129" s="4">
        <v>2015</v>
      </c>
      <c r="H129">
        <v>8442</v>
      </c>
      <c r="M129">
        <v>22</v>
      </c>
      <c r="N129">
        <v>66</v>
      </c>
      <c r="O129">
        <v>5</v>
      </c>
      <c r="P129">
        <v>18</v>
      </c>
      <c r="Q129">
        <v>11</v>
      </c>
      <c r="S129">
        <v>49</v>
      </c>
      <c r="T129">
        <v>19</v>
      </c>
      <c r="U129">
        <v>7</v>
      </c>
      <c r="W129" t="s">
        <v>22</v>
      </c>
    </row>
    <row r="130" spans="1:23" x14ac:dyDescent="0.2">
      <c r="A130" t="s">
        <v>936</v>
      </c>
      <c r="B130" t="s">
        <v>1047</v>
      </c>
      <c r="C130" t="s">
        <v>121</v>
      </c>
      <c r="D130" t="s">
        <v>882</v>
      </c>
      <c r="E130" t="s">
        <v>1022</v>
      </c>
      <c r="F130" t="s">
        <v>937</v>
      </c>
      <c r="G130" s="4">
        <v>2021</v>
      </c>
      <c r="H130">
        <v>36</v>
      </c>
      <c r="M130">
        <v>34</v>
      </c>
      <c r="S130">
        <v>0</v>
      </c>
      <c r="W130" t="s">
        <v>33</v>
      </c>
    </row>
    <row r="131" spans="1:23" x14ac:dyDescent="0.2">
      <c r="A131" t="s">
        <v>447</v>
      </c>
      <c r="B131" t="s">
        <v>626</v>
      </c>
      <c r="C131" t="s">
        <v>45</v>
      </c>
      <c r="D131" t="s">
        <v>61</v>
      </c>
      <c r="E131" t="s">
        <v>61</v>
      </c>
      <c r="F131" t="s">
        <v>448</v>
      </c>
      <c r="G131" s="4">
        <v>2017</v>
      </c>
      <c r="H131">
        <v>168</v>
      </c>
      <c r="M131">
        <v>54</v>
      </c>
      <c r="N131">
        <v>83</v>
      </c>
      <c r="O131">
        <v>0</v>
      </c>
      <c r="P131">
        <v>9</v>
      </c>
      <c r="Q131">
        <v>8</v>
      </c>
      <c r="R131">
        <v>6</v>
      </c>
      <c r="S131">
        <v>48</v>
      </c>
      <c r="V131">
        <v>13</v>
      </c>
      <c r="W131" t="s">
        <v>22</v>
      </c>
    </row>
    <row r="132" spans="1:23" x14ac:dyDescent="0.2">
      <c r="A132" t="s">
        <v>153</v>
      </c>
      <c r="B132" t="s">
        <v>688</v>
      </c>
      <c r="C132" t="s">
        <v>24</v>
      </c>
      <c r="D132" t="s">
        <v>93</v>
      </c>
      <c r="E132" t="s">
        <v>821</v>
      </c>
      <c r="F132" t="s">
        <v>154</v>
      </c>
      <c r="G132" s="4">
        <v>2018</v>
      </c>
      <c r="H132">
        <v>441</v>
      </c>
      <c r="I132" t="s">
        <v>27</v>
      </c>
      <c r="J132" t="s">
        <v>28</v>
      </c>
      <c r="K132" t="s">
        <v>27</v>
      </c>
      <c r="L132" t="s">
        <v>106</v>
      </c>
      <c r="M132">
        <v>47</v>
      </c>
      <c r="N132">
        <v>47</v>
      </c>
      <c r="O132">
        <v>3</v>
      </c>
      <c r="P132">
        <v>39</v>
      </c>
      <c r="Q132">
        <v>11</v>
      </c>
      <c r="R132">
        <v>6</v>
      </c>
      <c r="S132">
        <v>14</v>
      </c>
      <c r="V132">
        <v>4</v>
      </c>
      <c r="W132" t="s">
        <v>33</v>
      </c>
    </row>
    <row r="133" spans="1:23" x14ac:dyDescent="0.2">
      <c r="A133" t="s">
        <v>151</v>
      </c>
      <c r="B133" t="s">
        <v>635</v>
      </c>
      <c r="C133" t="s">
        <v>121</v>
      </c>
      <c r="D133" t="s">
        <v>875</v>
      </c>
      <c r="E133" t="s">
        <v>875</v>
      </c>
      <c r="F133" t="s">
        <v>152</v>
      </c>
      <c r="G133" s="4">
        <v>2017</v>
      </c>
      <c r="H133">
        <v>1829</v>
      </c>
      <c r="M133">
        <v>29</v>
      </c>
      <c r="N133">
        <v>82</v>
      </c>
      <c r="O133">
        <v>2</v>
      </c>
      <c r="P133">
        <v>14</v>
      </c>
      <c r="Q133">
        <v>2</v>
      </c>
      <c r="R133">
        <v>6</v>
      </c>
      <c r="S133">
        <v>5</v>
      </c>
      <c r="V133">
        <v>20</v>
      </c>
      <c r="W133" t="s">
        <v>33</v>
      </c>
    </row>
    <row r="134" spans="1:23" x14ac:dyDescent="0.2">
      <c r="A134" t="s">
        <v>582</v>
      </c>
      <c r="B134" t="s">
        <v>718</v>
      </c>
      <c r="C134" t="s">
        <v>85</v>
      </c>
      <c r="D134" t="s">
        <v>86</v>
      </c>
      <c r="E134" t="s">
        <v>583</v>
      </c>
      <c r="F134" t="s">
        <v>583</v>
      </c>
      <c r="G134" s="4">
        <v>2020</v>
      </c>
      <c r="H134">
        <v>300</v>
      </c>
      <c r="M134">
        <v>52</v>
      </c>
      <c r="N134">
        <v>67</v>
      </c>
      <c r="O134">
        <v>2</v>
      </c>
      <c r="P134">
        <v>29</v>
      </c>
      <c r="Q134">
        <v>2</v>
      </c>
      <c r="R134">
        <v>6</v>
      </c>
      <c r="S134">
        <v>14</v>
      </c>
      <c r="V134">
        <v>26</v>
      </c>
      <c r="W134" t="s">
        <v>33</v>
      </c>
    </row>
    <row r="135" spans="1:23" x14ac:dyDescent="0.2">
      <c r="A135" t="s">
        <v>453</v>
      </c>
      <c r="B135" t="s">
        <v>637</v>
      </c>
      <c r="C135" t="s">
        <v>45</v>
      </c>
      <c r="D135" t="s">
        <v>777</v>
      </c>
      <c r="E135" t="s">
        <v>777</v>
      </c>
      <c r="F135" t="s">
        <v>454</v>
      </c>
      <c r="G135" s="4">
        <v>2017</v>
      </c>
      <c r="H135">
        <v>88</v>
      </c>
      <c r="M135">
        <v>26</v>
      </c>
      <c r="N135">
        <v>92</v>
      </c>
      <c r="O135">
        <v>0</v>
      </c>
      <c r="P135">
        <v>3</v>
      </c>
      <c r="Q135">
        <v>5</v>
      </c>
      <c r="R135">
        <v>6</v>
      </c>
      <c r="S135">
        <v>75</v>
      </c>
      <c r="V135">
        <v>58</v>
      </c>
      <c r="W135" t="s">
        <v>22</v>
      </c>
    </row>
    <row r="136" spans="1:23" x14ac:dyDescent="0.2">
      <c r="A136" t="s">
        <v>952</v>
      </c>
      <c r="B136" t="s">
        <v>704</v>
      </c>
      <c r="C136" t="s">
        <v>610</v>
      </c>
      <c r="D136" t="s">
        <v>37</v>
      </c>
      <c r="E136" t="s">
        <v>1028</v>
      </c>
      <c r="F136" t="s">
        <v>953</v>
      </c>
      <c r="G136" s="4">
        <v>2021</v>
      </c>
      <c r="H136">
        <v>352</v>
      </c>
      <c r="M136">
        <v>39</v>
      </c>
      <c r="N136">
        <v>76</v>
      </c>
      <c r="O136">
        <v>13</v>
      </c>
      <c r="P136">
        <v>5</v>
      </c>
      <c r="Q136">
        <v>6</v>
      </c>
      <c r="R136">
        <v>6</v>
      </c>
      <c r="S136">
        <v>20</v>
      </c>
      <c r="W136" t="s">
        <v>22</v>
      </c>
    </row>
    <row r="137" spans="1:23" x14ac:dyDescent="0.2">
      <c r="A137" t="s">
        <v>289</v>
      </c>
      <c r="B137" t="s">
        <v>618</v>
      </c>
      <c r="C137" t="s">
        <v>19</v>
      </c>
      <c r="D137" t="s">
        <v>214</v>
      </c>
      <c r="E137" t="s">
        <v>214</v>
      </c>
      <c r="F137" t="s">
        <v>290</v>
      </c>
      <c r="G137" s="4">
        <v>2019</v>
      </c>
      <c r="H137">
        <v>1651</v>
      </c>
      <c r="I137" t="s">
        <v>27</v>
      </c>
      <c r="J137" t="s">
        <v>28</v>
      </c>
      <c r="K137" t="s">
        <v>27</v>
      </c>
      <c r="L137" t="s">
        <v>63</v>
      </c>
      <c r="M137">
        <v>60</v>
      </c>
      <c r="N137">
        <v>95</v>
      </c>
      <c r="O137">
        <v>1</v>
      </c>
      <c r="P137">
        <v>3</v>
      </c>
      <c r="Q137">
        <v>1</v>
      </c>
      <c r="R137">
        <v>6</v>
      </c>
      <c r="S137">
        <v>0</v>
      </c>
      <c r="V137">
        <v>9</v>
      </c>
      <c r="W137" t="s">
        <v>22</v>
      </c>
    </row>
    <row r="138" spans="1:23" x14ac:dyDescent="0.2">
      <c r="A138" t="s">
        <v>389</v>
      </c>
      <c r="B138" t="s">
        <v>645</v>
      </c>
      <c r="C138" t="s">
        <v>610</v>
      </c>
      <c r="D138" t="s">
        <v>311</v>
      </c>
      <c r="E138" t="s">
        <v>311</v>
      </c>
      <c r="F138" t="s">
        <v>390</v>
      </c>
      <c r="G138" s="4">
        <v>2019</v>
      </c>
      <c r="H138">
        <v>430</v>
      </c>
      <c r="I138" t="s">
        <v>27</v>
      </c>
      <c r="J138" t="s">
        <v>28</v>
      </c>
      <c r="K138" t="s">
        <v>27</v>
      </c>
      <c r="L138" t="s">
        <v>63</v>
      </c>
      <c r="M138">
        <v>43</v>
      </c>
      <c r="N138">
        <v>92</v>
      </c>
      <c r="O138">
        <v>1</v>
      </c>
      <c r="P138">
        <v>3</v>
      </c>
      <c r="Q138">
        <v>4</v>
      </c>
      <c r="R138">
        <v>6</v>
      </c>
      <c r="S138">
        <v>30</v>
      </c>
      <c r="V138">
        <v>4</v>
      </c>
      <c r="W138" t="s">
        <v>33</v>
      </c>
    </row>
    <row r="139" spans="1:23" x14ac:dyDescent="0.2">
      <c r="A139" t="s">
        <v>526</v>
      </c>
      <c r="B139" t="s">
        <v>660</v>
      </c>
      <c r="C139" t="s">
        <v>45</v>
      </c>
      <c r="D139" t="s">
        <v>818</v>
      </c>
      <c r="E139" s="3" t="s">
        <v>818</v>
      </c>
      <c r="F139" t="s">
        <v>527</v>
      </c>
      <c r="G139" s="4">
        <v>2020</v>
      </c>
      <c r="H139">
        <v>175</v>
      </c>
      <c r="M139">
        <v>48</v>
      </c>
      <c r="N139">
        <v>31</v>
      </c>
      <c r="O139">
        <v>3</v>
      </c>
      <c r="P139">
        <v>1</v>
      </c>
      <c r="Q139">
        <v>65</v>
      </c>
      <c r="R139">
        <v>6</v>
      </c>
      <c r="S139">
        <v>38</v>
      </c>
      <c r="V139">
        <v>36</v>
      </c>
      <c r="W139" t="s">
        <v>33</v>
      </c>
    </row>
    <row r="140" spans="1:23" x14ac:dyDescent="0.2">
      <c r="A140" t="s">
        <v>382</v>
      </c>
      <c r="B140" t="s">
        <v>650</v>
      </c>
      <c r="C140" t="s">
        <v>45</v>
      </c>
      <c r="D140" t="s">
        <v>96</v>
      </c>
      <c r="E140" t="s">
        <v>96</v>
      </c>
      <c r="F140" t="s">
        <v>383</v>
      </c>
      <c r="G140" s="4">
        <v>2018</v>
      </c>
      <c r="H140">
        <v>80</v>
      </c>
      <c r="I140" t="s">
        <v>27</v>
      </c>
      <c r="J140" t="s">
        <v>28</v>
      </c>
      <c r="K140" t="s">
        <v>27</v>
      </c>
      <c r="L140" t="s">
        <v>63</v>
      </c>
      <c r="M140">
        <v>21</v>
      </c>
      <c r="N140">
        <v>90</v>
      </c>
      <c r="O140">
        <v>1</v>
      </c>
      <c r="P140">
        <v>1</v>
      </c>
      <c r="Q140">
        <v>8</v>
      </c>
      <c r="R140">
        <v>6</v>
      </c>
      <c r="S140">
        <v>39</v>
      </c>
      <c r="V140">
        <v>44</v>
      </c>
      <c r="W140" t="s">
        <v>22</v>
      </c>
    </row>
    <row r="141" spans="1:23" x14ac:dyDescent="0.2">
      <c r="A141" t="s">
        <v>975</v>
      </c>
      <c r="B141" t="s">
        <v>621</v>
      </c>
      <c r="C141" t="s">
        <v>45</v>
      </c>
      <c r="D141" t="s">
        <v>1071</v>
      </c>
      <c r="E141" t="s">
        <v>1071</v>
      </c>
      <c r="F141" t="s">
        <v>976</v>
      </c>
      <c r="G141" s="4">
        <v>2021</v>
      </c>
      <c r="H141">
        <v>124</v>
      </c>
      <c r="M141">
        <v>55</v>
      </c>
      <c r="N141">
        <v>80</v>
      </c>
      <c r="O141">
        <v>3</v>
      </c>
      <c r="P141">
        <v>15</v>
      </c>
      <c r="Q141">
        <v>2</v>
      </c>
      <c r="R141">
        <v>2</v>
      </c>
      <c r="S141">
        <v>56</v>
      </c>
      <c r="W141" t="s">
        <v>22</v>
      </c>
    </row>
    <row r="142" spans="1:23" x14ac:dyDescent="0.2">
      <c r="A142" t="s">
        <v>140</v>
      </c>
      <c r="B142" t="s">
        <v>676</v>
      </c>
      <c r="C142" t="s">
        <v>85</v>
      </c>
      <c r="D142" t="s">
        <v>86</v>
      </c>
      <c r="E142" t="s">
        <v>822</v>
      </c>
      <c r="F142" t="s">
        <v>141</v>
      </c>
      <c r="G142" s="4">
        <v>2018</v>
      </c>
      <c r="H142">
        <v>67</v>
      </c>
      <c r="I142" t="s">
        <v>27</v>
      </c>
      <c r="J142" t="s">
        <v>28</v>
      </c>
      <c r="K142" t="s">
        <v>28</v>
      </c>
      <c r="L142" t="s">
        <v>63</v>
      </c>
      <c r="M142">
        <v>64</v>
      </c>
      <c r="N142">
        <v>97</v>
      </c>
      <c r="O142">
        <v>0</v>
      </c>
      <c r="P142">
        <v>0</v>
      </c>
      <c r="Q142">
        <v>3</v>
      </c>
      <c r="R142">
        <v>6</v>
      </c>
      <c r="S142">
        <v>1</v>
      </c>
      <c r="V142">
        <v>30</v>
      </c>
      <c r="W142" t="s">
        <v>33</v>
      </c>
    </row>
    <row r="143" spans="1:23" x14ac:dyDescent="0.2">
      <c r="A143" t="s">
        <v>597</v>
      </c>
      <c r="B143" t="s">
        <v>755</v>
      </c>
      <c r="C143" t="s">
        <v>19</v>
      </c>
      <c r="D143" t="s">
        <v>262</v>
      </c>
      <c r="E143" t="s">
        <v>262</v>
      </c>
      <c r="F143" t="s">
        <v>598</v>
      </c>
      <c r="G143" s="4">
        <v>2020</v>
      </c>
      <c r="H143">
        <v>16</v>
      </c>
      <c r="M143">
        <v>0</v>
      </c>
      <c r="N143">
        <v>44</v>
      </c>
      <c r="O143">
        <v>0</v>
      </c>
      <c r="P143">
        <v>56</v>
      </c>
      <c r="Q143">
        <v>0</v>
      </c>
      <c r="R143">
        <v>6</v>
      </c>
      <c r="S143">
        <v>0</v>
      </c>
      <c r="V143">
        <v>38</v>
      </c>
      <c r="W143" t="s">
        <v>22</v>
      </c>
    </row>
    <row r="144" spans="1:23" x14ac:dyDescent="0.2">
      <c r="A144" t="s">
        <v>938</v>
      </c>
      <c r="B144" t="s">
        <v>1038</v>
      </c>
      <c r="C144" t="s">
        <v>1072</v>
      </c>
      <c r="D144" t="s">
        <v>1007</v>
      </c>
      <c r="E144" t="s">
        <v>1023</v>
      </c>
      <c r="F144" t="s">
        <v>939</v>
      </c>
      <c r="G144" s="4">
        <v>2021</v>
      </c>
      <c r="H144">
        <v>533</v>
      </c>
      <c r="M144">
        <v>86</v>
      </c>
      <c r="N144">
        <v>38</v>
      </c>
      <c r="O144">
        <v>10</v>
      </c>
      <c r="P144">
        <v>37</v>
      </c>
      <c r="Q144">
        <v>15</v>
      </c>
      <c r="R144">
        <v>26</v>
      </c>
      <c r="S144">
        <v>1</v>
      </c>
      <c r="W144" t="s">
        <v>33</v>
      </c>
    </row>
    <row r="145" spans="1:23" x14ac:dyDescent="0.2">
      <c r="A145" t="s">
        <v>246</v>
      </c>
      <c r="B145" t="s">
        <v>679</v>
      </c>
      <c r="C145" t="s">
        <v>610</v>
      </c>
      <c r="D145" t="s">
        <v>37</v>
      </c>
      <c r="E145" t="s">
        <v>820</v>
      </c>
      <c r="F145" t="s">
        <v>247</v>
      </c>
      <c r="G145" s="4">
        <v>2017</v>
      </c>
      <c r="H145">
        <v>321</v>
      </c>
      <c r="M145">
        <v>39</v>
      </c>
      <c r="N145">
        <v>80</v>
      </c>
      <c r="O145">
        <v>10</v>
      </c>
      <c r="P145">
        <v>4</v>
      </c>
      <c r="Q145">
        <v>6</v>
      </c>
      <c r="R145">
        <v>5</v>
      </c>
      <c r="S145">
        <v>48</v>
      </c>
      <c r="V145">
        <v>74</v>
      </c>
      <c r="W145" t="s">
        <v>33</v>
      </c>
    </row>
    <row r="146" spans="1:23" x14ac:dyDescent="0.2">
      <c r="A146" t="s">
        <v>589</v>
      </c>
      <c r="B146" t="s">
        <v>740</v>
      </c>
      <c r="C146" t="s">
        <v>198</v>
      </c>
      <c r="D146" t="s">
        <v>198</v>
      </c>
      <c r="E146" t="s">
        <v>888</v>
      </c>
      <c r="F146" t="s">
        <v>590</v>
      </c>
      <c r="G146" s="4">
        <v>2020</v>
      </c>
      <c r="H146">
        <v>170</v>
      </c>
      <c r="M146">
        <v>73</v>
      </c>
      <c r="N146">
        <v>87</v>
      </c>
      <c r="O146">
        <v>8</v>
      </c>
      <c r="P146">
        <v>4</v>
      </c>
      <c r="Q146">
        <v>1</v>
      </c>
      <c r="R146">
        <v>5</v>
      </c>
      <c r="S146">
        <v>15</v>
      </c>
      <c r="V146">
        <v>57</v>
      </c>
      <c r="W146" t="s">
        <v>33</v>
      </c>
    </row>
    <row r="147" spans="1:23" x14ac:dyDescent="0.2">
      <c r="A147" t="s">
        <v>104</v>
      </c>
      <c r="B147" t="s">
        <v>655</v>
      </c>
      <c r="C147" t="s">
        <v>45</v>
      </c>
      <c r="D147" t="s">
        <v>96</v>
      </c>
      <c r="E147" t="s">
        <v>96</v>
      </c>
      <c r="F147" t="s">
        <v>105</v>
      </c>
      <c r="G147" s="4">
        <v>2018</v>
      </c>
      <c r="H147">
        <v>292</v>
      </c>
      <c r="I147" t="s">
        <v>27</v>
      </c>
      <c r="J147" t="s">
        <v>28</v>
      </c>
      <c r="K147" t="s">
        <v>27</v>
      </c>
      <c r="L147" t="s">
        <v>106</v>
      </c>
      <c r="M147">
        <v>53</v>
      </c>
      <c r="N147">
        <v>62</v>
      </c>
      <c r="O147">
        <v>5</v>
      </c>
      <c r="P147">
        <v>24</v>
      </c>
      <c r="Q147">
        <v>9</v>
      </c>
      <c r="R147">
        <v>5</v>
      </c>
      <c r="S147">
        <v>41</v>
      </c>
      <c r="V147">
        <v>57</v>
      </c>
      <c r="W147" t="s">
        <v>22</v>
      </c>
    </row>
    <row r="148" spans="1:23" x14ac:dyDescent="0.2">
      <c r="A148" t="s">
        <v>960</v>
      </c>
      <c r="B148" t="s">
        <v>1052</v>
      </c>
      <c r="C148" t="s">
        <v>48</v>
      </c>
      <c r="D148" t="s">
        <v>49</v>
      </c>
      <c r="E148" t="s">
        <v>49</v>
      </c>
      <c r="F148" t="s">
        <v>961</v>
      </c>
      <c r="G148" s="4">
        <v>2021</v>
      </c>
      <c r="H148">
        <f>309+561+403</f>
        <v>1273</v>
      </c>
      <c r="M148">
        <v>32</v>
      </c>
      <c r="N148">
        <v>44</v>
      </c>
      <c r="O148">
        <v>52</v>
      </c>
      <c r="Q148">
        <v>4</v>
      </c>
      <c r="R148">
        <v>8</v>
      </c>
      <c r="S148">
        <v>1</v>
      </c>
      <c r="W148" t="s">
        <v>33</v>
      </c>
    </row>
    <row r="149" spans="1:23" x14ac:dyDescent="0.2">
      <c r="A149" t="s">
        <v>577</v>
      </c>
      <c r="B149" t="s">
        <v>666</v>
      </c>
      <c r="C149" t="s">
        <v>45</v>
      </c>
      <c r="D149" t="s">
        <v>907</v>
      </c>
      <c r="E149" t="s">
        <v>856</v>
      </c>
      <c r="F149" t="s">
        <v>578</v>
      </c>
      <c r="G149" s="4">
        <v>2020</v>
      </c>
      <c r="H149">
        <v>702</v>
      </c>
      <c r="M149">
        <v>48</v>
      </c>
      <c r="N149">
        <v>69</v>
      </c>
      <c r="O149">
        <v>3</v>
      </c>
      <c r="P149">
        <v>22</v>
      </c>
      <c r="Q149">
        <v>6</v>
      </c>
      <c r="R149">
        <v>5</v>
      </c>
      <c r="S149">
        <v>34</v>
      </c>
      <c r="V149">
        <v>61</v>
      </c>
      <c r="W149" t="s">
        <v>22</v>
      </c>
    </row>
    <row r="150" spans="1:23" x14ac:dyDescent="0.2">
      <c r="A150" t="s">
        <v>585</v>
      </c>
      <c r="B150" t="s">
        <v>666</v>
      </c>
      <c r="C150" t="s">
        <v>19</v>
      </c>
      <c r="D150" t="s">
        <v>857</v>
      </c>
      <c r="E150" t="s">
        <v>857</v>
      </c>
      <c r="F150" t="s">
        <v>586</v>
      </c>
      <c r="G150" s="4">
        <v>2020</v>
      </c>
      <c r="H150">
        <v>1921</v>
      </c>
      <c r="M150">
        <v>50</v>
      </c>
      <c r="N150">
        <v>86</v>
      </c>
      <c r="O150">
        <v>5</v>
      </c>
      <c r="P150">
        <v>6</v>
      </c>
      <c r="Q150">
        <v>3</v>
      </c>
      <c r="R150">
        <v>5</v>
      </c>
      <c r="S150">
        <v>80</v>
      </c>
      <c r="V150">
        <v>77</v>
      </c>
      <c r="W150" t="s">
        <v>33</v>
      </c>
    </row>
    <row r="151" spans="1:23" x14ac:dyDescent="0.2">
      <c r="A151" t="s">
        <v>999</v>
      </c>
      <c r="B151" t="s">
        <v>659</v>
      </c>
      <c r="C151" s="3" t="s">
        <v>156</v>
      </c>
      <c r="D151" t="s">
        <v>156</v>
      </c>
      <c r="E151" s="3" t="s">
        <v>891</v>
      </c>
      <c r="F151" t="s">
        <v>1000</v>
      </c>
      <c r="G151" s="4">
        <v>2021</v>
      </c>
      <c r="H151">
        <f>1553+1864</f>
        <v>3417</v>
      </c>
      <c r="M151">
        <v>100</v>
      </c>
      <c r="N151">
        <v>70</v>
      </c>
      <c r="O151">
        <v>20</v>
      </c>
      <c r="P151">
        <v>5</v>
      </c>
      <c r="Q151">
        <v>5</v>
      </c>
      <c r="R151">
        <v>26</v>
      </c>
      <c r="S151">
        <v>0</v>
      </c>
      <c r="W151" t="s">
        <v>33</v>
      </c>
    </row>
    <row r="152" spans="1:23" x14ac:dyDescent="0.2">
      <c r="A152" t="s">
        <v>95</v>
      </c>
      <c r="B152" t="s">
        <v>741</v>
      </c>
      <c r="C152" t="s">
        <v>45</v>
      </c>
      <c r="D152" t="s">
        <v>96</v>
      </c>
      <c r="E152" t="s">
        <v>96</v>
      </c>
      <c r="F152" t="s">
        <v>97</v>
      </c>
      <c r="G152" s="4">
        <v>2018</v>
      </c>
      <c r="H152">
        <v>179</v>
      </c>
      <c r="I152" t="s">
        <v>27</v>
      </c>
      <c r="J152" t="s">
        <v>28</v>
      </c>
      <c r="K152" t="s">
        <v>27</v>
      </c>
      <c r="L152" t="s">
        <v>63</v>
      </c>
      <c r="M152">
        <v>50</v>
      </c>
      <c r="N152">
        <v>63</v>
      </c>
      <c r="O152">
        <v>6</v>
      </c>
      <c r="P152">
        <v>3</v>
      </c>
      <c r="Q152">
        <v>28</v>
      </c>
      <c r="R152">
        <v>5</v>
      </c>
      <c r="S152">
        <v>37</v>
      </c>
      <c r="V152">
        <v>83</v>
      </c>
      <c r="W152" t="s">
        <v>22</v>
      </c>
    </row>
    <row r="153" spans="1:23" x14ac:dyDescent="0.2">
      <c r="A153" t="s">
        <v>1001</v>
      </c>
      <c r="B153" t="s">
        <v>1063</v>
      </c>
      <c r="C153" t="s">
        <v>85</v>
      </c>
      <c r="D153" t="s">
        <v>86</v>
      </c>
      <c r="E153" t="s">
        <v>1014</v>
      </c>
      <c r="F153" t="s">
        <v>1002</v>
      </c>
      <c r="G153" s="4">
        <v>2021</v>
      </c>
      <c r="H153">
        <v>100</v>
      </c>
      <c r="M153">
        <v>48</v>
      </c>
      <c r="N153">
        <v>87</v>
      </c>
      <c r="O153">
        <v>4</v>
      </c>
      <c r="P153">
        <v>8</v>
      </c>
      <c r="Q153">
        <v>1</v>
      </c>
      <c r="R153">
        <v>12</v>
      </c>
      <c r="S153">
        <v>12</v>
      </c>
      <c r="W153" t="s">
        <v>33</v>
      </c>
    </row>
    <row r="154" spans="1:23" x14ac:dyDescent="0.2">
      <c r="A154" t="s">
        <v>545</v>
      </c>
      <c r="B154" t="s">
        <v>686</v>
      </c>
      <c r="C154" t="s">
        <v>45</v>
      </c>
      <c r="D154" t="s">
        <v>907</v>
      </c>
      <c r="E154" t="s">
        <v>867</v>
      </c>
      <c r="F154" t="s">
        <v>546</v>
      </c>
      <c r="G154" s="4">
        <v>2020</v>
      </c>
      <c r="H154">
        <v>213</v>
      </c>
      <c r="M154">
        <v>31</v>
      </c>
      <c r="N154">
        <v>92</v>
      </c>
      <c r="O154">
        <v>3</v>
      </c>
      <c r="P154">
        <v>2</v>
      </c>
      <c r="Q154">
        <v>3</v>
      </c>
      <c r="R154">
        <v>5</v>
      </c>
      <c r="S154">
        <v>75</v>
      </c>
      <c r="V154">
        <v>82</v>
      </c>
      <c r="W154" t="s">
        <v>22</v>
      </c>
    </row>
    <row r="155" spans="1:23" x14ac:dyDescent="0.2">
      <c r="A155" t="s">
        <v>113</v>
      </c>
      <c r="B155" t="s">
        <v>769</v>
      </c>
      <c r="C155" t="s">
        <v>45</v>
      </c>
      <c r="D155" t="s">
        <v>65</v>
      </c>
      <c r="E155" t="s">
        <v>65</v>
      </c>
      <c r="F155" t="s">
        <v>66</v>
      </c>
      <c r="G155" s="4">
        <v>2019</v>
      </c>
      <c r="H155">
        <v>202</v>
      </c>
      <c r="I155" t="s">
        <v>27</v>
      </c>
      <c r="J155" t="s">
        <v>28</v>
      </c>
      <c r="K155" t="s">
        <v>27</v>
      </c>
      <c r="L155" t="s">
        <v>63</v>
      </c>
      <c r="M155">
        <v>47</v>
      </c>
      <c r="N155">
        <v>73</v>
      </c>
      <c r="O155">
        <v>17</v>
      </c>
      <c r="P155">
        <v>1</v>
      </c>
      <c r="Q155">
        <v>9</v>
      </c>
      <c r="R155">
        <v>5</v>
      </c>
      <c r="S155">
        <v>48</v>
      </c>
      <c r="V155">
        <v>81</v>
      </c>
      <c r="W155" t="s">
        <v>22</v>
      </c>
    </row>
    <row r="156" spans="1:23" x14ac:dyDescent="0.2">
      <c r="A156" t="s">
        <v>614</v>
      </c>
      <c r="B156" t="s">
        <v>650</v>
      </c>
      <c r="C156" t="s">
        <v>1072</v>
      </c>
      <c r="D156" t="s">
        <v>1008</v>
      </c>
      <c r="E156" t="s">
        <v>1025</v>
      </c>
      <c r="F156" t="s">
        <v>269</v>
      </c>
      <c r="G156" s="4">
        <v>2017</v>
      </c>
      <c r="H156">
        <v>1817</v>
      </c>
      <c r="M156">
        <v>63</v>
      </c>
      <c r="N156">
        <v>80</v>
      </c>
      <c r="O156">
        <v>3</v>
      </c>
      <c r="P156">
        <v>12</v>
      </c>
      <c r="Q156">
        <v>5</v>
      </c>
      <c r="R156">
        <v>20</v>
      </c>
      <c r="S156">
        <v>13</v>
      </c>
      <c r="V156">
        <v>15</v>
      </c>
      <c r="W156" t="s">
        <v>33</v>
      </c>
    </row>
    <row r="157" spans="1:23" x14ac:dyDescent="0.2">
      <c r="A157" t="s">
        <v>538</v>
      </c>
      <c r="B157" t="s">
        <v>634</v>
      </c>
      <c r="C157" t="s">
        <v>45</v>
      </c>
      <c r="D157" t="s">
        <v>1071</v>
      </c>
      <c r="E157" t="s">
        <v>1071</v>
      </c>
      <c r="F157" t="s">
        <v>539</v>
      </c>
      <c r="G157" s="4">
        <v>2020</v>
      </c>
      <c r="H157">
        <v>220</v>
      </c>
      <c r="M157">
        <v>52</v>
      </c>
      <c r="N157">
        <v>50</v>
      </c>
      <c r="O157">
        <v>0</v>
      </c>
      <c r="P157">
        <v>41</v>
      </c>
      <c r="Q157">
        <v>9</v>
      </c>
      <c r="R157">
        <v>4</v>
      </c>
      <c r="S157">
        <v>37</v>
      </c>
      <c r="V157">
        <v>26</v>
      </c>
      <c r="W157" t="s">
        <v>22</v>
      </c>
    </row>
    <row r="158" spans="1:23" x14ac:dyDescent="0.2">
      <c r="A158" t="s">
        <v>123</v>
      </c>
      <c r="B158" t="s">
        <v>736</v>
      </c>
      <c r="C158" t="s">
        <v>121</v>
      </c>
      <c r="D158" t="s">
        <v>882</v>
      </c>
      <c r="E158" t="s">
        <v>879</v>
      </c>
      <c r="F158" t="s">
        <v>124</v>
      </c>
      <c r="G158" s="4">
        <v>2018</v>
      </c>
      <c r="H158">
        <v>125</v>
      </c>
      <c r="I158" t="s">
        <v>27</v>
      </c>
      <c r="J158" t="s">
        <v>28</v>
      </c>
      <c r="K158" t="s">
        <v>28</v>
      </c>
      <c r="L158" t="s">
        <v>63</v>
      </c>
      <c r="M158">
        <v>70</v>
      </c>
      <c r="N158">
        <v>90</v>
      </c>
      <c r="O158">
        <v>8</v>
      </c>
      <c r="P158">
        <v>2</v>
      </c>
      <c r="Q158">
        <v>0</v>
      </c>
      <c r="R158">
        <v>4</v>
      </c>
      <c r="S158">
        <v>4</v>
      </c>
      <c r="V158">
        <v>7</v>
      </c>
      <c r="W158" t="s">
        <v>33</v>
      </c>
    </row>
    <row r="159" spans="1:23" x14ac:dyDescent="0.2">
      <c r="A159" t="s">
        <v>120</v>
      </c>
      <c r="B159" t="s">
        <v>685</v>
      </c>
      <c r="C159" t="s">
        <v>121</v>
      </c>
      <c r="D159" t="s">
        <v>882</v>
      </c>
      <c r="E159" t="s">
        <v>877</v>
      </c>
      <c r="F159" t="s">
        <v>122</v>
      </c>
      <c r="G159" s="4">
        <v>2017</v>
      </c>
      <c r="H159">
        <v>1338</v>
      </c>
      <c r="M159">
        <v>42</v>
      </c>
      <c r="N159">
        <v>67</v>
      </c>
      <c r="O159">
        <v>6</v>
      </c>
      <c r="P159">
        <v>24</v>
      </c>
      <c r="Q159">
        <v>3</v>
      </c>
      <c r="R159">
        <v>4</v>
      </c>
      <c r="S159">
        <v>4</v>
      </c>
      <c r="V159">
        <v>34</v>
      </c>
      <c r="W159" t="s">
        <v>33</v>
      </c>
    </row>
    <row r="160" spans="1:23" x14ac:dyDescent="0.2">
      <c r="A160" t="s">
        <v>572</v>
      </c>
      <c r="B160" t="s">
        <v>719</v>
      </c>
      <c r="C160" t="s">
        <v>45</v>
      </c>
      <c r="D160" t="s">
        <v>907</v>
      </c>
      <c r="E160" t="s">
        <v>862</v>
      </c>
      <c r="F160" t="s">
        <v>573</v>
      </c>
      <c r="G160" s="4">
        <v>2020</v>
      </c>
      <c r="H160">
        <v>146</v>
      </c>
      <c r="M160">
        <v>57</v>
      </c>
      <c r="N160">
        <v>71</v>
      </c>
      <c r="O160">
        <v>6</v>
      </c>
      <c r="P160">
        <v>15</v>
      </c>
      <c r="Q160">
        <v>8</v>
      </c>
      <c r="R160">
        <v>4</v>
      </c>
      <c r="S160">
        <v>31</v>
      </c>
      <c r="V160">
        <v>61</v>
      </c>
      <c r="W160" t="s">
        <v>22</v>
      </c>
    </row>
    <row r="161" spans="1:23" x14ac:dyDescent="0.2">
      <c r="A161" t="s">
        <v>255</v>
      </c>
      <c r="B161" t="s">
        <v>655</v>
      </c>
      <c r="C161" t="s">
        <v>45</v>
      </c>
      <c r="D161" t="s">
        <v>203</v>
      </c>
      <c r="E161" t="s">
        <v>203</v>
      </c>
      <c r="F161" t="s">
        <v>249</v>
      </c>
      <c r="G161" s="4">
        <v>2019</v>
      </c>
      <c r="H161">
        <v>125</v>
      </c>
      <c r="I161" t="s">
        <v>27</v>
      </c>
      <c r="J161" t="s">
        <v>28</v>
      </c>
      <c r="K161" t="s">
        <v>27</v>
      </c>
      <c r="L161" t="s">
        <v>63</v>
      </c>
      <c r="M161">
        <v>30</v>
      </c>
      <c r="N161">
        <v>85</v>
      </c>
      <c r="O161">
        <v>2</v>
      </c>
      <c r="P161">
        <v>9</v>
      </c>
      <c r="Q161">
        <v>4</v>
      </c>
      <c r="R161">
        <v>4</v>
      </c>
      <c r="S161">
        <v>64</v>
      </c>
      <c r="V161">
        <v>94</v>
      </c>
      <c r="W161" t="s">
        <v>22</v>
      </c>
    </row>
    <row r="162" spans="1:23" x14ac:dyDescent="0.2">
      <c r="A162" t="s">
        <v>60</v>
      </c>
      <c r="B162" t="s">
        <v>705</v>
      </c>
      <c r="C162" t="s">
        <v>45</v>
      </c>
      <c r="D162" t="s">
        <v>61</v>
      </c>
      <c r="E162" t="s">
        <v>61</v>
      </c>
      <c r="F162" t="s">
        <v>62</v>
      </c>
      <c r="G162" s="4">
        <v>2018</v>
      </c>
      <c r="H162">
        <v>372</v>
      </c>
      <c r="I162" t="s">
        <v>27</v>
      </c>
      <c r="J162" t="s">
        <v>28</v>
      </c>
      <c r="K162" t="s">
        <v>27</v>
      </c>
      <c r="L162" t="s">
        <v>63</v>
      </c>
      <c r="M162">
        <v>42</v>
      </c>
      <c r="N162">
        <v>70</v>
      </c>
      <c r="O162">
        <v>10</v>
      </c>
      <c r="P162">
        <v>5</v>
      </c>
      <c r="Q162">
        <v>15</v>
      </c>
      <c r="R162">
        <v>4</v>
      </c>
      <c r="S162">
        <v>50</v>
      </c>
      <c r="V162">
        <v>54</v>
      </c>
      <c r="W162" t="s">
        <v>22</v>
      </c>
    </row>
    <row r="163" spans="1:23" x14ac:dyDescent="0.2">
      <c r="A163" t="s">
        <v>465</v>
      </c>
      <c r="B163" t="s">
        <v>688</v>
      </c>
      <c r="C163" t="s">
        <v>85</v>
      </c>
      <c r="D163" t="s">
        <v>86</v>
      </c>
      <c r="E163" t="s">
        <v>780</v>
      </c>
      <c r="F163" t="s">
        <v>466</v>
      </c>
      <c r="G163" s="4">
        <v>2015</v>
      </c>
      <c r="H163">
        <v>9</v>
      </c>
      <c r="M163">
        <v>44</v>
      </c>
      <c r="N163">
        <v>44</v>
      </c>
      <c r="O163">
        <v>11</v>
      </c>
      <c r="P163">
        <v>11</v>
      </c>
      <c r="Q163">
        <v>33</v>
      </c>
      <c r="S163">
        <v>0</v>
      </c>
      <c r="T163">
        <v>0</v>
      </c>
      <c r="U163">
        <v>0</v>
      </c>
      <c r="W163" t="s">
        <v>33</v>
      </c>
    </row>
    <row r="164" spans="1:23" x14ac:dyDescent="0.2">
      <c r="A164" t="s">
        <v>1003</v>
      </c>
      <c r="B164" t="s">
        <v>1064</v>
      </c>
      <c r="C164" t="s">
        <v>85</v>
      </c>
      <c r="D164" t="s">
        <v>86</v>
      </c>
      <c r="E164" t="s">
        <v>1037</v>
      </c>
      <c r="F164" t="s">
        <v>1004</v>
      </c>
      <c r="G164" s="4">
        <v>2021</v>
      </c>
      <c r="H164">
        <f>13+18</f>
        <v>31</v>
      </c>
      <c r="M164">
        <v>35</v>
      </c>
      <c r="N164">
        <v>68</v>
      </c>
      <c r="P164">
        <v>22</v>
      </c>
      <c r="Q164">
        <v>10</v>
      </c>
      <c r="R164">
        <v>10</v>
      </c>
      <c r="S164">
        <v>0</v>
      </c>
      <c r="W164" t="s">
        <v>33</v>
      </c>
    </row>
    <row r="165" spans="1:23" x14ac:dyDescent="0.2">
      <c r="A165" t="s">
        <v>977</v>
      </c>
      <c r="B165" t="s">
        <v>1056</v>
      </c>
      <c r="C165" t="s">
        <v>45</v>
      </c>
      <c r="D165" t="s">
        <v>65</v>
      </c>
      <c r="E165" t="s">
        <v>65</v>
      </c>
      <c r="F165" t="s">
        <v>978</v>
      </c>
      <c r="G165" s="4">
        <v>2021</v>
      </c>
      <c r="H165">
        <v>97</v>
      </c>
      <c r="M165">
        <v>43</v>
      </c>
      <c r="N165">
        <v>86</v>
      </c>
      <c r="O165">
        <v>7</v>
      </c>
      <c r="Q165">
        <v>7</v>
      </c>
      <c r="R165">
        <v>3</v>
      </c>
      <c r="S165">
        <v>50</v>
      </c>
      <c r="W165" t="s">
        <v>22</v>
      </c>
    </row>
    <row r="166" spans="1:23" x14ac:dyDescent="0.2">
      <c r="A166" t="s">
        <v>518</v>
      </c>
      <c r="B166" t="s">
        <v>643</v>
      </c>
      <c r="C166" t="s">
        <v>45</v>
      </c>
      <c r="D166" t="s">
        <v>65</v>
      </c>
      <c r="E166" t="s">
        <v>65</v>
      </c>
      <c r="F166" t="s">
        <v>519</v>
      </c>
      <c r="G166" s="4">
        <v>2020</v>
      </c>
      <c r="H166">
        <v>97</v>
      </c>
      <c r="M166">
        <v>47</v>
      </c>
      <c r="N166">
        <v>78</v>
      </c>
      <c r="O166">
        <v>16</v>
      </c>
      <c r="P166">
        <v>2</v>
      </c>
      <c r="Q166">
        <v>4</v>
      </c>
      <c r="R166">
        <v>4</v>
      </c>
      <c r="S166">
        <v>53</v>
      </c>
      <c r="V166">
        <v>61</v>
      </c>
      <c r="W166" t="s">
        <v>22</v>
      </c>
    </row>
    <row r="167" spans="1:23" x14ac:dyDescent="0.2">
      <c r="A167" t="s">
        <v>551</v>
      </c>
      <c r="B167" t="s">
        <v>650</v>
      </c>
      <c r="C167" t="s">
        <v>45</v>
      </c>
      <c r="D167" t="s">
        <v>907</v>
      </c>
      <c r="E167" t="s">
        <v>853</v>
      </c>
      <c r="F167" t="s">
        <v>552</v>
      </c>
      <c r="G167" s="4">
        <v>2020</v>
      </c>
      <c r="H167">
        <v>50</v>
      </c>
      <c r="M167">
        <v>40</v>
      </c>
      <c r="N167">
        <v>84</v>
      </c>
      <c r="O167">
        <v>8</v>
      </c>
      <c r="P167">
        <v>2</v>
      </c>
      <c r="Q167">
        <v>6</v>
      </c>
      <c r="R167">
        <v>4</v>
      </c>
      <c r="S167">
        <v>0</v>
      </c>
      <c r="V167">
        <v>100</v>
      </c>
      <c r="W167" t="s">
        <v>22</v>
      </c>
    </row>
    <row r="168" spans="1:23" x14ac:dyDescent="0.2">
      <c r="A168" t="s">
        <v>962</v>
      </c>
      <c r="B168" t="s">
        <v>635</v>
      </c>
      <c r="C168" t="s">
        <v>19</v>
      </c>
      <c r="D168" t="s">
        <v>214</v>
      </c>
      <c r="E168" t="s">
        <v>214</v>
      </c>
      <c r="F168" t="s">
        <v>963</v>
      </c>
      <c r="G168" s="4">
        <v>2021</v>
      </c>
      <c r="H168">
        <f>1133+464</f>
        <v>1597</v>
      </c>
      <c r="M168">
        <v>65</v>
      </c>
      <c r="N168">
        <v>97</v>
      </c>
      <c r="O168">
        <v>1</v>
      </c>
      <c r="Q168">
        <v>2</v>
      </c>
      <c r="R168">
        <v>4</v>
      </c>
      <c r="S168">
        <v>35</v>
      </c>
      <c r="W168" t="s">
        <v>33</v>
      </c>
    </row>
    <row r="169" spans="1:23" x14ac:dyDescent="0.2">
      <c r="A169" t="s">
        <v>185</v>
      </c>
      <c r="B169" t="s">
        <v>696</v>
      </c>
      <c r="C169" t="s">
        <v>1072</v>
      </c>
      <c r="D169" t="s">
        <v>1007</v>
      </c>
      <c r="E169" t="s">
        <v>904</v>
      </c>
      <c r="F169" t="s">
        <v>186</v>
      </c>
      <c r="G169" s="4">
        <v>2019</v>
      </c>
      <c r="H169">
        <v>3141</v>
      </c>
      <c r="I169" t="s">
        <v>27</v>
      </c>
      <c r="J169" t="s">
        <v>27</v>
      </c>
      <c r="K169" t="s">
        <v>27</v>
      </c>
      <c r="L169" t="s">
        <v>27</v>
      </c>
      <c r="M169">
        <v>79</v>
      </c>
      <c r="N169">
        <v>85</v>
      </c>
      <c r="O169">
        <v>6</v>
      </c>
      <c r="P169">
        <v>7</v>
      </c>
      <c r="Q169">
        <v>2</v>
      </c>
      <c r="R169">
        <v>27</v>
      </c>
      <c r="S169">
        <v>20</v>
      </c>
      <c r="V169">
        <v>26</v>
      </c>
      <c r="W169" t="s">
        <v>33</v>
      </c>
    </row>
    <row r="170" spans="1:23" x14ac:dyDescent="0.2">
      <c r="A170" t="s">
        <v>1005</v>
      </c>
      <c r="B170" t="s">
        <v>1065</v>
      </c>
      <c r="C170" t="s">
        <v>45</v>
      </c>
      <c r="D170" t="s">
        <v>81</v>
      </c>
      <c r="E170" t="s">
        <v>81</v>
      </c>
      <c r="F170" t="s">
        <v>1006</v>
      </c>
      <c r="G170" s="4">
        <v>2021</v>
      </c>
      <c r="H170">
        <v>593</v>
      </c>
      <c r="M170">
        <v>0</v>
      </c>
      <c r="N170">
        <v>89</v>
      </c>
      <c r="O170">
        <v>7</v>
      </c>
      <c r="P170">
        <v>2</v>
      </c>
      <c r="Q170">
        <v>2</v>
      </c>
      <c r="R170">
        <v>4</v>
      </c>
      <c r="S170">
        <v>60</v>
      </c>
      <c r="W170" t="s">
        <v>33</v>
      </c>
    </row>
    <row r="171" spans="1:23" x14ac:dyDescent="0.2">
      <c r="A171" t="s">
        <v>114</v>
      </c>
      <c r="B171" t="s">
        <v>646</v>
      </c>
      <c r="C171" t="s">
        <v>85</v>
      </c>
      <c r="D171" t="s">
        <v>86</v>
      </c>
      <c r="E171" t="s">
        <v>807</v>
      </c>
      <c r="F171" t="s">
        <v>115</v>
      </c>
      <c r="G171" s="4">
        <v>2017</v>
      </c>
      <c r="H171">
        <v>24</v>
      </c>
      <c r="M171">
        <v>63</v>
      </c>
      <c r="N171">
        <v>96</v>
      </c>
      <c r="O171">
        <v>0</v>
      </c>
      <c r="P171">
        <v>4</v>
      </c>
      <c r="Q171">
        <v>0</v>
      </c>
      <c r="R171">
        <v>4</v>
      </c>
      <c r="S171">
        <v>0</v>
      </c>
      <c r="V171">
        <v>13</v>
      </c>
      <c r="W171" t="s">
        <v>33</v>
      </c>
    </row>
    <row r="172" spans="1:23" x14ac:dyDescent="0.2">
      <c r="A172" t="s">
        <v>549</v>
      </c>
      <c r="B172" t="s">
        <v>690</v>
      </c>
      <c r="C172" t="s">
        <v>121</v>
      </c>
      <c r="D172" t="s">
        <v>882</v>
      </c>
      <c r="E172" t="s">
        <v>880</v>
      </c>
      <c r="F172" t="s">
        <v>550</v>
      </c>
      <c r="G172" s="4">
        <v>2020</v>
      </c>
      <c r="H172">
        <v>702</v>
      </c>
      <c r="M172">
        <v>13</v>
      </c>
      <c r="N172">
        <v>100</v>
      </c>
      <c r="O172">
        <v>0</v>
      </c>
      <c r="P172">
        <v>0</v>
      </c>
      <c r="Q172">
        <v>0</v>
      </c>
      <c r="R172">
        <v>4</v>
      </c>
      <c r="S172">
        <v>73</v>
      </c>
      <c r="V172">
        <v>100</v>
      </c>
      <c r="W172" t="s">
        <v>33</v>
      </c>
    </row>
    <row r="173" spans="1:23" x14ac:dyDescent="0.2">
      <c r="A173" t="s">
        <v>570</v>
      </c>
      <c r="B173" t="s">
        <v>680</v>
      </c>
      <c r="C173" t="s">
        <v>85</v>
      </c>
      <c r="D173" t="s">
        <v>86</v>
      </c>
      <c r="E173" t="s">
        <v>852</v>
      </c>
      <c r="F173" t="s">
        <v>571</v>
      </c>
      <c r="G173" s="4">
        <v>2020</v>
      </c>
      <c r="H173">
        <v>55</v>
      </c>
      <c r="M173">
        <v>40</v>
      </c>
      <c r="N173">
        <v>80</v>
      </c>
      <c r="O173">
        <v>0</v>
      </c>
      <c r="P173">
        <v>11</v>
      </c>
      <c r="Q173">
        <v>9</v>
      </c>
      <c r="R173">
        <v>4</v>
      </c>
      <c r="S173">
        <v>0</v>
      </c>
      <c r="V173">
        <v>25</v>
      </c>
      <c r="W173" t="s">
        <v>33</v>
      </c>
    </row>
    <row r="174" spans="1:23" x14ac:dyDescent="0.2">
      <c r="A174" t="s">
        <v>51</v>
      </c>
      <c r="B174" t="s">
        <v>716</v>
      </c>
      <c r="C174" t="s">
        <v>24</v>
      </c>
      <c r="D174" t="s">
        <v>25</v>
      </c>
      <c r="E174" t="s">
        <v>25</v>
      </c>
      <c r="F174" t="s">
        <v>52</v>
      </c>
      <c r="G174" s="4">
        <v>2019</v>
      </c>
      <c r="H174">
        <v>182</v>
      </c>
      <c r="I174" t="s">
        <v>27</v>
      </c>
      <c r="J174" t="s">
        <v>28</v>
      </c>
      <c r="K174" t="s">
        <v>28</v>
      </c>
      <c r="L174" t="s">
        <v>29</v>
      </c>
      <c r="M174">
        <v>59</v>
      </c>
      <c r="N174">
        <v>24</v>
      </c>
      <c r="O174">
        <v>67</v>
      </c>
      <c r="P174">
        <v>1</v>
      </c>
      <c r="Q174">
        <v>8</v>
      </c>
      <c r="R174">
        <v>3</v>
      </c>
      <c r="S174">
        <v>0</v>
      </c>
      <c r="V174">
        <v>36</v>
      </c>
      <c r="W174" t="s">
        <v>22</v>
      </c>
    </row>
    <row r="175" spans="1:23" x14ac:dyDescent="0.2">
      <c r="A175" t="s">
        <v>116</v>
      </c>
      <c r="B175" t="s">
        <v>649</v>
      </c>
      <c r="C175" t="s">
        <v>24</v>
      </c>
      <c r="D175" t="s">
        <v>93</v>
      </c>
      <c r="E175" t="s">
        <v>842</v>
      </c>
      <c r="F175" t="s">
        <v>117</v>
      </c>
      <c r="G175" s="4">
        <v>2019</v>
      </c>
      <c r="H175">
        <v>216</v>
      </c>
      <c r="I175" t="s">
        <v>27</v>
      </c>
      <c r="J175" t="s">
        <v>28</v>
      </c>
      <c r="K175" t="s">
        <v>27</v>
      </c>
      <c r="L175" t="s">
        <v>63</v>
      </c>
      <c r="M175">
        <v>67</v>
      </c>
      <c r="N175">
        <v>74</v>
      </c>
      <c r="O175">
        <v>17</v>
      </c>
      <c r="P175">
        <v>2</v>
      </c>
      <c r="Q175">
        <v>7</v>
      </c>
      <c r="R175">
        <v>3</v>
      </c>
      <c r="S175">
        <v>6</v>
      </c>
      <c r="V175">
        <v>22</v>
      </c>
      <c r="W175" t="s">
        <v>22</v>
      </c>
    </row>
    <row r="176" spans="1:23" x14ac:dyDescent="0.2">
      <c r="A176" t="s">
        <v>964</v>
      </c>
      <c r="B176" t="s">
        <v>1053</v>
      </c>
      <c r="C176" t="s">
        <v>48</v>
      </c>
      <c r="D176" t="s">
        <v>1029</v>
      </c>
      <c r="E176" t="s">
        <v>1029</v>
      </c>
      <c r="F176" t="s">
        <v>959</v>
      </c>
      <c r="G176" s="4">
        <v>2021</v>
      </c>
      <c r="H176">
        <f>925+463</f>
        <v>1388</v>
      </c>
      <c r="M176">
        <v>36</v>
      </c>
      <c r="N176">
        <v>53</v>
      </c>
      <c r="O176">
        <v>42</v>
      </c>
      <c r="P176">
        <v>1</v>
      </c>
      <c r="Q176">
        <v>4</v>
      </c>
      <c r="S176">
        <v>0</v>
      </c>
      <c r="W176" t="s">
        <v>33</v>
      </c>
    </row>
    <row r="177" spans="1:23" x14ac:dyDescent="0.2">
      <c r="A177" t="s">
        <v>965</v>
      </c>
      <c r="B177" t="s">
        <v>696</v>
      </c>
      <c r="C177" t="s">
        <v>19</v>
      </c>
      <c r="D177" t="s">
        <v>111</v>
      </c>
      <c r="E177" t="s">
        <v>111</v>
      </c>
      <c r="F177" t="s">
        <v>966</v>
      </c>
      <c r="G177" s="4">
        <v>2021</v>
      </c>
      <c r="H177">
        <f>834+910</f>
        <v>1744</v>
      </c>
      <c r="M177">
        <v>88</v>
      </c>
      <c r="N177">
        <v>80</v>
      </c>
      <c r="O177">
        <v>17</v>
      </c>
      <c r="P177">
        <v>1</v>
      </c>
      <c r="Q177">
        <v>2</v>
      </c>
      <c r="R177">
        <v>13</v>
      </c>
      <c r="S177">
        <v>3</v>
      </c>
      <c r="W177" t="s">
        <v>33</v>
      </c>
    </row>
    <row r="178" spans="1:23" x14ac:dyDescent="0.2">
      <c r="A178" t="s">
        <v>193</v>
      </c>
      <c r="B178" t="s">
        <v>625</v>
      </c>
      <c r="C178" t="s">
        <v>45</v>
      </c>
      <c r="D178" t="s">
        <v>1071</v>
      </c>
      <c r="E178" t="s">
        <v>1071</v>
      </c>
      <c r="F178" t="s">
        <v>194</v>
      </c>
      <c r="G178" s="4">
        <v>2019</v>
      </c>
      <c r="H178">
        <v>355</v>
      </c>
      <c r="I178" t="s">
        <v>27</v>
      </c>
      <c r="J178" t="s">
        <v>28</v>
      </c>
      <c r="K178" t="s">
        <v>28</v>
      </c>
      <c r="L178" t="s">
        <v>106</v>
      </c>
      <c r="M178">
        <v>55</v>
      </c>
      <c r="N178">
        <v>66</v>
      </c>
      <c r="O178">
        <v>5</v>
      </c>
      <c r="P178">
        <v>23</v>
      </c>
      <c r="Q178">
        <v>6</v>
      </c>
      <c r="R178">
        <v>3</v>
      </c>
      <c r="S178">
        <v>25</v>
      </c>
      <c r="V178">
        <v>51</v>
      </c>
      <c r="W178" t="s">
        <v>22</v>
      </c>
    </row>
    <row r="179" spans="1:23" x14ac:dyDescent="0.2">
      <c r="A179" t="s">
        <v>208</v>
      </c>
      <c r="B179" t="s">
        <v>626</v>
      </c>
      <c r="C179" t="s">
        <v>45</v>
      </c>
      <c r="D179" t="s">
        <v>81</v>
      </c>
      <c r="E179" t="s">
        <v>81</v>
      </c>
      <c r="F179" t="s">
        <v>209</v>
      </c>
      <c r="G179" s="4">
        <v>2019</v>
      </c>
      <c r="H179">
        <v>1509</v>
      </c>
      <c r="I179" t="s">
        <v>83</v>
      </c>
      <c r="J179" t="s">
        <v>28</v>
      </c>
      <c r="K179" t="s">
        <v>27</v>
      </c>
      <c r="L179" t="s">
        <v>106</v>
      </c>
      <c r="M179">
        <v>0</v>
      </c>
      <c r="N179">
        <v>79</v>
      </c>
      <c r="O179">
        <v>3</v>
      </c>
      <c r="P179">
        <v>13</v>
      </c>
      <c r="Q179">
        <v>5</v>
      </c>
      <c r="R179">
        <v>3</v>
      </c>
      <c r="S179">
        <v>87</v>
      </c>
      <c r="V179">
        <v>9</v>
      </c>
      <c r="W179" t="s">
        <v>22</v>
      </c>
    </row>
    <row r="180" spans="1:23" x14ac:dyDescent="0.2">
      <c r="A180" t="s">
        <v>200</v>
      </c>
      <c r="B180" t="s">
        <v>625</v>
      </c>
      <c r="C180" t="s">
        <v>45</v>
      </c>
      <c r="D180" t="s">
        <v>61</v>
      </c>
      <c r="E180" t="s">
        <v>61</v>
      </c>
      <c r="F180" t="s">
        <v>201</v>
      </c>
      <c r="G180" s="4">
        <v>2019</v>
      </c>
      <c r="H180">
        <v>80</v>
      </c>
      <c r="I180" t="s">
        <v>28</v>
      </c>
      <c r="J180" t="s">
        <v>28</v>
      </c>
      <c r="K180" t="s">
        <v>28</v>
      </c>
      <c r="L180" t="s">
        <v>28</v>
      </c>
      <c r="M180">
        <v>34</v>
      </c>
      <c r="N180">
        <v>71</v>
      </c>
      <c r="O180">
        <v>4</v>
      </c>
      <c r="P180">
        <v>12</v>
      </c>
      <c r="Q180">
        <v>13</v>
      </c>
      <c r="R180">
        <v>3</v>
      </c>
      <c r="S180">
        <v>61</v>
      </c>
      <c r="V180">
        <v>30</v>
      </c>
      <c r="W180" t="s">
        <v>22</v>
      </c>
    </row>
    <row r="181" spans="1:23" x14ac:dyDescent="0.2">
      <c r="A181" t="s">
        <v>514</v>
      </c>
      <c r="B181" t="s">
        <v>634</v>
      </c>
      <c r="C181" t="s">
        <v>45</v>
      </c>
      <c r="D181" t="s">
        <v>907</v>
      </c>
      <c r="E181" t="s">
        <v>854</v>
      </c>
      <c r="F181" t="s">
        <v>515</v>
      </c>
      <c r="G181" s="4">
        <v>2020</v>
      </c>
      <c r="H181">
        <v>204</v>
      </c>
      <c r="M181">
        <v>39</v>
      </c>
      <c r="N181">
        <v>72</v>
      </c>
      <c r="O181">
        <v>4</v>
      </c>
      <c r="P181">
        <v>10</v>
      </c>
      <c r="Q181">
        <v>14</v>
      </c>
      <c r="R181">
        <v>3</v>
      </c>
      <c r="S181">
        <v>40</v>
      </c>
      <c r="V181">
        <v>45</v>
      </c>
      <c r="W181" t="s">
        <v>22</v>
      </c>
    </row>
    <row r="182" spans="1:23" x14ac:dyDescent="0.2">
      <c r="A182" t="s">
        <v>979</v>
      </c>
      <c r="B182" t="s">
        <v>1057</v>
      </c>
      <c r="C182" t="s">
        <v>45</v>
      </c>
      <c r="D182" t="s">
        <v>907</v>
      </c>
      <c r="E182" t="s">
        <v>1033</v>
      </c>
      <c r="F182" t="s">
        <v>980</v>
      </c>
      <c r="G182" s="4">
        <v>2021</v>
      </c>
      <c r="H182">
        <v>65</v>
      </c>
      <c r="M182">
        <v>35</v>
      </c>
      <c r="N182">
        <v>83</v>
      </c>
      <c r="O182">
        <v>9</v>
      </c>
      <c r="Q182">
        <v>8</v>
      </c>
      <c r="S182">
        <v>26</v>
      </c>
      <c r="W182" t="s">
        <v>22</v>
      </c>
    </row>
    <row r="183" spans="1:23" x14ac:dyDescent="0.2">
      <c r="A183" t="s">
        <v>92</v>
      </c>
      <c r="B183" t="s">
        <v>737</v>
      </c>
      <c r="C183" t="s">
        <v>24</v>
      </c>
      <c r="D183" t="s">
        <v>93</v>
      </c>
      <c r="E183" t="s">
        <v>838</v>
      </c>
      <c r="F183" t="s">
        <v>94</v>
      </c>
      <c r="G183" s="4">
        <v>2018</v>
      </c>
      <c r="H183">
        <v>150</v>
      </c>
      <c r="I183" t="s">
        <v>27</v>
      </c>
      <c r="J183" t="s">
        <v>28</v>
      </c>
      <c r="K183" t="s">
        <v>27</v>
      </c>
      <c r="L183" t="s">
        <v>63</v>
      </c>
      <c r="M183">
        <v>61</v>
      </c>
      <c r="N183">
        <v>93</v>
      </c>
      <c r="O183">
        <v>3</v>
      </c>
      <c r="P183">
        <v>3</v>
      </c>
      <c r="Q183">
        <v>1</v>
      </c>
      <c r="R183">
        <v>3</v>
      </c>
      <c r="S183">
        <v>26</v>
      </c>
      <c r="V183">
        <v>13</v>
      </c>
      <c r="W183" t="s">
        <v>33</v>
      </c>
    </row>
    <row r="184" spans="1:23" x14ac:dyDescent="0.2">
      <c r="A184" t="s">
        <v>558</v>
      </c>
      <c r="B184" t="s">
        <v>703</v>
      </c>
      <c r="C184" t="s">
        <v>85</v>
      </c>
      <c r="D184" t="s">
        <v>86</v>
      </c>
      <c r="E184" t="s">
        <v>859</v>
      </c>
      <c r="F184" t="s">
        <v>559</v>
      </c>
      <c r="G184" s="4">
        <v>2020</v>
      </c>
      <c r="H184">
        <v>3009</v>
      </c>
      <c r="M184">
        <v>29</v>
      </c>
      <c r="N184">
        <v>96</v>
      </c>
      <c r="O184">
        <v>3</v>
      </c>
      <c r="P184">
        <v>1</v>
      </c>
      <c r="Q184">
        <v>0</v>
      </c>
      <c r="R184">
        <v>3</v>
      </c>
      <c r="S184">
        <v>58</v>
      </c>
      <c r="V184">
        <v>26</v>
      </c>
      <c r="W184" t="s">
        <v>33</v>
      </c>
    </row>
    <row r="185" spans="1:23" x14ac:dyDescent="0.2">
      <c r="A185" t="s">
        <v>568</v>
      </c>
      <c r="B185" t="s">
        <v>715</v>
      </c>
      <c r="C185" t="s">
        <v>121</v>
      </c>
      <c r="D185" t="s">
        <v>882</v>
      </c>
      <c r="E185" t="s">
        <v>879</v>
      </c>
      <c r="F185" t="s">
        <v>569</v>
      </c>
      <c r="G185" s="4">
        <v>2020</v>
      </c>
      <c r="H185">
        <v>120</v>
      </c>
      <c r="M185">
        <v>66</v>
      </c>
      <c r="N185">
        <v>94</v>
      </c>
      <c r="O185">
        <v>3</v>
      </c>
      <c r="P185">
        <v>1</v>
      </c>
      <c r="Q185">
        <v>2</v>
      </c>
      <c r="R185">
        <v>3</v>
      </c>
      <c r="S185">
        <v>8</v>
      </c>
      <c r="V185">
        <v>63</v>
      </c>
      <c r="W185" t="s">
        <v>33</v>
      </c>
    </row>
    <row r="186" spans="1:23" x14ac:dyDescent="0.2">
      <c r="A186" t="s">
        <v>981</v>
      </c>
      <c r="B186" t="s">
        <v>635</v>
      </c>
      <c r="C186" t="s">
        <v>45</v>
      </c>
      <c r="D186" t="s">
        <v>1071</v>
      </c>
      <c r="E186" t="s">
        <v>1071</v>
      </c>
      <c r="F186" t="s">
        <v>976</v>
      </c>
      <c r="G186" s="4">
        <v>2021</v>
      </c>
      <c r="H186">
        <v>81</v>
      </c>
      <c r="M186">
        <v>61</v>
      </c>
      <c r="N186">
        <v>35</v>
      </c>
      <c r="O186">
        <v>2</v>
      </c>
      <c r="P186">
        <v>55</v>
      </c>
      <c r="Q186">
        <v>8</v>
      </c>
      <c r="R186">
        <v>3</v>
      </c>
      <c r="S186">
        <v>41</v>
      </c>
      <c r="W186" t="s">
        <v>22</v>
      </c>
    </row>
    <row r="187" spans="1:23" x14ac:dyDescent="0.2">
      <c r="A187" t="s">
        <v>482</v>
      </c>
      <c r="B187" t="s">
        <v>756</v>
      </c>
      <c r="C187" t="s">
        <v>48</v>
      </c>
      <c r="D187" t="s">
        <v>483</v>
      </c>
      <c r="E187" t="s">
        <v>483</v>
      </c>
      <c r="F187" t="s">
        <v>484</v>
      </c>
      <c r="G187" s="4">
        <v>2015</v>
      </c>
      <c r="H187">
        <v>1754</v>
      </c>
      <c r="M187">
        <v>41</v>
      </c>
      <c r="N187">
        <v>49</v>
      </c>
      <c r="O187">
        <v>25</v>
      </c>
      <c r="P187">
        <v>24</v>
      </c>
      <c r="Q187">
        <v>2</v>
      </c>
      <c r="S187">
        <v>1</v>
      </c>
      <c r="T187">
        <v>0</v>
      </c>
      <c r="U187">
        <v>0</v>
      </c>
      <c r="W187" t="s">
        <v>22</v>
      </c>
    </row>
    <row r="188" spans="1:23" x14ac:dyDescent="0.2">
      <c r="A188" t="s">
        <v>352</v>
      </c>
      <c r="B188" t="s">
        <v>752</v>
      </c>
      <c r="C188" t="s">
        <v>45</v>
      </c>
      <c r="D188" t="s">
        <v>907</v>
      </c>
      <c r="E188" t="s">
        <v>800</v>
      </c>
      <c r="F188" t="s">
        <v>353</v>
      </c>
      <c r="G188" s="4">
        <v>2017</v>
      </c>
      <c r="H188">
        <v>553</v>
      </c>
      <c r="M188">
        <v>100</v>
      </c>
      <c r="N188">
        <v>87</v>
      </c>
      <c r="O188">
        <v>1</v>
      </c>
      <c r="P188">
        <v>3</v>
      </c>
      <c r="Q188">
        <v>9</v>
      </c>
      <c r="R188">
        <v>3</v>
      </c>
      <c r="S188">
        <v>35</v>
      </c>
      <c r="V188">
        <v>70</v>
      </c>
      <c r="W188" t="s">
        <v>22</v>
      </c>
    </row>
    <row r="189" spans="1:23" x14ac:dyDescent="0.2">
      <c r="A189" t="s">
        <v>441</v>
      </c>
      <c r="B189" t="s">
        <v>620</v>
      </c>
      <c r="C189" t="s">
        <v>610</v>
      </c>
      <c r="D189" t="s">
        <v>37</v>
      </c>
      <c r="E189" t="s">
        <v>827</v>
      </c>
      <c r="F189" t="s">
        <v>442</v>
      </c>
      <c r="G189" s="4">
        <v>2018</v>
      </c>
      <c r="H189">
        <v>1099</v>
      </c>
      <c r="I189" t="s">
        <v>27</v>
      </c>
      <c r="J189" t="s">
        <v>28</v>
      </c>
      <c r="K189" t="s">
        <v>28</v>
      </c>
      <c r="L189" t="s">
        <v>63</v>
      </c>
      <c r="M189">
        <v>50</v>
      </c>
      <c r="N189">
        <v>83</v>
      </c>
      <c r="O189">
        <v>1</v>
      </c>
      <c r="P189">
        <v>14</v>
      </c>
      <c r="Q189">
        <v>2</v>
      </c>
      <c r="R189">
        <v>3</v>
      </c>
      <c r="S189">
        <v>9</v>
      </c>
      <c r="V189">
        <v>0</v>
      </c>
      <c r="W189" t="s">
        <v>22</v>
      </c>
    </row>
    <row r="190" spans="1:23" x14ac:dyDescent="0.2">
      <c r="A190" t="s">
        <v>84</v>
      </c>
      <c r="B190" t="s">
        <v>646</v>
      </c>
      <c r="C190" t="s">
        <v>85</v>
      </c>
      <c r="D190" t="s">
        <v>86</v>
      </c>
      <c r="E190" t="s">
        <v>825</v>
      </c>
      <c r="F190" t="s">
        <v>87</v>
      </c>
      <c r="G190" s="4">
        <v>2018</v>
      </c>
      <c r="H190">
        <v>285</v>
      </c>
      <c r="I190" t="s">
        <v>27</v>
      </c>
      <c r="J190" t="s">
        <v>28</v>
      </c>
      <c r="K190" t="s">
        <v>28</v>
      </c>
      <c r="L190" t="s">
        <v>63</v>
      </c>
      <c r="M190">
        <v>50</v>
      </c>
      <c r="N190">
        <v>98</v>
      </c>
      <c r="O190">
        <v>1</v>
      </c>
      <c r="P190">
        <v>0</v>
      </c>
      <c r="Q190">
        <v>1</v>
      </c>
      <c r="R190">
        <v>3</v>
      </c>
      <c r="S190">
        <v>0</v>
      </c>
      <c r="V190">
        <v>100</v>
      </c>
      <c r="W190" t="s">
        <v>33</v>
      </c>
    </row>
    <row r="191" spans="1:23" x14ac:dyDescent="0.2">
      <c r="A191" t="s">
        <v>280</v>
      </c>
      <c r="B191" t="s">
        <v>666</v>
      </c>
      <c r="C191" t="s">
        <v>1072</v>
      </c>
      <c r="D191" t="s">
        <v>1007</v>
      </c>
      <c r="E191" t="s">
        <v>904</v>
      </c>
      <c r="F191" t="s">
        <v>281</v>
      </c>
      <c r="G191" s="4">
        <v>2018</v>
      </c>
      <c r="H191">
        <v>2456</v>
      </c>
      <c r="I191" t="s">
        <v>27</v>
      </c>
      <c r="J191" t="s">
        <v>27</v>
      </c>
      <c r="K191" t="s">
        <v>27</v>
      </c>
      <c r="L191" t="s">
        <v>27</v>
      </c>
      <c r="M191">
        <v>80</v>
      </c>
      <c r="N191">
        <v>67</v>
      </c>
      <c r="O191">
        <v>3</v>
      </c>
      <c r="P191">
        <v>25</v>
      </c>
      <c r="Q191">
        <v>5</v>
      </c>
      <c r="R191">
        <v>25</v>
      </c>
      <c r="S191">
        <v>18</v>
      </c>
      <c r="V191">
        <v>22</v>
      </c>
      <c r="W191" t="s">
        <v>33</v>
      </c>
    </row>
    <row r="192" spans="1:23" x14ac:dyDescent="0.2">
      <c r="A192" t="s">
        <v>129</v>
      </c>
      <c r="B192" t="s">
        <v>693</v>
      </c>
      <c r="C192" t="s">
        <v>45</v>
      </c>
      <c r="D192" t="s">
        <v>818</v>
      </c>
      <c r="E192" t="s">
        <v>818</v>
      </c>
      <c r="F192" t="s">
        <v>130</v>
      </c>
      <c r="G192" s="4">
        <v>2018</v>
      </c>
      <c r="H192">
        <v>229</v>
      </c>
      <c r="I192" t="s">
        <v>27</v>
      </c>
      <c r="J192" t="s">
        <v>28</v>
      </c>
      <c r="K192" t="s">
        <v>27</v>
      </c>
      <c r="L192" t="s">
        <v>63</v>
      </c>
      <c r="M192">
        <v>49</v>
      </c>
      <c r="N192">
        <v>82</v>
      </c>
      <c r="O192">
        <v>4</v>
      </c>
      <c r="P192">
        <v>1</v>
      </c>
      <c r="Q192">
        <v>13</v>
      </c>
      <c r="R192">
        <v>3</v>
      </c>
      <c r="S192">
        <v>49</v>
      </c>
      <c r="V192">
        <v>58</v>
      </c>
      <c r="W192" t="s">
        <v>22</v>
      </c>
    </row>
    <row r="193" spans="1:23" x14ac:dyDescent="0.2">
      <c r="A193" t="s">
        <v>534</v>
      </c>
      <c r="B193" t="s">
        <v>625</v>
      </c>
      <c r="C193" t="s">
        <v>19</v>
      </c>
      <c r="D193" t="s">
        <v>20</v>
      </c>
      <c r="E193" t="s">
        <v>799</v>
      </c>
      <c r="F193" t="s">
        <v>535</v>
      </c>
      <c r="G193" s="4">
        <v>2020</v>
      </c>
      <c r="H193">
        <v>201</v>
      </c>
      <c r="M193">
        <v>53</v>
      </c>
      <c r="N193">
        <v>69</v>
      </c>
      <c r="O193">
        <v>1</v>
      </c>
      <c r="P193">
        <v>19</v>
      </c>
      <c r="Q193">
        <v>11</v>
      </c>
      <c r="R193">
        <v>3</v>
      </c>
      <c r="S193">
        <v>0</v>
      </c>
      <c r="V193">
        <v>3</v>
      </c>
      <c r="W193" t="s">
        <v>22</v>
      </c>
    </row>
    <row r="194" spans="1:23" x14ac:dyDescent="0.2">
      <c r="A194" t="s">
        <v>982</v>
      </c>
      <c r="B194" t="s">
        <v>659</v>
      </c>
      <c r="C194" t="s">
        <v>45</v>
      </c>
      <c r="D194" s="3" t="s">
        <v>96</v>
      </c>
      <c r="E194" t="s">
        <v>96</v>
      </c>
      <c r="F194" t="s">
        <v>983</v>
      </c>
      <c r="G194" s="4">
        <v>2021</v>
      </c>
      <c r="H194">
        <v>102</v>
      </c>
      <c r="M194">
        <v>43</v>
      </c>
      <c r="N194">
        <v>72</v>
      </c>
      <c r="O194">
        <v>12</v>
      </c>
      <c r="P194">
        <v>5</v>
      </c>
      <c r="Q194">
        <v>11</v>
      </c>
      <c r="R194">
        <v>34</v>
      </c>
      <c r="S194">
        <v>0</v>
      </c>
      <c r="W194" t="s">
        <v>22</v>
      </c>
    </row>
    <row r="195" spans="1:23" x14ac:dyDescent="0.2">
      <c r="A195" t="s">
        <v>349</v>
      </c>
      <c r="B195" t="s">
        <v>685</v>
      </c>
      <c r="C195" t="s">
        <v>45</v>
      </c>
      <c r="D195" t="s">
        <v>777</v>
      </c>
      <c r="E195" t="s">
        <v>777</v>
      </c>
      <c r="F195" t="s">
        <v>350</v>
      </c>
      <c r="G195" s="4">
        <v>2018</v>
      </c>
      <c r="H195">
        <v>163</v>
      </c>
      <c r="I195" t="s">
        <v>27</v>
      </c>
      <c r="J195" t="s">
        <v>28</v>
      </c>
      <c r="K195" t="s">
        <v>27</v>
      </c>
      <c r="L195" t="s">
        <v>63</v>
      </c>
      <c r="M195">
        <v>15</v>
      </c>
      <c r="N195">
        <v>96</v>
      </c>
      <c r="O195">
        <v>1</v>
      </c>
      <c r="P195">
        <v>1</v>
      </c>
      <c r="Q195">
        <v>2</v>
      </c>
      <c r="R195">
        <v>3</v>
      </c>
      <c r="S195">
        <v>72</v>
      </c>
      <c r="V195">
        <v>62</v>
      </c>
      <c r="W195" t="s">
        <v>22</v>
      </c>
    </row>
    <row r="196" spans="1:23" x14ac:dyDescent="0.2">
      <c r="A196" t="s">
        <v>149</v>
      </c>
      <c r="B196" t="s">
        <v>650</v>
      </c>
      <c r="C196" t="s">
        <v>45</v>
      </c>
      <c r="D196" t="s">
        <v>61</v>
      </c>
      <c r="E196" t="s">
        <v>61</v>
      </c>
      <c r="F196" t="s">
        <v>150</v>
      </c>
      <c r="G196" s="4">
        <v>2017</v>
      </c>
      <c r="H196">
        <v>124</v>
      </c>
      <c r="M196">
        <v>20</v>
      </c>
      <c r="N196">
        <v>74</v>
      </c>
      <c r="O196">
        <v>3</v>
      </c>
      <c r="P196">
        <v>0</v>
      </c>
      <c r="Q196">
        <v>23</v>
      </c>
      <c r="R196">
        <v>3</v>
      </c>
      <c r="S196">
        <v>65</v>
      </c>
      <c r="V196">
        <v>36</v>
      </c>
      <c r="W196" t="s">
        <v>22</v>
      </c>
    </row>
    <row r="197" spans="1:23" x14ac:dyDescent="0.2">
      <c r="A197" t="s">
        <v>472</v>
      </c>
      <c r="B197" t="s">
        <v>727</v>
      </c>
      <c r="C197" t="s">
        <v>48</v>
      </c>
      <c r="D197" t="s">
        <v>473</v>
      </c>
      <c r="E197" t="s">
        <v>473</v>
      </c>
      <c r="F197" t="s">
        <v>474</v>
      </c>
      <c r="G197" s="4">
        <v>2015</v>
      </c>
      <c r="H197">
        <v>1054</v>
      </c>
      <c r="M197">
        <v>69</v>
      </c>
      <c r="N197">
        <v>85</v>
      </c>
      <c r="O197">
        <v>12</v>
      </c>
      <c r="P197">
        <v>1</v>
      </c>
      <c r="Q197">
        <v>2</v>
      </c>
      <c r="S197">
        <v>1</v>
      </c>
      <c r="T197">
        <v>0</v>
      </c>
      <c r="U197">
        <v>0</v>
      </c>
      <c r="W197" t="s">
        <v>22</v>
      </c>
    </row>
    <row r="198" spans="1:23" x14ac:dyDescent="0.2">
      <c r="A198" t="s">
        <v>940</v>
      </c>
      <c r="B198" t="s">
        <v>650</v>
      </c>
      <c r="C198" t="s">
        <v>1072</v>
      </c>
      <c r="D198" t="s">
        <v>1007</v>
      </c>
      <c r="E198" t="s">
        <v>1023</v>
      </c>
      <c r="F198" t="s">
        <v>941</v>
      </c>
      <c r="G198" s="4">
        <v>2021</v>
      </c>
      <c r="H198">
        <f>366+93+360+100+98</f>
        <v>1017</v>
      </c>
      <c r="M198">
        <v>93</v>
      </c>
      <c r="N198">
        <v>60</v>
      </c>
      <c r="O198">
        <v>13</v>
      </c>
      <c r="P198">
        <v>9</v>
      </c>
      <c r="Q198">
        <v>18</v>
      </c>
      <c r="R198">
        <v>28</v>
      </c>
      <c r="S198">
        <v>3</v>
      </c>
      <c r="W198" t="s">
        <v>33</v>
      </c>
    </row>
    <row r="199" spans="1:23" x14ac:dyDescent="0.2">
      <c r="A199" t="s">
        <v>984</v>
      </c>
      <c r="B199" t="s">
        <v>618</v>
      </c>
      <c r="C199" t="s">
        <v>45</v>
      </c>
      <c r="D199" s="3" t="s">
        <v>96</v>
      </c>
      <c r="E199" t="s">
        <v>96</v>
      </c>
      <c r="F199" t="s">
        <v>985</v>
      </c>
      <c r="G199" s="4">
        <v>2021</v>
      </c>
      <c r="H199">
        <v>233</v>
      </c>
      <c r="M199">
        <v>48</v>
      </c>
      <c r="N199">
        <v>75</v>
      </c>
      <c r="O199">
        <v>5</v>
      </c>
      <c r="P199">
        <v>14</v>
      </c>
      <c r="Q199">
        <v>6</v>
      </c>
      <c r="R199">
        <v>10</v>
      </c>
      <c r="S199">
        <v>18</v>
      </c>
      <c r="W199" t="s">
        <v>22</v>
      </c>
    </row>
    <row r="200" spans="1:23" x14ac:dyDescent="0.2">
      <c r="A200" t="s">
        <v>137</v>
      </c>
      <c r="B200" t="s">
        <v>702</v>
      </c>
      <c r="C200" t="s">
        <v>45</v>
      </c>
      <c r="D200" t="s">
        <v>138</v>
      </c>
      <c r="E200" t="s">
        <v>138</v>
      </c>
      <c r="F200" t="s">
        <v>139</v>
      </c>
      <c r="G200" s="4">
        <v>2017</v>
      </c>
      <c r="H200">
        <v>2840</v>
      </c>
      <c r="M200">
        <v>100</v>
      </c>
      <c r="N200">
        <v>81</v>
      </c>
      <c r="O200">
        <v>3</v>
      </c>
      <c r="P200">
        <v>13</v>
      </c>
      <c r="Q200">
        <v>3</v>
      </c>
      <c r="R200">
        <v>2</v>
      </c>
      <c r="S200">
        <v>12</v>
      </c>
      <c r="V200">
        <v>32</v>
      </c>
      <c r="W200" t="s">
        <v>22</v>
      </c>
    </row>
    <row r="201" spans="1:23" x14ac:dyDescent="0.2">
      <c r="A201" t="s">
        <v>581</v>
      </c>
      <c r="B201" t="s">
        <v>721</v>
      </c>
      <c r="C201" t="s">
        <v>45</v>
      </c>
      <c r="D201" t="s">
        <v>65</v>
      </c>
      <c r="E201" t="s">
        <v>65</v>
      </c>
      <c r="F201" t="s">
        <v>519</v>
      </c>
      <c r="G201" s="4">
        <v>2020</v>
      </c>
      <c r="H201">
        <v>307</v>
      </c>
      <c r="M201">
        <v>48</v>
      </c>
      <c r="N201">
        <v>80</v>
      </c>
      <c r="O201">
        <v>1</v>
      </c>
      <c r="P201">
        <v>12</v>
      </c>
      <c r="Q201">
        <v>7</v>
      </c>
      <c r="R201">
        <v>2</v>
      </c>
      <c r="S201">
        <v>60</v>
      </c>
      <c r="V201">
        <v>2</v>
      </c>
      <c r="W201" t="s">
        <v>22</v>
      </c>
    </row>
    <row r="202" spans="1:23" x14ac:dyDescent="0.2">
      <c r="A202" t="s">
        <v>69</v>
      </c>
      <c r="B202" t="s">
        <v>668</v>
      </c>
      <c r="C202" t="s">
        <v>19</v>
      </c>
      <c r="D202" t="s">
        <v>70</v>
      </c>
      <c r="E202" t="s">
        <v>70</v>
      </c>
      <c r="F202" t="s">
        <v>71</v>
      </c>
      <c r="G202" s="4">
        <v>2018</v>
      </c>
      <c r="H202">
        <v>550</v>
      </c>
      <c r="I202" t="s">
        <v>27</v>
      </c>
      <c r="J202" t="s">
        <v>28</v>
      </c>
      <c r="K202" t="s">
        <v>27</v>
      </c>
      <c r="L202" t="s">
        <v>63</v>
      </c>
      <c r="M202">
        <v>46</v>
      </c>
      <c r="N202">
        <v>86</v>
      </c>
      <c r="O202">
        <v>4</v>
      </c>
      <c r="P202">
        <v>2</v>
      </c>
      <c r="Q202">
        <v>8</v>
      </c>
      <c r="R202">
        <v>2</v>
      </c>
      <c r="S202">
        <v>0</v>
      </c>
      <c r="V202">
        <v>75</v>
      </c>
      <c r="W202" t="s">
        <v>22</v>
      </c>
    </row>
    <row r="203" spans="1:23" x14ac:dyDescent="0.2">
      <c r="A203" t="s">
        <v>920</v>
      </c>
      <c r="B203" t="s">
        <v>1042</v>
      </c>
      <c r="C203" t="s">
        <v>85</v>
      </c>
      <c r="D203" t="s">
        <v>86</v>
      </c>
      <c r="E203" t="s">
        <v>1012</v>
      </c>
      <c r="F203" t="s">
        <v>921</v>
      </c>
      <c r="G203" s="4">
        <v>2021</v>
      </c>
      <c r="H203">
        <v>162</v>
      </c>
      <c r="M203">
        <v>18</v>
      </c>
      <c r="N203">
        <v>94</v>
      </c>
      <c r="O203">
        <v>2</v>
      </c>
      <c r="P203">
        <v>1</v>
      </c>
      <c r="Q203">
        <v>3</v>
      </c>
      <c r="R203">
        <v>4</v>
      </c>
      <c r="S203">
        <v>0</v>
      </c>
      <c r="W203" t="s">
        <v>33</v>
      </c>
    </row>
    <row r="204" spans="1:23" x14ac:dyDescent="0.2">
      <c r="A204" t="s">
        <v>248</v>
      </c>
      <c r="B204" t="s">
        <v>635</v>
      </c>
      <c r="C204" t="s">
        <v>45</v>
      </c>
      <c r="D204" t="s">
        <v>203</v>
      </c>
      <c r="E204" t="s">
        <v>203</v>
      </c>
      <c r="F204" t="s">
        <v>249</v>
      </c>
      <c r="G204" s="4">
        <v>2019</v>
      </c>
      <c r="H204">
        <v>87</v>
      </c>
      <c r="I204" t="s">
        <v>27</v>
      </c>
      <c r="J204" t="s">
        <v>28</v>
      </c>
      <c r="K204" t="s">
        <v>27</v>
      </c>
      <c r="L204" t="s">
        <v>63</v>
      </c>
      <c r="M204">
        <v>21</v>
      </c>
      <c r="N204">
        <v>74</v>
      </c>
      <c r="O204">
        <v>2</v>
      </c>
      <c r="P204">
        <v>5</v>
      </c>
      <c r="Q204">
        <v>19</v>
      </c>
      <c r="R204">
        <v>2</v>
      </c>
      <c r="S204">
        <v>61</v>
      </c>
      <c r="V204">
        <v>22</v>
      </c>
      <c r="W204" t="s">
        <v>22</v>
      </c>
    </row>
    <row r="205" spans="1:23" x14ac:dyDescent="0.2">
      <c r="A205" t="s">
        <v>53</v>
      </c>
      <c r="B205" t="s">
        <v>762</v>
      </c>
      <c r="C205" t="s">
        <v>19</v>
      </c>
      <c r="D205" t="s">
        <v>54</v>
      </c>
      <c r="E205" t="s">
        <v>54</v>
      </c>
      <c r="F205" t="s">
        <v>55</v>
      </c>
      <c r="G205" s="4">
        <v>2017</v>
      </c>
      <c r="H205">
        <v>1218</v>
      </c>
      <c r="M205">
        <v>33</v>
      </c>
      <c r="N205">
        <v>41</v>
      </c>
      <c r="O205">
        <v>1</v>
      </c>
      <c r="P205">
        <v>59</v>
      </c>
      <c r="Q205">
        <v>0</v>
      </c>
      <c r="R205">
        <v>2</v>
      </c>
      <c r="S205">
        <v>38</v>
      </c>
      <c r="V205">
        <v>8</v>
      </c>
      <c r="W205" t="s">
        <v>22</v>
      </c>
    </row>
    <row r="206" spans="1:23" x14ac:dyDescent="0.2">
      <c r="A206" t="s">
        <v>427</v>
      </c>
      <c r="B206" t="s">
        <v>667</v>
      </c>
      <c r="C206" t="s">
        <v>146</v>
      </c>
      <c r="D206" t="s">
        <v>1015</v>
      </c>
      <c r="E206" t="s">
        <v>788</v>
      </c>
      <c r="F206" t="s">
        <v>428</v>
      </c>
      <c r="G206" s="4">
        <v>2015</v>
      </c>
      <c r="H206">
        <v>8292</v>
      </c>
      <c r="M206">
        <v>43</v>
      </c>
      <c r="N206">
        <v>70</v>
      </c>
      <c r="O206">
        <v>4</v>
      </c>
      <c r="P206">
        <v>21</v>
      </c>
      <c r="Q206">
        <v>5</v>
      </c>
      <c r="S206">
        <v>33</v>
      </c>
      <c r="T206">
        <v>13</v>
      </c>
      <c r="U206">
        <v>6</v>
      </c>
      <c r="W206" t="s">
        <v>22</v>
      </c>
    </row>
    <row r="207" spans="1:23" x14ac:dyDescent="0.2">
      <c r="A207" t="s">
        <v>435</v>
      </c>
      <c r="B207" t="s">
        <v>767</v>
      </c>
      <c r="C207" t="s">
        <v>610</v>
      </c>
      <c r="D207" t="s">
        <v>37</v>
      </c>
      <c r="E207" t="s">
        <v>841</v>
      </c>
      <c r="F207" t="s">
        <v>436</v>
      </c>
      <c r="G207" s="4">
        <v>2018</v>
      </c>
      <c r="H207">
        <v>1037</v>
      </c>
      <c r="I207" t="s">
        <v>27</v>
      </c>
      <c r="J207" t="s">
        <v>28</v>
      </c>
      <c r="K207" t="s">
        <v>27</v>
      </c>
      <c r="L207" t="s">
        <v>63</v>
      </c>
      <c r="M207">
        <v>43</v>
      </c>
      <c r="N207">
        <v>98</v>
      </c>
      <c r="O207">
        <v>1</v>
      </c>
      <c r="P207">
        <v>1</v>
      </c>
      <c r="Q207">
        <v>0</v>
      </c>
      <c r="R207">
        <v>2</v>
      </c>
      <c r="S207">
        <v>30</v>
      </c>
      <c r="V207">
        <v>5</v>
      </c>
      <c r="W207" t="s">
        <v>22</v>
      </c>
    </row>
    <row r="208" spans="1:23" x14ac:dyDescent="0.2">
      <c r="A208" t="s">
        <v>284</v>
      </c>
      <c r="B208" t="s">
        <v>682</v>
      </c>
      <c r="C208" t="s">
        <v>24</v>
      </c>
      <c r="D208" t="s">
        <v>93</v>
      </c>
      <c r="E208" t="s">
        <v>845</v>
      </c>
      <c r="F208" t="s">
        <v>285</v>
      </c>
      <c r="G208" s="4">
        <v>2019</v>
      </c>
      <c r="H208">
        <v>336</v>
      </c>
      <c r="I208" t="s">
        <v>27</v>
      </c>
      <c r="J208" t="s">
        <v>27</v>
      </c>
      <c r="K208" t="s">
        <v>27</v>
      </c>
      <c r="L208" t="s">
        <v>27</v>
      </c>
      <c r="M208">
        <v>58</v>
      </c>
      <c r="N208">
        <v>54</v>
      </c>
      <c r="O208">
        <v>1</v>
      </c>
      <c r="P208">
        <v>35</v>
      </c>
      <c r="Q208">
        <v>10</v>
      </c>
      <c r="R208">
        <v>2</v>
      </c>
      <c r="S208">
        <v>0</v>
      </c>
      <c r="V208">
        <v>8</v>
      </c>
      <c r="W208" t="s">
        <v>22</v>
      </c>
    </row>
    <row r="209" spans="1:23" x14ac:dyDescent="0.2">
      <c r="A209" t="s">
        <v>244</v>
      </c>
      <c r="B209" t="s">
        <v>675</v>
      </c>
      <c r="C209" t="s">
        <v>45</v>
      </c>
      <c r="D209" t="s">
        <v>818</v>
      </c>
      <c r="E209" t="s">
        <v>245</v>
      </c>
      <c r="F209" t="s">
        <v>245</v>
      </c>
      <c r="G209" s="4">
        <v>2019</v>
      </c>
      <c r="H209">
        <v>334</v>
      </c>
      <c r="I209" t="s">
        <v>27</v>
      </c>
      <c r="J209" t="s">
        <v>28</v>
      </c>
      <c r="K209" t="s">
        <v>27</v>
      </c>
      <c r="L209" t="s">
        <v>63</v>
      </c>
      <c r="M209">
        <v>57</v>
      </c>
      <c r="N209">
        <v>94</v>
      </c>
      <c r="O209">
        <v>2</v>
      </c>
      <c r="P209">
        <v>1</v>
      </c>
      <c r="Q209">
        <v>3</v>
      </c>
      <c r="R209">
        <v>2</v>
      </c>
      <c r="S209">
        <v>18</v>
      </c>
      <c r="V209">
        <v>100</v>
      </c>
      <c r="W209" t="s">
        <v>33</v>
      </c>
    </row>
    <row r="210" spans="1:23" x14ac:dyDescent="0.2">
      <c r="A210" t="s">
        <v>493</v>
      </c>
      <c r="B210" t="s">
        <v>671</v>
      </c>
      <c r="C210" t="s">
        <v>610</v>
      </c>
      <c r="D210" t="s">
        <v>311</v>
      </c>
      <c r="E210" t="s">
        <v>311</v>
      </c>
      <c r="F210" t="s">
        <v>494</v>
      </c>
      <c r="G210" s="4">
        <v>2019</v>
      </c>
      <c r="H210">
        <v>448</v>
      </c>
      <c r="I210" t="s">
        <v>27</v>
      </c>
      <c r="J210" t="s">
        <v>28</v>
      </c>
      <c r="K210" t="s">
        <v>27</v>
      </c>
      <c r="L210" t="s">
        <v>63</v>
      </c>
      <c r="M210">
        <v>55</v>
      </c>
      <c r="N210">
        <v>96</v>
      </c>
      <c r="P210">
        <v>3</v>
      </c>
      <c r="Q210">
        <v>1</v>
      </c>
      <c r="R210">
        <v>2</v>
      </c>
      <c r="S210">
        <v>53</v>
      </c>
      <c r="V210">
        <v>2</v>
      </c>
      <c r="W210" t="s">
        <v>33</v>
      </c>
    </row>
    <row r="211" spans="1:23" x14ac:dyDescent="0.2">
      <c r="A211" t="s">
        <v>942</v>
      </c>
      <c r="B211" t="s">
        <v>1048</v>
      </c>
      <c r="C211" t="s">
        <v>1072</v>
      </c>
      <c r="D211" t="s">
        <v>1007</v>
      </c>
      <c r="E211" t="s">
        <v>1024</v>
      </c>
      <c r="F211" t="s">
        <v>943</v>
      </c>
      <c r="G211" s="4">
        <v>2021</v>
      </c>
      <c r="H211">
        <f>164+166</f>
        <v>330</v>
      </c>
      <c r="M211">
        <v>44</v>
      </c>
      <c r="N211">
        <v>84</v>
      </c>
      <c r="O211">
        <v>2</v>
      </c>
      <c r="P211">
        <v>10</v>
      </c>
      <c r="Q211">
        <v>4</v>
      </c>
      <c r="R211">
        <v>4</v>
      </c>
      <c r="S211">
        <v>49</v>
      </c>
      <c r="W211" t="s">
        <v>33</v>
      </c>
    </row>
    <row r="212" spans="1:23" x14ac:dyDescent="0.2">
      <c r="A212" t="s">
        <v>986</v>
      </c>
      <c r="B212" t="s">
        <v>637</v>
      </c>
      <c r="C212" t="s">
        <v>45</v>
      </c>
      <c r="D212" t="s">
        <v>1071</v>
      </c>
      <c r="E212" t="s">
        <v>1071</v>
      </c>
      <c r="F212" t="s">
        <v>976</v>
      </c>
      <c r="G212" s="4">
        <v>2021</v>
      </c>
      <c r="H212">
        <v>152</v>
      </c>
      <c r="M212">
        <v>52</v>
      </c>
      <c r="N212">
        <v>67</v>
      </c>
      <c r="O212">
        <v>1</v>
      </c>
      <c r="P212">
        <v>28</v>
      </c>
      <c r="Q212">
        <v>4</v>
      </c>
      <c r="R212">
        <v>1</v>
      </c>
      <c r="S212">
        <v>79</v>
      </c>
      <c r="W212" t="s">
        <v>22</v>
      </c>
    </row>
    <row r="213" spans="1:23" x14ac:dyDescent="0.2">
      <c r="A213" t="s">
        <v>80</v>
      </c>
      <c r="B213" t="s">
        <v>635</v>
      </c>
      <c r="C213" t="s">
        <v>45</v>
      </c>
      <c r="D213" t="s">
        <v>81</v>
      </c>
      <c r="E213" t="s">
        <v>81</v>
      </c>
      <c r="F213" t="s">
        <v>82</v>
      </c>
      <c r="G213" s="4">
        <v>2018</v>
      </c>
      <c r="H213">
        <v>1207</v>
      </c>
      <c r="I213" t="s">
        <v>83</v>
      </c>
      <c r="J213" t="s">
        <v>27</v>
      </c>
      <c r="K213" t="s">
        <v>27</v>
      </c>
      <c r="L213" t="s">
        <v>27</v>
      </c>
      <c r="M213">
        <v>0</v>
      </c>
      <c r="N213">
        <v>66</v>
      </c>
      <c r="O213">
        <v>6</v>
      </c>
      <c r="P213">
        <v>12</v>
      </c>
      <c r="Q213">
        <v>16</v>
      </c>
      <c r="R213">
        <v>1</v>
      </c>
      <c r="S213">
        <v>88</v>
      </c>
      <c r="V213">
        <v>28</v>
      </c>
      <c r="W213" t="s">
        <v>22</v>
      </c>
    </row>
    <row r="214" spans="1:23" x14ac:dyDescent="0.2">
      <c r="A214" t="s">
        <v>576</v>
      </c>
      <c r="B214" t="s">
        <v>724</v>
      </c>
      <c r="C214" t="s">
        <v>45</v>
      </c>
      <c r="D214" t="s">
        <v>907</v>
      </c>
      <c r="E214" t="s">
        <v>854</v>
      </c>
      <c r="F214" t="s">
        <v>515</v>
      </c>
      <c r="G214" s="4">
        <v>2020</v>
      </c>
      <c r="H214">
        <v>129</v>
      </c>
      <c r="M214">
        <v>43</v>
      </c>
      <c r="N214">
        <v>75</v>
      </c>
      <c r="O214">
        <v>8</v>
      </c>
      <c r="P214">
        <v>7</v>
      </c>
      <c r="Q214">
        <v>10</v>
      </c>
      <c r="R214">
        <v>1</v>
      </c>
      <c r="S214">
        <v>39</v>
      </c>
      <c r="V214">
        <v>47</v>
      </c>
      <c r="W214" t="s">
        <v>22</v>
      </c>
    </row>
    <row r="215" spans="1:23" x14ac:dyDescent="0.2">
      <c r="A215" t="s">
        <v>605</v>
      </c>
      <c r="B215" t="s">
        <v>682</v>
      </c>
      <c r="C215" t="s">
        <v>19</v>
      </c>
      <c r="D215" t="s">
        <v>214</v>
      </c>
      <c r="E215" t="s">
        <v>214</v>
      </c>
      <c r="F215" t="s">
        <v>215</v>
      </c>
      <c r="G215" s="4">
        <v>2020</v>
      </c>
      <c r="H215">
        <v>1767</v>
      </c>
      <c r="M215">
        <v>67</v>
      </c>
      <c r="N215">
        <v>99</v>
      </c>
      <c r="O215">
        <v>1</v>
      </c>
      <c r="P215">
        <v>0</v>
      </c>
      <c r="Q215">
        <v>0</v>
      </c>
      <c r="R215">
        <v>1</v>
      </c>
      <c r="S215">
        <v>0</v>
      </c>
      <c r="V215">
        <v>3</v>
      </c>
      <c r="W215" t="s">
        <v>22</v>
      </c>
    </row>
    <row r="216" spans="1:23" x14ac:dyDescent="0.2">
      <c r="A216" t="s">
        <v>491</v>
      </c>
      <c r="B216" t="s">
        <v>771</v>
      </c>
      <c r="C216" t="s">
        <v>610</v>
      </c>
      <c r="D216" t="s">
        <v>311</v>
      </c>
      <c r="E216" t="s">
        <v>311</v>
      </c>
      <c r="F216" t="s">
        <v>492</v>
      </c>
      <c r="G216" s="4">
        <v>2018</v>
      </c>
      <c r="H216">
        <v>604</v>
      </c>
      <c r="I216" t="s">
        <v>27</v>
      </c>
      <c r="J216" t="s">
        <v>28</v>
      </c>
      <c r="K216" t="s">
        <v>27</v>
      </c>
      <c r="L216" t="s">
        <v>63</v>
      </c>
      <c r="M216">
        <v>53</v>
      </c>
      <c r="N216">
        <v>99</v>
      </c>
      <c r="O216">
        <v>0</v>
      </c>
      <c r="P216">
        <v>0</v>
      </c>
      <c r="Q216">
        <v>1</v>
      </c>
      <c r="R216">
        <v>1</v>
      </c>
      <c r="S216">
        <v>46</v>
      </c>
      <c r="V216">
        <v>1</v>
      </c>
      <c r="W216" t="s">
        <v>22</v>
      </c>
    </row>
    <row r="217" spans="1:23" x14ac:dyDescent="0.2">
      <c r="A217" t="s">
        <v>39</v>
      </c>
      <c r="B217" t="s">
        <v>700</v>
      </c>
      <c r="C217" t="s">
        <v>610</v>
      </c>
      <c r="D217" t="s">
        <v>37</v>
      </c>
      <c r="E217" t="s">
        <v>834</v>
      </c>
      <c r="F217" t="s">
        <v>40</v>
      </c>
      <c r="G217" s="4">
        <v>2018</v>
      </c>
      <c r="H217">
        <v>1472</v>
      </c>
      <c r="I217" t="s">
        <v>27</v>
      </c>
      <c r="J217" t="s">
        <v>28</v>
      </c>
      <c r="K217" t="s">
        <v>27</v>
      </c>
      <c r="L217" t="s">
        <v>29</v>
      </c>
      <c r="M217">
        <v>36</v>
      </c>
      <c r="N217">
        <v>0</v>
      </c>
      <c r="O217">
        <v>100</v>
      </c>
      <c r="P217">
        <v>0</v>
      </c>
      <c r="Q217">
        <v>0</v>
      </c>
      <c r="R217">
        <v>0</v>
      </c>
      <c r="S217">
        <v>9</v>
      </c>
      <c r="V217">
        <v>0</v>
      </c>
      <c r="W217" t="s">
        <v>22</v>
      </c>
    </row>
    <row r="218" spans="1:23" x14ac:dyDescent="0.2">
      <c r="A218" t="s">
        <v>522</v>
      </c>
      <c r="B218" t="s">
        <v>652</v>
      </c>
      <c r="C218" t="s">
        <v>45</v>
      </c>
      <c r="D218" t="s">
        <v>138</v>
      </c>
      <c r="E218" t="s">
        <v>138</v>
      </c>
      <c r="F218" t="s">
        <v>523</v>
      </c>
      <c r="G218" s="4">
        <v>2020</v>
      </c>
      <c r="H218">
        <v>109</v>
      </c>
      <c r="M218">
        <v>100</v>
      </c>
      <c r="N218">
        <v>15</v>
      </c>
      <c r="O218">
        <v>2</v>
      </c>
      <c r="P218">
        <v>83</v>
      </c>
      <c r="Q218">
        <v>0</v>
      </c>
      <c r="R218">
        <v>0</v>
      </c>
      <c r="V218">
        <v>17</v>
      </c>
      <c r="W218" t="s">
        <v>33</v>
      </c>
    </row>
    <row r="219" spans="1:23" x14ac:dyDescent="0.2">
      <c r="A219" t="s">
        <v>346</v>
      </c>
      <c r="B219" t="s">
        <v>640</v>
      </c>
      <c r="C219" t="s">
        <v>45</v>
      </c>
      <c r="D219" t="s">
        <v>1071</v>
      </c>
      <c r="E219" t="s">
        <v>1071</v>
      </c>
      <c r="F219" t="s">
        <v>347</v>
      </c>
      <c r="G219" s="4">
        <v>2018</v>
      </c>
      <c r="H219">
        <v>452</v>
      </c>
      <c r="I219" t="s">
        <v>27</v>
      </c>
      <c r="J219" t="s">
        <v>28</v>
      </c>
      <c r="K219" t="s">
        <v>27</v>
      </c>
      <c r="L219" t="s">
        <v>348</v>
      </c>
      <c r="M219">
        <v>60</v>
      </c>
      <c r="N219">
        <v>23</v>
      </c>
      <c r="O219">
        <v>1</v>
      </c>
      <c r="P219">
        <v>77</v>
      </c>
      <c r="Q219">
        <v>0</v>
      </c>
      <c r="R219">
        <v>0</v>
      </c>
      <c r="S219">
        <v>40</v>
      </c>
      <c r="V219">
        <v>0</v>
      </c>
      <c r="W219" t="s">
        <v>22</v>
      </c>
    </row>
    <row r="220" spans="1:23" x14ac:dyDescent="0.2">
      <c r="A220" t="s">
        <v>166</v>
      </c>
      <c r="B220" t="s">
        <v>687</v>
      </c>
      <c r="C220" t="s">
        <v>121</v>
      </c>
      <c r="D220" t="s">
        <v>882</v>
      </c>
      <c r="E220" t="s">
        <v>167</v>
      </c>
      <c r="F220" t="s">
        <v>167</v>
      </c>
      <c r="G220" s="4">
        <v>2019</v>
      </c>
      <c r="H220">
        <v>654</v>
      </c>
      <c r="I220" t="s">
        <v>28</v>
      </c>
      <c r="J220" t="s">
        <v>28</v>
      </c>
      <c r="K220" t="s">
        <v>28</v>
      </c>
      <c r="L220" t="s">
        <v>63</v>
      </c>
      <c r="M220">
        <v>91</v>
      </c>
      <c r="N220">
        <v>84</v>
      </c>
      <c r="O220">
        <v>8</v>
      </c>
      <c r="P220">
        <v>2</v>
      </c>
      <c r="Q220">
        <v>6</v>
      </c>
      <c r="R220">
        <v>0</v>
      </c>
      <c r="S220">
        <v>10</v>
      </c>
      <c r="V220">
        <v>100</v>
      </c>
      <c r="W220" t="s">
        <v>33</v>
      </c>
    </row>
    <row r="221" spans="1:23" x14ac:dyDescent="0.2">
      <c r="A221" t="s">
        <v>34</v>
      </c>
      <c r="B221" t="s">
        <v>622</v>
      </c>
      <c r="C221" t="s">
        <v>19</v>
      </c>
      <c r="D221" t="s">
        <v>20</v>
      </c>
      <c r="E221" t="s">
        <v>816</v>
      </c>
      <c r="F221" t="s">
        <v>35</v>
      </c>
      <c r="G221" s="4">
        <v>2017</v>
      </c>
      <c r="H221">
        <v>90</v>
      </c>
      <c r="M221">
        <v>44</v>
      </c>
      <c r="N221">
        <v>92</v>
      </c>
      <c r="O221">
        <v>6</v>
      </c>
      <c r="P221">
        <v>0</v>
      </c>
      <c r="Q221">
        <v>2</v>
      </c>
      <c r="R221">
        <v>0</v>
      </c>
      <c r="S221">
        <v>19</v>
      </c>
      <c r="V221">
        <v>93</v>
      </c>
      <c r="W221" t="s">
        <v>22</v>
      </c>
    </row>
    <row r="222" spans="1:23" x14ac:dyDescent="0.2">
      <c r="A222" t="s">
        <v>30</v>
      </c>
      <c r="B222" t="s">
        <v>768</v>
      </c>
      <c r="C222" t="s">
        <v>31</v>
      </c>
      <c r="D222" t="s">
        <v>31</v>
      </c>
      <c r="E222" t="s">
        <v>871</v>
      </c>
      <c r="F222" t="s">
        <v>32</v>
      </c>
      <c r="G222" s="4">
        <v>2017</v>
      </c>
      <c r="H222">
        <v>90</v>
      </c>
      <c r="M222">
        <v>50</v>
      </c>
      <c r="N222">
        <v>90</v>
      </c>
      <c r="O222">
        <v>1</v>
      </c>
      <c r="P222">
        <v>0</v>
      </c>
      <c r="Q222">
        <v>9</v>
      </c>
      <c r="R222">
        <v>0</v>
      </c>
      <c r="S222">
        <v>49</v>
      </c>
      <c r="V222">
        <v>32</v>
      </c>
      <c r="W222" t="s">
        <v>33</v>
      </c>
    </row>
    <row r="223" spans="1:23" x14ac:dyDescent="0.2">
      <c r="A223" t="s">
        <v>18</v>
      </c>
      <c r="B223" t="s">
        <v>725</v>
      </c>
      <c r="C223" t="s">
        <v>19</v>
      </c>
      <c r="D223" t="s">
        <v>20</v>
      </c>
      <c r="E223" t="s">
        <v>811</v>
      </c>
      <c r="F223" t="s">
        <v>21</v>
      </c>
      <c r="G223" s="4">
        <v>2017</v>
      </c>
      <c r="H223">
        <v>368</v>
      </c>
      <c r="M223">
        <v>39</v>
      </c>
      <c r="N223">
        <v>0</v>
      </c>
      <c r="O223">
        <v>0</v>
      </c>
      <c r="P223">
        <v>100</v>
      </c>
      <c r="Q223">
        <v>0</v>
      </c>
      <c r="R223">
        <v>0</v>
      </c>
      <c r="S223">
        <v>30</v>
      </c>
      <c r="V223">
        <v>0</v>
      </c>
      <c r="W223" t="s">
        <v>22</v>
      </c>
    </row>
    <row r="224" spans="1:23" x14ac:dyDescent="0.2">
      <c r="A224" t="s">
        <v>479</v>
      </c>
      <c r="B224" t="s">
        <v>632</v>
      </c>
      <c r="C224" t="s">
        <v>610</v>
      </c>
      <c r="D224" t="s">
        <v>37</v>
      </c>
      <c r="E224" t="s">
        <v>790</v>
      </c>
      <c r="F224" t="s">
        <v>480</v>
      </c>
      <c r="G224" s="4">
        <v>2015</v>
      </c>
      <c r="H224">
        <v>203</v>
      </c>
      <c r="M224">
        <v>26</v>
      </c>
      <c r="N224">
        <v>60</v>
      </c>
      <c r="O224">
        <v>1</v>
      </c>
      <c r="P224">
        <v>27</v>
      </c>
      <c r="Q224">
        <v>12</v>
      </c>
      <c r="S224">
        <v>11</v>
      </c>
      <c r="T224">
        <v>8</v>
      </c>
      <c r="U224">
        <v>4</v>
      </c>
      <c r="W224" t="s">
        <v>33</v>
      </c>
    </row>
    <row r="225" spans="1:23" x14ac:dyDescent="0.2">
      <c r="A225" t="s">
        <v>36</v>
      </c>
      <c r="B225" t="s">
        <v>723</v>
      </c>
      <c r="C225" t="s">
        <v>610</v>
      </c>
      <c r="D225" t="s">
        <v>37</v>
      </c>
      <c r="E225" t="s">
        <v>848</v>
      </c>
      <c r="F225" t="s">
        <v>38</v>
      </c>
      <c r="G225" s="4">
        <v>2019</v>
      </c>
      <c r="H225">
        <v>109</v>
      </c>
      <c r="I225" t="s">
        <v>27</v>
      </c>
      <c r="J225" t="s">
        <v>28</v>
      </c>
      <c r="K225" t="s">
        <v>27</v>
      </c>
      <c r="L225" t="s">
        <v>29</v>
      </c>
      <c r="M225">
        <v>48</v>
      </c>
      <c r="N225">
        <v>1</v>
      </c>
      <c r="O225">
        <v>76</v>
      </c>
      <c r="Q225">
        <v>23</v>
      </c>
      <c r="S225">
        <v>0</v>
      </c>
      <c r="V225">
        <v>0</v>
      </c>
      <c r="W225" t="s">
        <v>33</v>
      </c>
    </row>
    <row r="226" spans="1:23" x14ac:dyDescent="0.2">
      <c r="A226" t="s">
        <v>944</v>
      </c>
      <c r="B226" t="s">
        <v>650</v>
      </c>
      <c r="C226" t="s">
        <v>1072</v>
      </c>
      <c r="D226" t="s">
        <v>1008</v>
      </c>
      <c r="E226" t="s">
        <v>1025</v>
      </c>
      <c r="F226" t="s">
        <v>945</v>
      </c>
      <c r="G226" s="4">
        <v>2021</v>
      </c>
      <c r="H226">
        <f>528+531+138+137+137+138</f>
        <v>1609</v>
      </c>
      <c r="M226">
        <v>64</v>
      </c>
      <c r="N226">
        <v>68</v>
      </c>
      <c r="O226">
        <v>5</v>
      </c>
      <c r="P226">
        <v>23</v>
      </c>
      <c r="Q226">
        <v>4</v>
      </c>
      <c r="R226">
        <v>12</v>
      </c>
      <c r="S226">
        <v>16</v>
      </c>
      <c r="W226" t="s">
        <v>33</v>
      </c>
    </row>
    <row r="227" spans="1:23" x14ac:dyDescent="0.2">
      <c r="A227" t="s">
        <v>164</v>
      </c>
      <c r="B227" t="s">
        <v>642</v>
      </c>
      <c r="C227" t="s">
        <v>610</v>
      </c>
      <c r="D227" t="s">
        <v>42</v>
      </c>
      <c r="E227" t="s">
        <v>42</v>
      </c>
      <c r="F227" t="s">
        <v>165</v>
      </c>
      <c r="G227" s="4">
        <v>2015</v>
      </c>
      <c r="H227">
        <v>3171</v>
      </c>
      <c r="M227">
        <v>13</v>
      </c>
      <c r="N227">
        <v>61</v>
      </c>
      <c r="O227">
        <v>23</v>
      </c>
      <c r="P227">
        <v>9</v>
      </c>
      <c r="Q227">
        <v>7</v>
      </c>
      <c r="S227">
        <v>3</v>
      </c>
      <c r="T227">
        <v>1</v>
      </c>
      <c r="U227">
        <v>1</v>
      </c>
      <c r="W227" t="s">
        <v>33</v>
      </c>
    </row>
    <row r="228" spans="1:23" x14ac:dyDescent="0.2">
      <c r="A228" t="s">
        <v>107</v>
      </c>
      <c r="B228" t="s">
        <v>659</v>
      </c>
      <c r="C228" t="s">
        <v>48</v>
      </c>
      <c r="D228" t="s">
        <v>108</v>
      </c>
      <c r="E228" t="s">
        <v>901</v>
      </c>
      <c r="F228" t="s">
        <v>109</v>
      </c>
      <c r="G228" s="4">
        <v>2019</v>
      </c>
      <c r="H228">
        <v>622</v>
      </c>
      <c r="I228" t="s">
        <v>27</v>
      </c>
      <c r="J228" t="s">
        <v>28</v>
      </c>
      <c r="K228" t="s">
        <v>27</v>
      </c>
      <c r="L228" t="s">
        <v>63</v>
      </c>
      <c r="M228">
        <v>49</v>
      </c>
      <c r="N228">
        <v>77</v>
      </c>
      <c r="O228">
        <v>18</v>
      </c>
      <c r="P228">
        <v>2</v>
      </c>
      <c r="Q228">
        <v>3</v>
      </c>
      <c r="R228">
        <v>8</v>
      </c>
      <c r="S228">
        <v>12</v>
      </c>
      <c r="V228">
        <v>90</v>
      </c>
      <c r="W228" t="s">
        <v>22</v>
      </c>
    </row>
    <row r="229" spans="1:23" x14ac:dyDescent="0.2">
      <c r="A229" t="s">
        <v>240</v>
      </c>
      <c r="B229" t="s">
        <v>655</v>
      </c>
      <c r="C229" t="s">
        <v>610</v>
      </c>
      <c r="D229" t="s">
        <v>37</v>
      </c>
      <c r="E229" t="s">
        <v>784</v>
      </c>
      <c r="F229" t="s">
        <v>241</v>
      </c>
      <c r="G229" s="4">
        <v>2015</v>
      </c>
      <c r="H229">
        <v>37</v>
      </c>
      <c r="M229">
        <v>19</v>
      </c>
      <c r="N229">
        <v>68</v>
      </c>
      <c r="O229">
        <v>11</v>
      </c>
      <c r="P229">
        <v>22</v>
      </c>
      <c r="Q229">
        <v>0</v>
      </c>
      <c r="S229">
        <v>14</v>
      </c>
      <c r="T229">
        <v>8</v>
      </c>
      <c r="U229">
        <v>0</v>
      </c>
      <c r="W229" t="s">
        <v>33</v>
      </c>
    </row>
    <row r="230" spans="1:23" x14ac:dyDescent="0.2">
      <c r="A230" t="s">
        <v>162</v>
      </c>
      <c r="B230" t="s">
        <v>629</v>
      </c>
      <c r="C230" t="s">
        <v>610</v>
      </c>
      <c r="D230" t="s">
        <v>37</v>
      </c>
      <c r="E230" t="s">
        <v>802</v>
      </c>
      <c r="F230" t="s">
        <v>163</v>
      </c>
      <c r="G230" s="4">
        <v>2016</v>
      </c>
      <c r="H230">
        <v>370</v>
      </c>
      <c r="M230">
        <v>46</v>
      </c>
      <c r="N230">
        <v>69</v>
      </c>
      <c r="O230">
        <v>28</v>
      </c>
      <c r="P230">
        <v>1</v>
      </c>
      <c r="Q230">
        <v>2</v>
      </c>
      <c r="S230">
        <v>9</v>
      </c>
      <c r="W230" t="s">
        <v>33</v>
      </c>
    </row>
    <row r="231" spans="1:23" x14ac:dyDescent="0.2">
      <c r="A231" t="s">
        <v>278</v>
      </c>
      <c r="B231" t="s">
        <v>760</v>
      </c>
      <c r="C231" t="s">
        <v>48</v>
      </c>
      <c r="D231" t="s">
        <v>108</v>
      </c>
      <c r="E231" t="s">
        <v>900</v>
      </c>
      <c r="F231" t="s">
        <v>279</v>
      </c>
      <c r="G231" s="4">
        <v>2019</v>
      </c>
      <c r="H231">
        <v>266</v>
      </c>
      <c r="I231" t="s">
        <v>27</v>
      </c>
      <c r="J231" t="s">
        <v>28</v>
      </c>
      <c r="K231" t="s">
        <v>28</v>
      </c>
      <c r="L231" t="s">
        <v>63</v>
      </c>
      <c r="M231">
        <v>50</v>
      </c>
      <c r="N231">
        <v>55</v>
      </c>
      <c r="O231">
        <v>2</v>
      </c>
      <c r="Q231">
        <v>43</v>
      </c>
      <c r="S231">
        <v>6</v>
      </c>
      <c r="V231">
        <v>0</v>
      </c>
      <c r="W231" t="s">
        <v>22</v>
      </c>
    </row>
    <row r="232" spans="1:23" x14ac:dyDescent="0.2">
      <c r="A232" t="s">
        <v>445</v>
      </c>
      <c r="B232" t="s">
        <v>718</v>
      </c>
      <c r="C232" t="s">
        <v>85</v>
      </c>
      <c r="D232" t="s">
        <v>251</v>
      </c>
      <c r="E232" t="s">
        <v>251</v>
      </c>
      <c r="F232" t="s">
        <v>446</v>
      </c>
      <c r="G232" s="4">
        <v>2015</v>
      </c>
      <c r="H232">
        <v>4048</v>
      </c>
      <c r="M232">
        <v>44</v>
      </c>
      <c r="N232">
        <v>70</v>
      </c>
      <c r="O232">
        <v>7</v>
      </c>
      <c r="P232">
        <v>21</v>
      </c>
      <c r="Q232">
        <v>2</v>
      </c>
      <c r="S232">
        <v>24</v>
      </c>
      <c r="T232">
        <v>3</v>
      </c>
      <c r="U232">
        <v>1</v>
      </c>
      <c r="W232" t="s">
        <v>33</v>
      </c>
    </row>
    <row r="233" spans="1:23" x14ac:dyDescent="0.2">
      <c r="A233" t="s">
        <v>310</v>
      </c>
      <c r="B233" t="s">
        <v>632</v>
      </c>
      <c r="C233" t="s">
        <v>610</v>
      </c>
      <c r="D233" t="s">
        <v>311</v>
      </c>
      <c r="E233" t="s">
        <v>311</v>
      </c>
      <c r="F233" t="s">
        <v>312</v>
      </c>
      <c r="G233" s="4">
        <v>2015</v>
      </c>
      <c r="H233">
        <v>135</v>
      </c>
      <c r="M233">
        <v>74</v>
      </c>
      <c r="N233">
        <v>60</v>
      </c>
      <c r="O233">
        <v>5</v>
      </c>
      <c r="P233">
        <v>10</v>
      </c>
      <c r="Q233">
        <v>25</v>
      </c>
      <c r="S233">
        <v>17</v>
      </c>
      <c r="T233">
        <v>4</v>
      </c>
      <c r="U233">
        <v>3</v>
      </c>
      <c r="W233" t="s">
        <v>33</v>
      </c>
    </row>
    <row r="234" spans="1:23" x14ac:dyDescent="0.2">
      <c r="A234" t="s">
        <v>134</v>
      </c>
      <c r="B234" t="s">
        <v>633</v>
      </c>
      <c r="C234" t="s">
        <v>45</v>
      </c>
      <c r="D234" t="s">
        <v>81</v>
      </c>
      <c r="E234" t="s">
        <v>81</v>
      </c>
      <c r="F234" t="s">
        <v>135</v>
      </c>
      <c r="G234" s="4">
        <v>2016</v>
      </c>
      <c r="H234">
        <v>596</v>
      </c>
      <c r="M234">
        <v>0</v>
      </c>
      <c r="N234">
        <v>31</v>
      </c>
      <c r="O234">
        <v>4</v>
      </c>
      <c r="P234">
        <v>1</v>
      </c>
      <c r="Q234">
        <v>64</v>
      </c>
      <c r="S234">
        <v>66</v>
      </c>
      <c r="W234" t="s">
        <v>33</v>
      </c>
    </row>
    <row r="235" spans="1:23" x14ac:dyDescent="0.2">
      <c r="A235" t="s">
        <v>127</v>
      </c>
      <c r="B235" t="s">
        <v>658</v>
      </c>
      <c r="C235" t="s">
        <v>48</v>
      </c>
      <c r="D235" t="s">
        <v>108</v>
      </c>
      <c r="E235" t="s">
        <v>899</v>
      </c>
      <c r="F235" t="s">
        <v>128</v>
      </c>
      <c r="G235" s="4">
        <v>2019</v>
      </c>
      <c r="H235">
        <v>1692</v>
      </c>
      <c r="I235" t="s">
        <v>27</v>
      </c>
      <c r="J235" t="s">
        <v>27</v>
      </c>
      <c r="K235" t="s">
        <v>27</v>
      </c>
      <c r="L235" t="s">
        <v>27</v>
      </c>
      <c r="M235">
        <v>76</v>
      </c>
      <c r="N235">
        <v>73</v>
      </c>
      <c r="O235">
        <v>15</v>
      </c>
      <c r="P235">
        <v>11</v>
      </c>
      <c r="Q235">
        <v>1</v>
      </c>
      <c r="R235">
        <v>12</v>
      </c>
      <c r="S235">
        <v>35</v>
      </c>
      <c r="V235">
        <v>54</v>
      </c>
      <c r="W235" t="s">
        <v>22</v>
      </c>
    </row>
    <row r="236" spans="1:23" x14ac:dyDescent="0.2">
      <c r="A236" t="s">
        <v>475</v>
      </c>
      <c r="B236" t="s">
        <v>632</v>
      </c>
      <c r="C236" t="s">
        <v>31</v>
      </c>
      <c r="D236" t="s">
        <v>31</v>
      </c>
      <c r="E236" t="s">
        <v>869</v>
      </c>
      <c r="F236" t="s">
        <v>476</v>
      </c>
      <c r="G236" s="4">
        <v>2015</v>
      </c>
      <c r="H236">
        <v>2425</v>
      </c>
      <c r="M236">
        <v>66</v>
      </c>
      <c r="N236">
        <v>86</v>
      </c>
      <c r="O236">
        <v>12</v>
      </c>
      <c r="P236">
        <v>1</v>
      </c>
      <c r="Q236">
        <v>2</v>
      </c>
      <c r="S236">
        <v>10</v>
      </c>
      <c r="T236">
        <v>6</v>
      </c>
      <c r="U236">
        <v>1</v>
      </c>
      <c r="W236" t="s">
        <v>33</v>
      </c>
    </row>
    <row r="237" spans="1:23" x14ac:dyDescent="0.2">
      <c r="A237" t="s">
        <v>386</v>
      </c>
      <c r="B237" t="s">
        <v>648</v>
      </c>
      <c r="C237" t="s">
        <v>45</v>
      </c>
      <c r="D237" t="s">
        <v>61</v>
      </c>
      <c r="E237" t="s">
        <v>61</v>
      </c>
      <c r="F237" t="s">
        <v>387</v>
      </c>
      <c r="G237" s="4">
        <v>2019</v>
      </c>
      <c r="H237">
        <v>118</v>
      </c>
      <c r="I237" t="s">
        <v>27</v>
      </c>
      <c r="J237" t="s">
        <v>28</v>
      </c>
      <c r="K237" t="s">
        <v>27</v>
      </c>
      <c r="L237" t="s">
        <v>348</v>
      </c>
      <c r="M237">
        <v>25</v>
      </c>
      <c r="N237">
        <v>21</v>
      </c>
      <c r="O237">
        <v>1</v>
      </c>
      <c r="P237">
        <v>76</v>
      </c>
      <c r="Q237">
        <v>2</v>
      </c>
      <c r="S237">
        <v>39</v>
      </c>
      <c r="V237">
        <v>8</v>
      </c>
      <c r="W237" t="s">
        <v>22</v>
      </c>
    </row>
    <row r="238" spans="1:23" x14ac:dyDescent="0.2">
      <c r="A238" t="s">
        <v>468</v>
      </c>
      <c r="B238" t="s">
        <v>650</v>
      </c>
      <c r="C238" t="s">
        <v>85</v>
      </c>
      <c r="D238" t="s">
        <v>86</v>
      </c>
      <c r="E238" t="s">
        <v>785</v>
      </c>
      <c r="F238" t="s">
        <v>469</v>
      </c>
      <c r="G238" s="4">
        <v>2015</v>
      </c>
      <c r="H238">
        <v>1027</v>
      </c>
      <c r="M238">
        <v>4</v>
      </c>
      <c r="N238">
        <v>78</v>
      </c>
      <c r="O238">
        <v>12</v>
      </c>
      <c r="P238">
        <v>6</v>
      </c>
      <c r="Q238">
        <v>5</v>
      </c>
      <c r="S238">
        <v>13</v>
      </c>
      <c r="T238">
        <v>3</v>
      </c>
      <c r="U238">
        <v>1</v>
      </c>
      <c r="W238" t="s">
        <v>33</v>
      </c>
    </row>
    <row r="239" spans="1:23" x14ac:dyDescent="0.2">
      <c r="A239" t="s">
        <v>305</v>
      </c>
      <c r="B239" t="s">
        <v>721</v>
      </c>
      <c r="C239" t="s">
        <v>1072</v>
      </c>
      <c r="D239" t="s">
        <v>1007</v>
      </c>
      <c r="E239" t="s">
        <v>904</v>
      </c>
      <c r="F239" t="s">
        <v>306</v>
      </c>
      <c r="G239" s="4">
        <v>2017</v>
      </c>
      <c r="H239">
        <v>1740</v>
      </c>
      <c r="M239">
        <v>82</v>
      </c>
      <c r="N239">
        <v>81</v>
      </c>
      <c r="O239">
        <v>3</v>
      </c>
      <c r="P239">
        <v>6</v>
      </c>
      <c r="Q239">
        <v>10</v>
      </c>
      <c r="R239">
        <v>39</v>
      </c>
      <c r="S239">
        <v>13</v>
      </c>
      <c r="V239">
        <v>14</v>
      </c>
      <c r="W239" t="s">
        <v>33</v>
      </c>
    </row>
    <row r="240" spans="1:23" x14ac:dyDescent="0.2">
      <c r="A240" t="s">
        <v>485</v>
      </c>
      <c r="B240" t="s">
        <v>655</v>
      </c>
      <c r="C240" t="s">
        <v>610</v>
      </c>
      <c r="D240" t="s">
        <v>37</v>
      </c>
      <c r="E240" t="s">
        <v>783</v>
      </c>
      <c r="F240" t="s">
        <v>486</v>
      </c>
      <c r="G240" s="4">
        <v>2015</v>
      </c>
      <c r="H240">
        <v>516</v>
      </c>
      <c r="M240">
        <v>40</v>
      </c>
      <c r="N240">
        <v>78</v>
      </c>
      <c r="O240">
        <v>1</v>
      </c>
      <c r="P240">
        <v>21</v>
      </c>
      <c r="Q240">
        <v>1</v>
      </c>
      <c r="S240">
        <v>24</v>
      </c>
      <c r="T240">
        <v>5</v>
      </c>
      <c r="U240">
        <v>1</v>
      </c>
      <c r="W240" t="s">
        <v>33</v>
      </c>
    </row>
    <row r="241" spans="1:23" x14ac:dyDescent="0.2">
      <c r="A241" t="s">
        <v>378</v>
      </c>
      <c r="B241" t="s">
        <v>667</v>
      </c>
      <c r="C241" t="s">
        <v>146</v>
      </c>
      <c r="D241" t="s">
        <v>1015</v>
      </c>
      <c r="E241" t="s">
        <v>787</v>
      </c>
      <c r="F241" t="s">
        <v>379</v>
      </c>
      <c r="G241" s="4">
        <v>2015</v>
      </c>
      <c r="H241">
        <v>21026</v>
      </c>
      <c r="M241">
        <v>38</v>
      </c>
      <c r="N241">
        <v>81</v>
      </c>
      <c r="O241">
        <v>1</v>
      </c>
      <c r="P241">
        <v>14</v>
      </c>
      <c r="Q241">
        <v>4</v>
      </c>
      <c r="S241">
        <v>74</v>
      </c>
      <c r="T241">
        <v>40</v>
      </c>
      <c r="U241">
        <v>17</v>
      </c>
      <c r="W241" t="s">
        <v>22</v>
      </c>
    </row>
    <row r="242" spans="1:23" x14ac:dyDescent="0.2">
      <c r="A242" t="s">
        <v>439</v>
      </c>
      <c r="B242" t="s">
        <v>621</v>
      </c>
      <c r="C242" t="s">
        <v>146</v>
      </c>
      <c r="D242" t="s">
        <v>324</v>
      </c>
      <c r="E242" t="s">
        <v>324</v>
      </c>
      <c r="F242" t="s">
        <v>440</v>
      </c>
      <c r="G242" s="4">
        <v>2015</v>
      </c>
      <c r="H242">
        <v>4177</v>
      </c>
      <c r="M242">
        <v>50</v>
      </c>
      <c r="N242">
        <v>84</v>
      </c>
      <c r="O242">
        <v>5</v>
      </c>
      <c r="P242">
        <v>9</v>
      </c>
      <c r="Q242">
        <v>2</v>
      </c>
      <c r="S242">
        <v>28</v>
      </c>
      <c r="T242">
        <v>3</v>
      </c>
      <c r="U242">
        <v>1</v>
      </c>
      <c r="W242" t="s">
        <v>22</v>
      </c>
    </row>
    <row r="243" spans="1:23" x14ac:dyDescent="0.2">
      <c r="A243" t="s">
        <v>443</v>
      </c>
      <c r="B243" t="s">
        <v>650</v>
      </c>
      <c r="C243" t="s">
        <v>45</v>
      </c>
      <c r="D243" t="s">
        <v>1071</v>
      </c>
      <c r="E243" t="s">
        <v>1071</v>
      </c>
      <c r="F243" t="s">
        <v>444</v>
      </c>
      <c r="G243" s="4">
        <v>2015</v>
      </c>
      <c r="H243">
        <v>411</v>
      </c>
      <c r="M243">
        <v>68</v>
      </c>
      <c r="N243">
        <v>36</v>
      </c>
      <c r="O243">
        <v>1</v>
      </c>
      <c r="P243">
        <v>60</v>
      </c>
      <c r="Q243">
        <v>3</v>
      </c>
      <c r="S243">
        <v>45</v>
      </c>
      <c r="T243">
        <v>13</v>
      </c>
      <c r="U243">
        <v>4</v>
      </c>
      <c r="W243" t="s">
        <v>22</v>
      </c>
    </row>
    <row r="244" spans="1:23" x14ac:dyDescent="0.2">
      <c r="A244" t="s">
        <v>414</v>
      </c>
      <c r="B244" t="s">
        <v>647</v>
      </c>
      <c r="C244" t="s">
        <v>19</v>
      </c>
      <c r="D244" t="s">
        <v>70</v>
      </c>
      <c r="E244" t="s">
        <v>70</v>
      </c>
      <c r="F244" t="s">
        <v>226</v>
      </c>
      <c r="G244" s="4">
        <v>2016</v>
      </c>
      <c r="H244">
        <v>1558</v>
      </c>
      <c r="M244">
        <v>49</v>
      </c>
      <c r="N244">
        <v>74</v>
      </c>
      <c r="O244">
        <v>3</v>
      </c>
      <c r="P244">
        <v>12</v>
      </c>
      <c r="Q244">
        <v>11</v>
      </c>
      <c r="S244">
        <v>2</v>
      </c>
      <c r="W244" t="s">
        <v>33</v>
      </c>
    </row>
    <row r="245" spans="1:23" x14ac:dyDescent="0.2">
      <c r="A245" t="s">
        <v>455</v>
      </c>
      <c r="B245" t="s">
        <v>677</v>
      </c>
      <c r="C245" t="s">
        <v>24</v>
      </c>
      <c r="D245" t="s">
        <v>93</v>
      </c>
      <c r="E245" t="s">
        <v>835</v>
      </c>
      <c r="F245" t="s">
        <v>456</v>
      </c>
      <c r="G245" s="4">
        <v>2018</v>
      </c>
      <c r="H245">
        <v>34</v>
      </c>
      <c r="I245" t="s">
        <v>28</v>
      </c>
      <c r="J245" t="s">
        <v>28</v>
      </c>
      <c r="K245" t="s">
        <v>28</v>
      </c>
      <c r="L245" t="s">
        <v>63</v>
      </c>
      <c r="M245">
        <v>53</v>
      </c>
      <c r="N245">
        <v>65</v>
      </c>
      <c r="O245">
        <v>9</v>
      </c>
      <c r="P245">
        <v>15</v>
      </c>
      <c r="Q245">
        <v>11</v>
      </c>
      <c r="S245">
        <v>0</v>
      </c>
      <c r="V245">
        <v>24</v>
      </c>
      <c r="W245" t="s">
        <v>33</v>
      </c>
    </row>
    <row r="246" spans="1:23" x14ac:dyDescent="0.2">
      <c r="A246" t="s">
        <v>449</v>
      </c>
      <c r="B246" t="s">
        <v>619</v>
      </c>
      <c r="C246" t="s">
        <v>156</v>
      </c>
      <c r="D246" t="s">
        <v>156</v>
      </c>
      <c r="E246" t="s">
        <v>889</v>
      </c>
      <c r="F246" t="s">
        <v>450</v>
      </c>
      <c r="G246" s="4">
        <v>2015</v>
      </c>
      <c r="H246">
        <v>3099</v>
      </c>
      <c r="M246">
        <v>100</v>
      </c>
      <c r="N246">
        <v>89</v>
      </c>
      <c r="O246">
        <v>8</v>
      </c>
      <c r="P246">
        <v>1</v>
      </c>
      <c r="Q246">
        <v>2</v>
      </c>
      <c r="S246">
        <v>0</v>
      </c>
      <c r="T246">
        <v>0</v>
      </c>
      <c r="U246">
        <v>0</v>
      </c>
      <c r="W246" t="s">
        <v>33</v>
      </c>
    </row>
    <row r="247" spans="1:23" x14ac:dyDescent="0.2">
      <c r="A247" t="s">
        <v>451</v>
      </c>
      <c r="B247" t="s">
        <v>691</v>
      </c>
      <c r="C247" t="s">
        <v>121</v>
      </c>
      <c r="D247" t="s">
        <v>882</v>
      </c>
      <c r="E247" t="s">
        <v>874</v>
      </c>
      <c r="F247" t="s">
        <v>452</v>
      </c>
      <c r="G247" s="4">
        <v>2015</v>
      </c>
      <c r="H247">
        <v>1022</v>
      </c>
      <c r="M247">
        <v>85</v>
      </c>
      <c r="N247">
        <v>87</v>
      </c>
      <c r="O247">
        <v>8</v>
      </c>
      <c r="P247">
        <v>2</v>
      </c>
      <c r="Q247">
        <v>3</v>
      </c>
      <c r="S247">
        <v>1</v>
      </c>
      <c r="T247">
        <v>0</v>
      </c>
      <c r="U247">
        <v>0</v>
      </c>
      <c r="W247" t="s">
        <v>33</v>
      </c>
    </row>
    <row r="248" spans="1:23" x14ac:dyDescent="0.2">
      <c r="A248" t="s">
        <v>405</v>
      </c>
      <c r="B248" t="s">
        <v>640</v>
      </c>
      <c r="C248" t="s">
        <v>45</v>
      </c>
      <c r="D248" t="s">
        <v>1071</v>
      </c>
      <c r="E248" t="s">
        <v>1071</v>
      </c>
      <c r="F248" t="s">
        <v>406</v>
      </c>
      <c r="G248" s="4">
        <v>2018</v>
      </c>
      <c r="H248">
        <v>295</v>
      </c>
      <c r="I248" t="s">
        <v>27</v>
      </c>
      <c r="J248" t="s">
        <v>28</v>
      </c>
      <c r="K248" t="s">
        <v>27</v>
      </c>
      <c r="L248" t="s">
        <v>106</v>
      </c>
      <c r="M248">
        <v>58</v>
      </c>
      <c r="N248">
        <v>49</v>
      </c>
      <c r="O248">
        <v>1</v>
      </c>
      <c r="P248">
        <v>37</v>
      </c>
      <c r="Q248">
        <v>13</v>
      </c>
      <c r="S248">
        <v>18</v>
      </c>
      <c r="V248">
        <v>34</v>
      </c>
      <c r="W248" t="s">
        <v>22</v>
      </c>
    </row>
    <row r="249" spans="1:23" x14ac:dyDescent="0.2">
      <c r="A249" t="s">
        <v>410</v>
      </c>
      <c r="B249" t="s">
        <v>686</v>
      </c>
      <c r="C249" t="s">
        <v>45</v>
      </c>
      <c r="D249" t="s">
        <v>907</v>
      </c>
      <c r="E249" t="s">
        <v>795</v>
      </c>
      <c r="F249" t="s">
        <v>411</v>
      </c>
      <c r="G249" s="4">
        <v>2015</v>
      </c>
      <c r="H249">
        <v>800</v>
      </c>
      <c r="M249">
        <v>39</v>
      </c>
      <c r="N249">
        <v>58</v>
      </c>
      <c r="O249">
        <v>1</v>
      </c>
      <c r="P249">
        <v>35</v>
      </c>
      <c r="Q249">
        <v>7</v>
      </c>
      <c r="S249">
        <v>44</v>
      </c>
      <c r="T249">
        <v>8</v>
      </c>
      <c r="U249">
        <v>1</v>
      </c>
      <c r="W249" t="s">
        <v>22</v>
      </c>
    </row>
    <row r="250" spans="1:23" x14ac:dyDescent="0.2">
      <c r="A250" t="s">
        <v>212</v>
      </c>
      <c r="B250" t="s">
        <v>618</v>
      </c>
      <c r="C250" t="s">
        <v>45</v>
      </c>
      <c r="D250" t="s">
        <v>65</v>
      </c>
      <c r="E250" t="s">
        <v>65</v>
      </c>
      <c r="F250" t="s">
        <v>66</v>
      </c>
      <c r="G250" s="4">
        <v>2015</v>
      </c>
      <c r="H250">
        <v>193</v>
      </c>
      <c r="M250">
        <v>48</v>
      </c>
      <c r="N250">
        <v>63</v>
      </c>
      <c r="O250">
        <v>3</v>
      </c>
      <c r="P250">
        <v>33</v>
      </c>
      <c r="Q250">
        <v>1</v>
      </c>
      <c r="S250">
        <v>35</v>
      </c>
      <c r="T250">
        <v>5</v>
      </c>
      <c r="U250">
        <v>0</v>
      </c>
      <c r="W250" t="s">
        <v>22</v>
      </c>
    </row>
    <row r="251" spans="1:23" x14ac:dyDescent="0.2">
      <c r="A251" t="s">
        <v>397</v>
      </c>
      <c r="B251" t="s">
        <v>688</v>
      </c>
      <c r="C251" t="s">
        <v>85</v>
      </c>
      <c r="D251" t="s">
        <v>86</v>
      </c>
      <c r="E251" t="s">
        <v>780</v>
      </c>
      <c r="F251" t="s">
        <v>398</v>
      </c>
      <c r="G251" s="4">
        <v>2015</v>
      </c>
      <c r="H251">
        <v>66</v>
      </c>
      <c r="M251">
        <v>50</v>
      </c>
      <c r="N251">
        <v>83</v>
      </c>
      <c r="O251">
        <v>2</v>
      </c>
      <c r="P251">
        <v>5</v>
      </c>
      <c r="Q251">
        <v>11</v>
      </c>
      <c r="S251">
        <v>0</v>
      </c>
      <c r="T251">
        <v>0</v>
      </c>
      <c r="U251">
        <v>0</v>
      </c>
      <c r="W251" t="s">
        <v>33</v>
      </c>
    </row>
    <row r="252" spans="1:23" x14ac:dyDescent="0.2">
      <c r="A252" t="s">
        <v>467</v>
      </c>
      <c r="B252" t="s">
        <v>622</v>
      </c>
      <c r="C252" t="s">
        <v>1072</v>
      </c>
      <c r="D252" t="s">
        <v>1008</v>
      </c>
      <c r="E252" t="s">
        <v>1025</v>
      </c>
      <c r="F252" t="s">
        <v>420</v>
      </c>
      <c r="G252" s="4">
        <v>2016</v>
      </c>
      <c r="H252">
        <v>1758</v>
      </c>
      <c r="M252">
        <v>62</v>
      </c>
      <c r="N252">
        <v>73</v>
      </c>
      <c r="O252">
        <v>12</v>
      </c>
      <c r="P252">
        <v>8</v>
      </c>
      <c r="Q252">
        <v>8</v>
      </c>
      <c r="S252">
        <v>6</v>
      </c>
      <c r="W252" t="s">
        <v>33</v>
      </c>
    </row>
    <row r="253" spans="1:23" x14ac:dyDescent="0.2">
      <c r="A253" t="s">
        <v>202</v>
      </c>
      <c r="B253" t="s">
        <v>650</v>
      </c>
      <c r="C253" t="s">
        <v>45</v>
      </c>
      <c r="D253" t="s">
        <v>203</v>
      </c>
      <c r="E253" t="s">
        <v>203</v>
      </c>
      <c r="F253" t="s">
        <v>204</v>
      </c>
      <c r="G253" s="4">
        <v>2017</v>
      </c>
      <c r="H253">
        <v>182</v>
      </c>
      <c r="M253">
        <v>28</v>
      </c>
      <c r="N253">
        <v>64</v>
      </c>
      <c r="O253">
        <v>3</v>
      </c>
      <c r="P253">
        <v>20</v>
      </c>
      <c r="Q253">
        <v>13</v>
      </c>
      <c r="S253">
        <v>62</v>
      </c>
      <c r="V253">
        <v>49</v>
      </c>
      <c r="W253" t="s">
        <v>22</v>
      </c>
    </row>
    <row r="254" spans="1:23" x14ac:dyDescent="0.2">
      <c r="A254" t="s">
        <v>338</v>
      </c>
      <c r="B254" t="s">
        <v>625</v>
      </c>
      <c r="C254" t="s">
        <v>45</v>
      </c>
      <c r="D254" t="s">
        <v>1071</v>
      </c>
      <c r="E254" t="s">
        <v>1071</v>
      </c>
      <c r="F254" t="s">
        <v>339</v>
      </c>
      <c r="G254" s="4">
        <v>2015</v>
      </c>
      <c r="H254">
        <v>253</v>
      </c>
      <c r="M254">
        <v>55</v>
      </c>
      <c r="N254">
        <v>74</v>
      </c>
      <c r="O254">
        <v>2</v>
      </c>
      <c r="P254">
        <v>18</v>
      </c>
      <c r="Q254">
        <v>7</v>
      </c>
      <c r="S254">
        <v>14</v>
      </c>
      <c r="T254">
        <v>4</v>
      </c>
      <c r="U254">
        <v>1</v>
      </c>
      <c r="W254" t="s">
        <v>22</v>
      </c>
    </row>
    <row r="255" spans="1:23" x14ac:dyDescent="0.2">
      <c r="A255" t="s">
        <v>323</v>
      </c>
      <c r="B255" t="s">
        <v>621</v>
      </c>
      <c r="C255" t="s">
        <v>146</v>
      </c>
      <c r="D255" t="s">
        <v>324</v>
      </c>
      <c r="E255" t="s">
        <v>324</v>
      </c>
      <c r="F255" t="s">
        <v>325</v>
      </c>
      <c r="G255" s="4">
        <v>2015</v>
      </c>
      <c r="H255">
        <v>49</v>
      </c>
      <c r="M255">
        <v>49</v>
      </c>
      <c r="N255">
        <v>90</v>
      </c>
      <c r="O255">
        <v>0</v>
      </c>
      <c r="P255">
        <v>4</v>
      </c>
      <c r="Q255">
        <v>6</v>
      </c>
      <c r="S255">
        <v>0</v>
      </c>
      <c r="T255">
        <v>0</v>
      </c>
      <c r="U255">
        <v>0</v>
      </c>
      <c r="W255" t="s">
        <v>22</v>
      </c>
    </row>
    <row r="256" spans="1:23" x14ac:dyDescent="0.2">
      <c r="A256" t="s">
        <v>371</v>
      </c>
      <c r="B256" t="s">
        <v>621</v>
      </c>
      <c r="C256" t="s">
        <v>146</v>
      </c>
      <c r="D256" t="s">
        <v>372</v>
      </c>
      <c r="E256" t="s">
        <v>372</v>
      </c>
      <c r="F256" t="s">
        <v>373</v>
      </c>
      <c r="G256" s="4">
        <v>2015</v>
      </c>
      <c r="H256">
        <v>6505</v>
      </c>
      <c r="M256">
        <v>24</v>
      </c>
      <c r="N256">
        <v>89</v>
      </c>
      <c r="O256">
        <v>1</v>
      </c>
      <c r="P256">
        <v>8</v>
      </c>
      <c r="Q256">
        <v>2</v>
      </c>
      <c r="S256">
        <v>38</v>
      </c>
      <c r="T256">
        <v>11</v>
      </c>
      <c r="U256">
        <v>3</v>
      </c>
      <c r="W256" t="s">
        <v>22</v>
      </c>
    </row>
    <row r="257" spans="1:23" x14ac:dyDescent="0.2">
      <c r="A257" t="s">
        <v>417</v>
      </c>
      <c r="B257" t="s">
        <v>689</v>
      </c>
      <c r="C257" t="s">
        <v>146</v>
      </c>
      <c r="D257" t="s">
        <v>1015</v>
      </c>
      <c r="E257" t="s">
        <v>796</v>
      </c>
      <c r="F257" t="s">
        <v>418</v>
      </c>
      <c r="G257" s="4">
        <v>2015</v>
      </c>
      <c r="H257">
        <v>11145</v>
      </c>
      <c r="M257">
        <v>28</v>
      </c>
      <c r="N257">
        <v>94</v>
      </c>
      <c r="O257">
        <v>3</v>
      </c>
      <c r="P257">
        <v>3</v>
      </c>
      <c r="Q257">
        <v>1</v>
      </c>
      <c r="S257">
        <v>48</v>
      </c>
      <c r="T257">
        <v>18</v>
      </c>
      <c r="U257">
        <v>8</v>
      </c>
      <c r="W257" t="s">
        <v>22</v>
      </c>
    </row>
    <row r="258" spans="1:23" x14ac:dyDescent="0.2">
      <c r="A258" t="s">
        <v>100</v>
      </c>
      <c r="B258" t="s">
        <v>659</v>
      </c>
      <c r="C258" t="s">
        <v>45</v>
      </c>
      <c r="D258" t="s">
        <v>907</v>
      </c>
      <c r="E258" t="s">
        <v>803</v>
      </c>
      <c r="F258" t="s">
        <v>101</v>
      </c>
      <c r="G258" s="4">
        <v>2016</v>
      </c>
      <c r="H258">
        <v>528</v>
      </c>
      <c r="M258">
        <v>45</v>
      </c>
      <c r="N258">
        <v>71</v>
      </c>
      <c r="O258">
        <v>6</v>
      </c>
      <c r="P258">
        <v>4</v>
      </c>
      <c r="Q258">
        <v>19</v>
      </c>
      <c r="S258">
        <v>0</v>
      </c>
      <c r="W258" t="s">
        <v>33</v>
      </c>
    </row>
    <row r="259" spans="1:23" x14ac:dyDescent="0.2">
      <c r="A259" t="s">
        <v>340</v>
      </c>
      <c r="B259" t="s">
        <v>658</v>
      </c>
      <c r="C259" t="s">
        <v>45</v>
      </c>
      <c r="D259" t="s">
        <v>907</v>
      </c>
      <c r="E259" t="s">
        <v>789</v>
      </c>
      <c r="F259" t="s">
        <v>341</v>
      </c>
      <c r="G259" s="4">
        <v>2015</v>
      </c>
      <c r="H259">
        <v>392</v>
      </c>
      <c r="M259">
        <v>49</v>
      </c>
      <c r="N259">
        <v>79</v>
      </c>
      <c r="O259">
        <v>2</v>
      </c>
      <c r="P259">
        <v>18</v>
      </c>
      <c r="Q259">
        <v>1</v>
      </c>
      <c r="S259">
        <v>40</v>
      </c>
      <c r="T259">
        <v>10</v>
      </c>
      <c r="U259">
        <v>4</v>
      </c>
      <c r="W259" t="s">
        <v>22</v>
      </c>
    </row>
    <row r="260" spans="1:23" x14ac:dyDescent="0.2">
      <c r="A260" t="s">
        <v>253</v>
      </c>
      <c r="B260" t="s">
        <v>640</v>
      </c>
      <c r="C260" t="s">
        <v>45</v>
      </c>
      <c r="D260" t="s">
        <v>96</v>
      </c>
      <c r="E260" t="s">
        <v>96</v>
      </c>
      <c r="F260" t="s">
        <v>254</v>
      </c>
      <c r="G260" s="4">
        <v>2017</v>
      </c>
      <c r="H260">
        <v>326</v>
      </c>
      <c r="M260">
        <v>41</v>
      </c>
      <c r="N260">
        <v>71</v>
      </c>
      <c r="O260">
        <v>2</v>
      </c>
      <c r="P260">
        <v>17</v>
      </c>
      <c r="Q260">
        <v>10</v>
      </c>
      <c r="S260">
        <v>37</v>
      </c>
      <c r="V260">
        <v>47</v>
      </c>
      <c r="W260" t="s">
        <v>22</v>
      </c>
    </row>
    <row r="261" spans="1:23" x14ac:dyDescent="0.2">
      <c r="A261" t="s">
        <v>376</v>
      </c>
      <c r="B261" t="s">
        <v>656</v>
      </c>
      <c r="C261" t="s">
        <v>610</v>
      </c>
      <c r="D261" t="s">
        <v>776</v>
      </c>
      <c r="E261" t="s">
        <v>776</v>
      </c>
      <c r="F261" t="s">
        <v>377</v>
      </c>
      <c r="G261" s="4">
        <v>2015</v>
      </c>
      <c r="H261">
        <v>226</v>
      </c>
      <c r="M261">
        <v>41</v>
      </c>
      <c r="N261">
        <v>90</v>
      </c>
      <c r="O261">
        <v>4</v>
      </c>
      <c r="P261">
        <v>5</v>
      </c>
      <c r="Q261">
        <v>1</v>
      </c>
      <c r="S261">
        <v>7</v>
      </c>
      <c r="T261">
        <v>0</v>
      </c>
      <c r="U261">
        <v>0</v>
      </c>
      <c r="W261" t="s">
        <v>33</v>
      </c>
    </row>
    <row r="262" spans="1:23" x14ac:dyDescent="0.2">
      <c r="A262" t="s">
        <v>987</v>
      </c>
      <c r="B262" t="s">
        <v>1058</v>
      </c>
      <c r="C262" t="s">
        <v>45</v>
      </c>
      <c r="D262" t="s">
        <v>907</v>
      </c>
      <c r="E262" t="s">
        <v>1034</v>
      </c>
      <c r="F262" t="s">
        <v>988</v>
      </c>
      <c r="G262" s="4">
        <v>2021</v>
      </c>
      <c r="H262">
        <v>101</v>
      </c>
      <c r="M262">
        <v>100</v>
      </c>
      <c r="N262">
        <v>95</v>
      </c>
      <c r="O262">
        <v>1</v>
      </c>
      <c r="P262">
        <v>2</v>
      </c>
      <c r="Q262">
        <v>2</v>
      </c>
      <c r="R262">
        <v>6</v>
      </c>
      <c r="S262">
        <v>13</v>
      </c>
      <c r="W262" t="s">
        <v>22</v>
      </c>
    </row>
    <row r="263" spans="1:23" x14ac:dyDescent="0.2">
      <c r="A263" t="s">
        <v>320</v>
      </c>
      <c r="B263" t="s">
        <v>653</v>
      </c>
      <c r="C263" t="s">
        <v>85</v>
      </c>
      <c r="D263" t="s">
        <v>86</v>
      </c>
      <c r="E263" t="s">
        <v>781</v>
      </c>
      <c r="F263" t="s">
        <v>321</v>
      </c>
      <c r="G263" s="4">
        <v>2015</v>
      </c>
      <c r="H263">
        <v>226</v>
      </c>
      <c r="M263">
        <v>33</v>
      </c>
      <c r="N263">
        <v>83</v>
      </c>
      <c r="O263">
        <v>0</v>
      </c>
      <c r="P263">
        <v>0</v>
      </c>
      <c r="Q263">
        <v>17</v>
      </c>
      <c r="W263" t="s">
        <v>33</v>
      </c>
    </row>
    <row r="264" spans="1:23" x14ac:dyDescent="0.2">
      <c r="A264" t="s">
        <v>282</v>
      </c>
      <c r="B264" t="s">
        <v>642</v>
      </c>
      <c r="C264" t="s">
        <v>610</v>
      </c>
      <c r="D264" t="s">
        <v>776</v>
      </c>
      <c r="E264" t="s">
        <v>776</v>
      </c>
      <c r="F264" t="s">
        <v>283</v>
      </c>
      <c r="G264" s="4">
        <v>2016</v>
      </c>
      <c r="H264">
        <v>1825</v>
      </c>
      <c r="M264">
        <v>38</v>
      </c>
      <c r="N264">
        <v>85</v>
      </c>
      <c r="O264">
        <v>6</v>
      </c>
      <c r="P264">
        <v>7</v>
      </c>
      <c r="Q264">
        <v>2</v>
      </c>
      <c r="S264">
        <v>11</v>
      </c>
      <c r="W264" t="s">
        <v>33</v>
      </c>
    </row>
    <row r="265" spans="1:23" x14ac:dyDescent="0.2">
      <c r="A265" t="s">
        <v>136</v>
      </c>
      <c r="B265" t="s">
        <v>656</v>
      </c>
      <c r="C265" t="s">
        <v>45</v>
      </c>
      <c r="D265" t="s">
        <v>65</v>
      </c>
      <c r="E265" t="s">
        <v>65</v>
      </c>
      <c r="F265" t="s">
        <v>66</v>
      </c>
      <c r="G265" s="4">
        <v>2015</v>
      </c>
      <c r="H265">
        <v>646</v>
      </c>
      <c r="M265">
        <v>40</v>
      </c>
      <c r="N265">
        <v>84</v>
      </c>
      <c r="O265">
        <v>4</v>
      </c>
      <c r="P265">
        <v>10</v>
      </c>
      <c r="Q265">
        <v>2</v>
      </c>
      <c r="S265">
        <v>57</v>
      </c>
      <c r="T265">
        <v>20</v>
      </c>
      <c r="U265">
        <v>7</v>
      </c>
      <c r="W265" t="s">
        <v>22</v>
      </c>
    </row>
    <row r="266" spans="1:23" x14ac:dyDescent="0.2">
      <c r="A266" t="s">
        <v>415</v>
      </c>
      <c r="B266" t="s">
        <v>645</v>
      </c>
      <c r="C266" t="s">
        <v>343</v>
      </c>
      <c r="D266" t="s">
        <v>343</v>
      </c>
      <c r="E266" t="s">
        <v>894</v>
      </c>
      <c r="F266" t="s">
        <v>416</v>
      </c>
      <c r="G266" s="4">
        <v>2015</v>
      </c>
      <c r="H266">
        <v>3458</v>
      </c>
      <c r="M266">
        <v>52</v>
      </c>
      <c r="N266">
        <v>84</v>
      </c>
      <c r="O266">
        <v>3</v>
      </c>
      <c r="P266">
        <v>12</v>
      </c>
      <c r="Q266">
        <v>1</v>
      </c>
      <c r="S266">
        <v>29</v>
      </c>
      <c r="T266">
        <v>1</v>
      </c>
      <c r="U266">
        <v>1</v>
      </c>
      <c r="W266" t="s">
        <v>33</v>
      </c>
    </row>
    <row r="267" spans="1:23" x14ac:dyDescent="0.2">
      <c r="A267" t="s">
        <v>431</v>
      </c>
      <c r="B267" t="s">
        <v>721</v>
      </c>
      <c r="C267" t="s">
        <v>146</v>
      </c>
      <c r="D267" t="s">
        <v>324</v>
      </c>
      <c r="E267" t="s">
        <v>324</v>
      </c>
      <c r="F267" t="s">
        <v>432</v>
      </c>
      <c r="G267" s="4">
        <v>2015</v>
      </c>
      <c r="H267">
        <v>3752</v>
      </c>
      <c r="M267">
        <v>40</v>
      </c>
      <c r="N267">
        <v>90</v>
      </c>
      <c r="O267">
        <v>4</v>
      </c>
      <c r="P267">
        <v>3</v>
      </c>
      <c r="Q267">
        <v>3</v>
      </c>
      <c r="S267">
        <v>32</v>
      </c>
      <c r="T267">
        <v>6</v>
      </c>
      <c r="U267">
        <v>1</v>
      </c>
      <c r="W267" t="s">
        <v>22</v>
      </c>
    </row>
    <row r="268" spans="1:23" x14ac:dyDescent="0.2">
      <c r="A268" t="s">
        <v>989</v>
      </c>
      <c r="B268" t="s">
        <v>1059</v>
      </c>
      <c r="C268" t="s">
        <v>45</v>
      </c>
      <c r="D268" t="s">
        <v>907</v>
      </c>
      <c r="E268" t="s">
        <v>1035</v>
      </c>
      <c r="F268" t="s">
        <v>990</v>
      </c>
      <c r="G268" s="4">
        <v>2021</v>
      </c>
      <c r="H268">
        <v>108</v>
      </c>
      <c r="M268">
        <v>38</v>
      </c>
      <c r="N268">
        <v>78</v>
      </c>
      <c r="O268">
        <v>4</v>
      </c>
      <c r="P268">
        <v>10</v>
      </c>
      <c r="Q268">
        <v>8</v>
      </c>
      <c r="R268">
        <v>3</v>
      </c>
      <c r="S268">
        <v>24</v>
      </c>
      <c r="W268" t="s">
        <v>22</v>
      </c>
    </row>
    <row r="269" spans="1:23" x14ac:dyDescent="0.2">
      <c r="A269" t="s">
        <v>487</v>
      </c>
      <c r="B269" t="s">
        <v>669</v>
      </c>
      <c r="C269" t="s">
        <v>121</v>
      </c>
      <c r="D269" t="s">
        <v>882</v>
      </c>
      <c r="E269" t="s">
        <v>876</v>
      </c>
      <c r="F269" t="s">
        <v>488</v>
      </c>
      <c r="G269" s="4">
        <v>2016</v>
      </c>
      <c r="H269">
        <v>1522</v>
      </c>
      <c r="M269">
        <v>56</v>
      </c>
      <c r="N269">
        <v>61</v>
      </c>
      <c r="O269">
        <v>28</v>
      </c>
      <c r="P269">
        <v>5</v>
      </c>
      <c r="Q269">
        <v>6</v>
      </c>
      <c r="S269">
        <v>0</v>
      </c>
      <c r="W269" t="s">
        <v>33</v>
      </c>
    </row>
    <row r="270" spans="1:23" x14ac:dyDescent="0.2">
      <c r="A270" t="s">
        <v>367</v>
      </c>
      <c r="B270" t="s">
        <v>718</v>
      </c>
      <c r="C270" t="s">
        <v>85</v>
      </c>
      <c r="D270" t="s">
        <v>86</v>
      </c>
      <c r="E270" t="s">
        <v>792</v>
      </c>
      <c r="F270" t="s">
        <v>368</v>
      </c>
      <c r="G270" s="4">
        <v>2015</v>
      </c>
      <c r="H270">
        <v>1577</v>
      </c>
      <c r="M270">
        <v>44</v>
      </c>
      <c r="N270">
        <v>80</v>
      </c>
      <c r="O270">
        <v>1</v>
      </c>
      <c r="P270">
        <v>16</v>
      </c>
      <c r="Q270">
        <v>2</v>
      </c>
      <c r="S270">
        <v>7</v>
      </c>
      <c r="T270">
        <v>1</v>
      </c>
      <c r="U270">
        <v>1</v>
      </c>
      <c r="W270" t="s">
        <v>33</v>
      </c>
    </row>
    <row r="271" spans="1:23" x14ac:dyDescent="0.2">
      <c r="A271" t="s">
        <v>345</v>
      </c>
      <c r="B271" t="s">
        <v>704</v>
      </c>
      <c r="C271" t="s">
        <v>45</v>
      </c>
      <c r="D271" t="s">
        <v>65</v>
      </c>
      <c r="E271" t="s">
        <v>65</v>
      </c>
      <c r="F271" t="s">
        <v>66</v>
      </c>
      <c r="G271" s="4">
        <v>2015</v>
      </c>
      <c r="H271">
        <v>722</v>
      </c>
      <c r="M271">
        <v>43</v>
      </c>
      <c r="N271">
        <v>85</v>
      </c>
      <c r="O271">
        <v>2</v>
      </c>
      <c r="P271">
        <v>9</v>
      </c>
      <c r="Q271">
        <v>5</v>
      </c>
      <c r="S271">
        <v>58</v>
      </c>
      <c r="T271">
        <v>2</v>
      </c>
      <c r="U271">
        <v>1</v>
      </c>
      <c r="W271" t="s">
        <v>22</v>
      </c>
    </row>
    <row r="272" spans="1:23" x14ac:dyDescent="0.2">
      <c r="A272" t="s">
        <v>425</v>
      </c>
      <c r="B272" t="s">
        <v>666</v>
      </c>
      <c r="C272" t="s">
        <v>45</v>
      </c>
      <c r="D272" t="s">
        <v>1071</v>
      </c>
      <c r="E272" t="s">
        <v>1071</v>
      </c>
      <c r="F272" t="s">
        <v>426</v>
      </c>
      <c r="G272" s="4">
        <v>2015</v>
      </c>
      <c r="H272">
        <v>1093</v>
      </c>
      <c r="M272">
        <v>17</v>
      </c>
      <c r="N272">
        <v>84</v>
      </c>
      <c r="O272">
        <v>1</v>
      </c>
      <c r="P272">
        <v>8</v>
      </c>
      <c r="Q272">
        <v>8</v>
      </c>
      <c r="S272">
        <v>39</v>
      </c>
      <c r="T272">
        <v>4</v>
      </c>
      <c r="U272">
        <v>1</v>
      </c>
      <c r="W272" t="s">
        <v>22</v>
      </c>
    </row>
    <row r="273" spans="1:23" x14ac:dyDescent="0.2">
      <c r="A273" t="s">
        <v>407</v>
      </c>
      <c r="B273" t="s">
        <v>733</v>
      </c>
      <c r="C273" t="s">
        <v>121</v>
      </c>
      <c r="D273" t="s">
        <v>875</v>
      </c>
      <c r="E273" t="s">
        <v>875</v>
      </c>
      <c r="F273" t="s">
        <v>152</v>
      </c>
      <c r="G273" s="4">
        <v>2017</v>
      </c>
      <c r="H273">
        <v>2915</v>
      </c>
      <c r="M273">
        <v>31</v>
      </c>
      <c r="N273">
        <v>91</v>
      </c>
      <c r="O273">
        <v>3</v>
      </c>
      <c r="P273">
        <v>3</v>
      </c>
      <c r="Q273">
        <v>3</v>
      </c>
      <c r="S273">
        <v>6</v>
      </c>
      <c r="V273">
        <v>22</v>
      </c>
      <c r="W273" t="s">
        <v>33</v>
      </c>
    </row>
    <row r="274" spans="1:23" x14ac:dyDescent="0.2">
      <c r="A274" t="s">
        <v>403</v>
      </c>
      <c r="B274" t="s">
        <v>699</v>
      </c>
      <c r="C274" t="s">
        <v>31</v>
      </c>
      <c r="D274" t="s">
        <v>31</v>
      </c>
      <c r="E274" t="s">
        <v>873</v>
      </c>
      <c r="F274" t="s">
        <v>404</v>
      </c>
      <c r="G274" s="4">
        <v>2018</v>
      </c>
      <c r="H274">
        <v>2484</v>
      </c>
      <c r="I274" t="s">
        <v>27</v>
      </c>
      <c r="J274" t="s">
        <v>28</v>
      </c>
      <c r="K274" t="s">
        <v>27</v>
      </c>
      <c r="L274" t="s">
        <v>106</v>
      </c>
      <c r="M274">
        <v>76</v>
      </c>
      <c r="N274">
        <v>76</v>
      </c>
      <c r="O274">
        <v>3</v>
      </c>
      <c r="P274">
        <v>19</v>
      </c>
      <c r="Q274">
        <v>2</v>
      </c>
      <c r="S274">
        <v>15</v>
      </c>
      <c r="V274">
        <v>3</v>
      </c>
      <c r="W274" t="s">
        <v>33</v>
      </c>
    </row>
    <row r="275" spans="1:23" x14ac:dyDescent="0.2">
      <c r="A275" t="s">
        <v>612</v>
      </c>
      <c r="B275" t="s">
        <v>682</v>
      </c>
      <c r="C275" t="s">
        <v>45</v>
      </c>
      <c r="D275" t="s">
        <v>907</v>
      </c>
      <c r="E275" t="s">
        <v>844</v>
      </c>
      <c r="F275" t="s">
        <v>388</v>
      </c>
      <c r="G275" s="4">
        <v>2019</v>
      </c>
      <c r="H275">
        <v>192</v>
      </c>
      <c r="I275" t="s">
        <v>27</v>
      </c>
      <c r="J275" t="s">
        <v>27</v>
      </c>
      <c r="K275" t="s">
        <v>27</v>
      </c>
      <c r="L275" t="s">
        <v>27</v>
      </c>
      <c r="M275">
        <v>43</v>
      </c>
      <c r="N275">
        <v>92</v>
      </c>
      <c r="O275">
        <v>1</v>
      </c>
      <c r="P275">
        <v>7</v>
      </c>
      <c r="Q275">
        <v>0</v>
      </c>
      <c r="S275">
        <v>45</v>
      </c>
      <c r="V275">
        <v>8</v>
      </c>
      <c r="W275" t="s">
        <v>22</v>
      </c>
    </row>
    <row r="276" spans="1:23" x14ac:dyDescent="0.2">
      <c r="A276" t="s">
        <v>64</v>
      </c>
      <c r="B276" t="s">
        <v>635</v>
      </c>
      <c r="C276" t="s">
        <v>45</v>
      </c>
      <c r="D276" t="s">
        <v>65</v>
      </c>
      <c r="E276" t="s">
        <v>65</v>
      </c>
      <c r="F276" t="s">
        <v>66</v>
      </c>
      <c r="G276" s="4">
        <v>2015</v>
      </c>
      <c r="H276">
        <v>156</v>
      </c>
      <c r="M276">
        <v>46</v>
      </c>
      <c r="N276">
        <v>76</v>
      </c>
      <c r="O276">
        <v>10</v>
      </c>
      <c r="P276">
        <v>6</v>
      </c>
      <c r="Q276">
        <v>8</v>
      </c>
      <c r="S276">
        <v>45</v>
      </c>
      <c r="T276">
        <v>10</v>
      </c>
      <c r="U276">
        <v>3</v>
      </c>
      <c r="W276" t="s">
        <v>22</v>
      </c>
    </row>
    <row r="277" spans="1:23" x14ac:dyDescent="0.2">
      <c r="A277" t="s">
        <v>328</v>
      </c>
      <c r="B277" t="s">
        <v>688</v>
      </c>
      <c r="C277" t="s">
        <v>85</v>
      </c>
      <c r="D277" t="s">
        <v>173</v>
      </c>
      <c r="E277" t="s">
        <v>173</v>
      </c>
      <c r="F277" t="s">
        <v>329</v>
      </c>
      <c r="G277" s="4">
        <v>2015</v>
      </c>
      <c r="H277">
        <v>20</v>
      </c>
      <c r="M277">
        <v>50</v>
      </c>
      <c r="N277">
        <v>95</v>
      </c>
      <c r="O277">
        <v>0</v>
      </c>
      <c r="P277">
        <v>0</v>
      </c>
      <c r="Q277">
        <v>5</v>
      </c>
      <c r="S277">
        <v>0</v>
      </c>
      <c r="T277">
        <v>0</v>
      </c>
      <c r="U277">
        <v>0</v>
      </c>
      <c r="W277" t="s">
        <v>33</v>
      </c>
    </row>
    <row r="278" spans="1:23" x14ac:dyDescent="0.2">
      <c r="A278" t="s">
        <v>408</v>
      </c>
      <c r="B278" t="s">
        <v>640</v>
      </c>
      <c r="C278" t="s">
        <v>45</v>
      </c>
      <c r="D278" t="s">
        <v>138</v>
      </c>
      <c r="E278" t="s">
        <v>138</v>
      </c>
      <c r="F278" t="s">
        <v>409</v>
      </c>
      <c r="G278" s="4">
        <v>2015</v>
      </c>
      <c r="H278">
        <v>165</v>
      </c>
      <c r="M278">
        <v>100</v>
      </c>
      <c r="N278">
        <v>90</v>
      </c>
      <c r="O278">
        <v>1</v>
      </c>
      <c r="P278">
        <v>6</v>
      </c>
      <c r="Q278">
        <v>3</v>
      </c>
      <c r="S278">
        <v>46</v>
      </c>
      <c r="T278">
        <v>9</v>
      </c>
      <c r="U278">
        <v>3</v>
      </c>
      <c r="W278" t="s">
        <v>22</v>
      </c>
    </row>
    <row r="279" spans="1:23" x14ac:dyDescent="0.2">
      <c r="A279" t="s">
        <v>991</v>
      </c>
      <c r="B279" t="s">
        <v>1060</v>
      </c>
      <c r="C279" t="s">
        <v>45</v>
      </c>
      <c r="D279" t="s">
        <v>61</v>
      </c>
      <c r="E279" t="s">
        <v>61</v>
      </c>
      <c r="F279" t="s">
        <v>992</v>
      </c>
      <c r="G279" s="4">
        <v>2021</v>
      </c>
      <c r="H279">
        <f>69+117</f>
        <v>186</v>
      </c>
      <c r="M279">
        <v>43</v>
      </c>
      <c r="N279">
        <v>89</v>
      </c>
      <c r="O279">
        <v>6</v>
      </c>
      <c r="P279">
        <v>3</v>
      </c>
      <c r="Q279">
        <v>2</v>
      </c>
      <c r="R279">
        <v>5</v>
      </c>
      <c r="S279">
        <v>56</v>
      </c>
      <c r="W279" t="s">
        <v>22</v>
      </c>
    </row>
    <row r="280" spans="1:23" x14ac:dyDescent="0.2">
      <c r="A280" t="s">
        <v>44</v>
      </c>
      <c r="B280" t="s">
        <v>635</v>
      </c>
      <c r="C280" t="s">
        <v>45</v>
      </c>
      <c r="D280" t="s">
        <v>907</v>
      </c>
      <c r="E280" t="s">
        <v>791</v>
      </c>
      <c r="F280" t="s">
        <v>46</v>
      </c>
      <c r="G280" s="4">
        <v>2015</v>
      </c>
      <c r="H280">
        <v>518</v>
      </c>
      <c r="M280">
        <v>70</v>
      </c>
      <c r="N280">
        <v>76</v>
      </c>
      <c r="O280">
        <v>12</v>
      </c>
      <c r="P280">
        <v>4</v>
      </c>
      <c r="Q280">
        <v>8</v>
      </c>
      <c r="S280">
        <v>22</v>
      </c>
      <c r="T280">
        <v>3</v>
      </c>
      <c r="U280">
        <v>1</v>
      </c>
      <c r="W280" t="s">
        <v>22</v>
      </c>
    </row>
    <row r="281" spans="1:23" x14ac:dyDescent="0.2">
      <c r="A281" t="s">
        <v>74</v>
      </c>
      <c r="B281" t="s">
        <v>666</v>
      </c>
      <c r="C281" t="s">
        <v>45</v>
      </c>
      <c r="D281" t="s">
        <v>907</v>
      </c>
      <c r="E281" t="s">
        <v>801</v>
      </c>
      <c r="F281" t="s">
        <v>75</v>
      </c>
      <c r="G281" s="4">
        <v>2016</v>
      </c>
      <c r="H281">
        <v>133</v>
      </c>
      <c r="M281">
        <v>56</v>
      </c>
      <c r="N281">
        <v>86</v>
      </c>
      <c r="O281">
        <v>8</v>
      </c>
      <c r="P281">
        <v>3</v>
      </c>
      <c r="Q281">
        <v>2</v>
      </c>
      <c r="S281">
        <v>32</v>
      </c>
      <c r="W281" t="s">
        <v>33</v>
      </c>
    </row>
    <row r="282" spans="1:23" x14ac:dyDescent="0.2">
      <c r="A282" t="s">
        <v>421</v>
      </c>
      <c r="B282" t="s">
        <v>721</v>
      </c>
      <c r="C282" t="s">
        <v>85</v>
      </c>
      <c r="D282" t="s">
        <v>251</v>
      </c>
      <c r="E282" t="s">
        <v>251</v>
      </c>
      <c r="F282" t="s">
        <v>422</v>
      </c>
      <c r="G282" s="4">
        <v>2016</v>
      </c>
      <c r="H282">
        <v>6068</v>
      </c>
      <c r="M282">
        <v>31</v>
      </c>
      <c r="N282">
        <v>75</v>
      </c>
      <c r="O282">
        <v>4</v>
      </c>
      <c r="P282">
        <v>13</v>
      </c>
      <c r="Q282">
        <v>8</v>
      </c>
      <c r="S282">
        <v>34</v>
      </c>
      <c r="W282" t="s">
        <v>33</v>
      </c>
    </row>
    <row r="283" spans="1:23" x14ac:dyDescent="0.2">
      <c r="A283" t="s">
        <v>508</v>
      </c>
      <c r="B283" t="s">
        <v>693</v>
      </c>
      <c r="C283" t="s">
        <v>45</v>
      </c>
      <c r="D283" t="s">
        <v>818</v>
      </c>
      <c r="E283" t="s">
        <v>818</v>
      </c>
      <c r="F283" t="s">
        <v>509</v>
      </c>
      <c r="G283" s="4">
        <v>2016</v>
      </c>
      <c r="H283">
        <v>265</v>
      </c>
      <c r="M283">
        <v>52</v>
      </c>
      <c r="Q283">
        <v>100</v>
      </c>
      <c r="W283" t="s">
        <v>33</v>
      </c>
    </row>
    <row r="284" spans="1:23" x14ac:dyDescent="0.2">
      <c r="A284" t="s">
        <v>326</v>
      </c>
      <c r="B284" t="s">
        <v>688</v>
      </c>
      <c r="C284" t="s">
        <v>85</v>
      </c>
      <c r="D284" t="s">
        <v>173</v>
      </c>
      <c r="E284" t="s">
        <v>173</v>
      </c>
      <c r="F284" t="s">
        <v>327</v>
      </c>
      <c r="G284" s="4">
        <v>2015</v>
      </c>
      <c r="H284">
        <v>79</v>
      </c>
      <c r="M284">
        <v>52</v>
      </c>
      <c r="N284">
        <v>81</v>
      </c>
      <c r="O284">
        <v>0</v>
      </c>
      <c r="P284">
        <v>9</v>
      </c>
      <c r="Q284">
        <v>10</v>
      </c>
      <c r="S284">
        <v>0</v>
      </c>
      <c r="T284">
        <v>0</v>
      </c>
      <c r="U284">
        <v>0</v>
      </c>
      <c r="W284" t="s">
        <v>33</v>
      </c>
    </row>
    <row r="285" spans="1:23" x14ac:dyDescent="0.2">
      <c r="A285" t="s">
        <v>402</v>
      </c>
      <c r="B285" t="s">
        <v>752</v>
      </c>
      <c r="C285" t="s">
        <v>343</v>
      </c>
      <c r="D285" t="s">
        <v>343</v>
      </c>
      <c r="E285" t="s">
        <v>895</v>
      </c>
      <c r="F285" t="s">
        <v>896</v>
      </c>
      <c r="G285" s="4">
        <v>2015</v>
      </c>
      <c r="H285">
        <v>2595</v>
      </c>
      <c r="M285">
        <v>60</v>
      </c>
      <c r="N285">
        <v>75</v>
      </c>
      <c r="O285">
        <v>2</v>
      </c>
      <c r="P285">
        <v>14</v>
      </c>
      <c r="Q285">
        <v>9</v>
      </c>
      <c r="S285">
        <v>26</v>
      </c>
      <c r="T285">
        <v>5</v>
      </c>
      <c r="U285">
        <v>1</v>
      </c>
      <c r="W285" t="s">
        <v>33</v>
      </c>
    </row>
    <row r="286" spans="1:23" x14ac:dyDescent="0.2">
      <c r="A286" t="s">
        <v>354</v>
      </c>
      <c r="B286" t="s">
        <v>706</v>
      </c>
      <c r="C286" t="s">
        <v>19</v>
      </c>
      <c r="D286" t="s">
        <v>54</v>
      </c>
      <c r="E286" t="s">
        <v>54</v>
      </c>
      <c r="F286" t="s">
        <v>355</v>
      </c>
      <c r="G286" s="4">
        <v>2016</v>
      </c>
      <c r="H286">
        <v>433</v>
      </c>
      <c r="M286">
        <v>36</v>
      </c>
      <c r="N286">
        <v>91</v>
      </c>
      <c r="O286">
        <v>1</v>
      </c>
      <c r="P286">
        <v>5</v>
      </c>
      <c r="Q286">
        <v>3</v>
      </c>
      <c r="S286">
        <v>82</v>
      </c>
      <c r="W286" t="s">
        <v>33</v>
      </c>
    </row>
    <row r="287" spans="1:23" x14ac:dyDescent="0.2">
      <c r="A287" t="s">
        <v>356</v>
      </c>
      <c r="B287" t="s">
        <v>709</v>
      </c>
      <c r="C287" t="s">
        <v>31</v>
      </c>
      <c r="D287" t="s">
        <v>31</v>
      </c>
      <c r="E287" t="s">
        <v>870</v>
      </c>
      <c r="F287" t="s">
        <v>357</v>
      </c>
      <c r="G287" s="4">
        <v>2016</v>
      </c>
      <c r="H287">
        <v>216</v>
      </c>
      <c r="M287">
        <v>91</v>
      </c>
      <c r="N287">
        <v>94</v>
      </c>
      <c r="O287">
        <v>1</v>
      </c>
      <c r="P287">
        <v>1</v>
      </c>
      <c r="Q287">
        <v>3</v>
      </c>
      <c r="S287">
        <v>19</v>
      </c>
      <c r="W287" t="s">
        <v>33</v>
      </c>
    </row>
    <row r="288" spans="1:23" x14ac:dyDescent="0.2">
      <c r="A288" t="s">
        <v>78</v>
      </c>
      <c r="B288" t="s">
        <v>749</v>
      </c>
      <c r="C288" t="s">
        <v>45</v>
      </c>
      <c r="D288" t="s">
        <v>907</v>
      </c>
      <c r="E288" t="s">
        <v>797</v>
      </c>
      <c r="F288" t="s">
        <v>79</v>
      </c>
      <c r="G288" s="4">
        <v>2015</v>
      </c>
      <c r="H288">
        <v>226</v>
      </c>
      <c r="M288">
        <v>40</v>
      </c>
      <c r="N288">
        <v>82</v>
      </c>
      <c r="O288">
        <v>7</v>
      </c>
      <c r="P288">
        <v>3</v>
      </c>
      <c r="Q288">
        <v>8</v>
      </c>
      <c r="W288" t="s">
        <v>22</v>
      </c>
    </row>
    <row r="289" spans="1:23" x14ac:dyDescent="0.2">
      <c r="A289" t="s">
        <v>392</v>
      </c>
      <c r="B289" t="s">
        <v>694</v>
      </c>
      <c r="C289" t="s">
        <v>85</v>
      </c>
      <c r="D289" t="s">
        <v>86</v>
      </c>
      <c r="E289" t="s">
        <v>805</v>
      </c>
      <c r="F289" t="s">
        <v>393</v>
      </c>
      <c r="G289" s="4">
        <v>2017</v>
      </c>
      <c r="H289">
        <v>154</v>
      </c>
      <c r="M289">
        <v>42</v>
      </c>
      <c r="N289">
        <v>86</v>
      </c>
      <c r="O289">
        <v>2</v>
      </c>
      <c r="P289">
        <v>3</v>
      </c>
      <c r="Q289">
        <v>9</v>
      </c>
      <c r="S289">
        <v>2</v>
      </c>
      <c r="V289">
        <v>24</v>
      </c>
      <c r="W289" t="s">
        <v>22</v>
      </c>
    </row>
    <row r="290" spans="1:23" x14ac:dyDescent="0.2">
      <c r="A290" t="s">
        <v>56</v>
      </c>
      <c r="B290" t="s">
        <v>774</v>
      </c>
      <c r="C290" t="s">
        <v>48</v>
      </c>
      <c r="D290" t="s">
        <v>57</v>
      </c>
      <c r="E290" t="s">
        <v>57</v>
      </c>
      <c r="F290" t="s">
        <v>58</v>
      </c>
      <c r="G290" s="4">
        <v>2019</v>
      </c>
      <c r="H290">
        <v>247</v>
      </c>
      <c r="I290" t="s">
        <v>59</v>
      </c>
      <c r="J290" t="s">
        <v>27</v>
      </c>
      <c r="K290" t="s">
        <v>27</v>
      </c>
      <c r="L290" t="s">
        <v>27</v>
      </c>
      <c r="M290">
        <v>100</v>
      </c>
      <c r="N290">
        <v>61</v>
      </c>
      <c r="O290">
        <v>36</v>
      </c>
      <c r="P290">
        <v>1</v>
      </c>
      <c r="Q290">
        <v>2</v>
      </c>
      <c r="R290">
        <v>17</v>
      </c>
      <c r="S290">
        <v>0</v>
      </c>
      <c r="V290">
        <v>100</v>
      </c>
      <c r="W290" t="s">
        <v>22</v>
      </c>
    </row>
    <row r="291" spans="1:23" x14ac:dyDescent="0.2">
      <c r="A291" t="s">
        <v>922</v>
      </c>
      <c r="B291" t="s">
        <v>645</v>
      </c>
      <c r="C291" t="s">
        <v>146</v>
      </c>
      <c r="D291" t="s">
        <v>372</v>
      </c>
      <c r="E291" t="s">
        <v>372</v>
      </c>
      <c r="F291" t="s">
        <v>923</v>
      </c>
      <c r="G291" s="4">
        <v>2021</v>
      </c>
      <c r="H291">
        <v>5050</v>
      </c>
      <c r="M291">
        <v>24</v>
      </c>
      <c r="N291">
        <v>64</v>
      </c>
      <c r="O291">
        <v>5</v>
      </c>
      <c r="P291">
        <v>22</v>
      </c>
      <c r="Q291">
        <v>9</v>
      </c>
      <c r="R291">
        <v>16</v>
      </c>
      <c r="S291">
        <v>63</v>
      </c>
      <c r="W291" t="s">
        <v>33</v>
      </c>
    </row>
    <row r="292" spans="1:23" x14ac:dyDescent="0.2">
      <c r="A292" t="s">
        <v>412</v>
      </c>
      <c r="B292" t="s">
        <v>721</v>
      </c>
      <c r="C292" t="s">
        <v>85</v>
      </c>
      <c r="D292" t="s">
        <v>251</v>
      </c>
      <c r="E292" t="s">
        <v>251</v>
      </c>
      <c r="F292" t="s">
        <v>413</v>
      </c>
      <c r="G292" s="4">
        <v>2016</v>
      </c>
      <c r="H292">
        <v>4508</v>
      </c>
      <c r="M292">
        <v>52</v>
      </c>
      <c r="N292">
        <v>64</v>
      </c>
      <c r="O292">
        <v>3</v>
      </c>
      <c r="P292">
        <v>32</v>
      </c>
      <c r="Q292">
        <v>2</v>
      </c>
      <c r="S292">
        <v>19</v>
      </c>
      <c r="W292" t="s">
        <v>33</v>
      </c>
    </row>
    <row r="293" spans="1:23" x14ac:dyDescent="0.2">
      <c r="A293" t="s">
        <v>365</v>
      </c>
      <c r="B293" t="s">
        <v>722</v>
      </c>
      <c r="C293" t="s">
        <v>146</v>
      </c>
      <c r="D293" t="s">
        <v>1015</v>
      </c>
      <c r="E293" t="s">
        <v>786</v>
      </c>
      <c r="F293" t="s">
        <v>366</v>
      </c>
      <c r="G293" s="4">
        <v>2015</v>
      </c>
      <c r="H293">
        <v>123</v>
      </c>
      <c r="M293">
        <v>47</v>
      </c>
      <c r="N293">
        <v>85</v>
      </c>
      <c r="O293">
        <v>1</v>
      </c>
      <c r="P293">
        <v>7</v>
      </c>
      <c r="Q293">
        <v>7</v>
      </c>
      <c r="S293">
        <v>90</v>
      </c>
      <c r="T293">
        <v>60</v>
      </c>
      <c r="U293">
        <v>44</v>
      </c>
      <c r="W293" t="s">
        <v>22</v>
      </c>
    </row>
    <row r="294" spans="1:23" x14ac:dyDescent="0.2">
      <c r="A294" t="s">
        <v>374</v>
      </c>
      <c r="B294" t="s">
        <v>618</v>
      </c>
      <c r="C294" t="s">
        <v>121</v>
      </c>
      <c r="D294" t="s">
        <v>875</v>
      </c>
      <c r="E294" t="s">
        <v>875</v>
      </c>
      <c r="F294" t="s">
        <v>375</v>
      </c>
      <c r="G294" s="4">
        <v>2015</v>
      </c>
      <c r="H294">
        <v>2044</v>
      </c>
      <c r="M294">
        <v>30</v>
      </c>
      <c r="N294">
        <v>68</v>
      </c>
      <c r="O294">
        <v>1</v>
      </c>
      <c r="P294">
        <v>22</v>
      </c>
      <c r="Q294">
        <v>9</v>
      </c>
      <c r="S294">
        <v>8</v>
      </c>
      <c r="T294">
        <v>1</v>
      </c>
      <c r="U294">
        <v>1</v>
      </c>
      <c r="W294" t="s">
        <v>33</v>
      </c>
    </row>
    <row r="295" spans="1:23" x14ac:dyDescent="0.2">
      <c r="A295" t="s">
        <v>317</v>
      </c>
      <c r="B295" t="s">
        <v>775</v>
      </c>
      <c r="C295" t="s">
        <v>19</v>
      </c>
      <c r="D295" t="s">
        <v>262</v>
      </c>
      <c r="E295" t="s">
        <v>262</v>
      </c>
      <c r="F295" t="s">
        <v>318</v>
      </c>
      <c r="G295" s="4">
        <v>2016</v>
      </c>
      <c r="H295">
        <v>12</v>
      </c>
      <c r="M295">
        <v>0</v>
      </c>
      <c r="N295">
        <v>92</v>
      </c>
      <c r="O295">
        <v>0</v>
      </c>
      <c r="P295">
        <v>8</v>
      </c>
      <c r="Q295">
        <v>0</v>
      </c>
      <c r="S295">
        <v>0</v>
      </c>
      <c r="W295" t="s">
        <v>33</v>
      </c>
    </row>
    <row r="296" spans="1:23" x14ac:dyDescent="0.2">
      <c r="A296" t="s">
        <v>556</v>
      </c>
      <c r="B296" t="s">
        <v>698</v>
      </c>
      <c r="C296" t="s">
        <v>45</v>
      </c>
      <c r="D296" t="s">
        <v>61</v>
      </c>
      <c r="E296" t="s">
        <v>61</v>
      </c>
      <c r="F296" t="s">
        <v>557</v>
      </c>
      <c r="G296" s="4">
        <v>2020</v>
      </c>
      <c r="H296">
        <v>81</v>
      </c>
      <c r="M296">
        <v>46</v>
      </c>
      <c r="N296">
        <v>89</v>
      </c>
      <c r="O296">
        <v>0</v>
      </c>
      <c r="P296">
        <v>3</v>
      </c>
      <c r="Q296">
        <v>8</v>
      </c>
      <c r="S296">
        <v>69</v>
      </c>
      <c r="V296">
        <v>7</v>
      </c>
      <c r="W296" t="s">
        <v>22</v>
      </c>
    </row>
    <row r="297" spans="1:23" x14ac:dyDescent="0.2">
      <c r="A297" t="s">
        <v>363</v>
      </c>
      <c r="B297" t="s">
        <v>701</v>
      </c>
      <c r="C297" t="s">
        <v>85</v>
      </c>
      <c r="D297" t="s">
        <v>86</v>
      </c>
      <c r="E297" t="s">
        <v>793</v>
      </c>
      <c r="F297" t="s">
        <v>364</v>
      </c>
      <c r="G297" s="4">
        <v>2015</v>
      </c>
      <c r="H297">
        <v>124</v>
      </c>
      <c r="M297">
        <v>79</v>
      </c>
      <c r="N297">
        <v>96</v>
      </c>
      <c r="O297">
        <v>1</v>
      </c>
      <c r="P297">
        <v>2</v>
      </c>
      <c r="Q297">
        <v>2</v>
      </c>
      <c r="S297">
        <v>6</v>
      </c>
      <c r="T297">
        <v>1</v>
      </c>
      <c r="U297">
        <v>1</v>
      </c>
      <c r="W297" t="s">
        <v>33</v>
      </c>
    </row>
    <row r="298" spans="1:23" x14ac:dyDescent="0.2">
      <c r="A298" t="s">
        <v>319</v>
      </c>
      <c r="B298" t="s">
        <v>775</v>
      </c>
      <c r="C298" t="s">
        <v>19</v>
      </c>
      <c r="D298" t="s">
        <v>262</v>
      </c>
      <c r="E298" t="s">
        <v>262</v>
      </c>
      <c r="F298" t="s">
        <v>318</v>
      </c>
      <c r="G298" s="4">
        <v>2016</v>
      </c>
      <c r="H298">
        <v>13</v>
      </c>
      <c r="M298">
        <v>0</v>
      </c>
      <c r="N298">
        <v>100</v>
      </c>
      <c r="O298">
        <v>0</v>
      </c>
      <c r="P298">
        <v>0</v>
      </c>
      <c r="Q298">
        <v>0</v>
      </c>
      <c r="S298">
        <v>0</v>
      </c>
      <c r="W298" t="s">
        <v>33</v>
      </c>
    </row>
    <row r="299" spans="1:23" x14ac:dyDescent="0.2">
      <c r="A299" t="s">
        <v>1067</v>
      </c>
      <c r="B299" t="s">
        <v>618</v>
      </c>
      <c r="C299" t="s">
        <v>45</v>
      </c>
      <c r="D299" t="s">
        <v>96</v>
      </c>
      <c r="E299" t="s">
        <v>96</v>
      </c>
      <c r="F299" t="s">
        <v>1070</v>
      </c>
      <c r="G299" s="4">
        <v>2017</v>
      </c>
      <c r="H299">
        <v>717</v>
      </c>
      <c r="M299">
        <v>56</v>
      </c>
      <c r="N299">
        <v>38</v>
      </c>
      <c r="O299">
        <v>2</v>
      </c>
      <c r="P299">
        <v>2</v>
      </c>
      <c r="Q299">
        <v>58</v>
      </c>
      <c r="R299">
        <v>2</v>
      </c>
      <c r="S299">
        <v>0</v>
      </c>
      <c r="V299">
        <v>33</v>
      </c>
      <c r="W299" t="s">
        <v>22</v>
      </c>
    </row>
    <row r="300" spans="1:23" x14ac:dyDescent="0.2">
      <c r="A300" t="s">
        <v>360</v>
      </c>
      <c r="B300" t="s">
        <v>708</v>
      </c>
      <c r="C300" t="s">
        <v>610</v>
      </c>
      <c r="D300" t="s">
        <v>37</v>
      </c>
      <c r="E300" t="s">
        <v>837</v>
      </c>
      <c r="F300" t="s">
        <v>361</v>
      </c>
      <c r="G300" s="4">
        <v>2018</v>
      </c>
      <c r="H300">
        <v>1390</v>
      </c>
      <c r="I300" t="s">
        <v>362</v>
      </c>
      <c r="J300" t="s">
        <v>28</v>
      </c>
      <c r="K300" t="s">
        <v>362</v>
      </c>
      <c r="L300" t="s">
        <v>28</v>
      </c>
      <c r="M300">
        <v>42</v>
      </c>
      <c r="N300">
        <v>92</v>
      </c>
      <c r="O300">
        <v>4</v>
      </c>
      <c r="P300">
        <v>1</v>
      </c>
      <c r="Q300">
        <v>3</v>
      </c>
      <c r="R300">
        <v>35</v>
      </c>
      <c r="S300">
        <v>7</v>
      </c>
      <c r="V300">
        <v>83</v>
      </c>
      <c r="W300" t="s">
        <v>22</v>
      </c>
    </row>
    <row r="301" spans="1:23" x14ac:dyDescent="0.2">
      <c r="A301" t="s">
        <v>369</v>
      </c>
      <c r="B301" t="s">
        <v>753</v>
      </c>
      <c r="C301" t="s">
        <v>85</v>
      </c>
      <c r="D301" t="s">
        <v>86</v>
      </c>
      <c r="E301" t="s">
        <v>794</v>
      </c>
      <c r="F301" t="s">
        <v>370</v>
      </c>
      <c r="G301" s="4">
        <v>2015</v>
      </c>
      <c r="H301">
        <v>715</v>
      </c>
      <c r="M301">
        <v>39</v>
      </c>
      <c r="N301">
        <v>99</v>
      </c>
      <c r="O301">
        <v>1</v>
      </c>
      <c r="P301">
        <v>1</v>
      </c>
      <c r="Q301">
        <v>1</v>
      </c>
      <c r="S301">
        <v>61</v>
      </c>
      <c r="T301">
        <v>21</v>
      </c>
      <c r="U301">
        <v>4</v>
      </c>
      <c r="W301" t="s">
        <v>33</v>
      </c>
    </row>
    <row r="302" spans="1:23" x14ac:dyDescent="0.2">
      <c r="A302" t="s">
        <v>334</v>
      </c>
      <c r="B302" t="s">
        <v>729</v>
      </c>
      <c r="C302" t="s">
        <v>45</v>
      </c>
      <c r="D302" t="s">
        <v>907</v>
      </c>
      <c r="E302" t="s">
        <v>800</v>
      </c>
      <c r="F302" t="s">
        <v>335</v>
      </c>
      <c r="G302" s="4">
        <v>2016</v>
      </c>
      <c r="H302">
        <v>377</v>
      </c>
      <c r="M302">
        <v>100</v>
      </c>
      <c r="N302">
        <v>80</v>
      </c>
      <c r="O302">
        <v>2</v>
      </c>
      <c r="P302">
        <v>6</v>
      </c>
      <c r="Q302">
        <v>12</v>
      </c>
      <c r="S302">
        <v>42</v>
      </c>
      <c r="W302" t="s">
        <v>33</v>
      </c>
    </row>
    <row r="303" spans="1:23" x14ac:dyDescent="0.2">
      <c r="A303" t="s">
        <v>615</v>
      </c>
      <c r="B303" t="s">
        <v>735</v>
      </c>
      <c r="C303" t="s">
        <v>19</v>
      </c>
      <c r="D303" t="s">
        <v>20</v>
      </c>
      <c r="E303" t="s">
        <v>799</v>
      </c>
      <c r="F303" t="s">
        <v>394</v>
      </c>
      <c r="G303" s="4">
        <v>2016</v>
      </c>
      <c r="H303">
        <v>121</v>
      </c>
      <c r="M303">
        <v>55</v>
      </c>
      <c r="N303">
        <v>86</v>
      </c>
      <c r="O303">
        <v>2</v>
      </c>
      <c r="P303">
        <v>6</v>
      </c>
      <c r="Q303">
        <v>6</v>
      </c>
      <c r="S303">
        <v>0</v>
      </c>
      <c r="W303" t="s">
        <v>33</v>
      </c>
    </row>
    <row r="304" spans="1:23" x14ac:dyDescent="0.2">
      <c r="A304" t="s">
        <v>395</v>
      </c>
      <c r="B304" t="s">
        <v>666</v>
      </c>
      <c r="C304" t="s">
        <v>121</v>
      </c>
      <c r="D304" t="s">
        <v>875</v>
      </c>
      <c r="E304" t="s">
        <v>875</v>
      </c>
      <c r="F304" t="s">
        <v>396</v>
      </c>
      <c r="G304" s="4">
        <v>2016</v>
      </c>
      <c r="H304">
        <v>1958</v>
      </c>
      <c r="M304">
        <v>32</v>
      </c>
      <c r="N304">
        <v>93</v>
      </c>
      <c r="O304">
        <v>2</v>
      </c>
      <c r="P304">
        <v>4</v>
      </c>
      <c r="Q304">
        <v>1</v>
      </c>
      <c r="S304">
        <v>7</v>
      </c>
      <c r="W304" t="s">
        <v>33</v>
      </c>
    </row>
    <row r="305" spans="1:23" x14ac:dyDescent="0.2">
      <c r="A305" t="s">
        <v>342</v>
      </c>
      <c r="B305" t="s">
        <v>624</v>
      </c>
      <c r="C305" t="s">
        <v>343</v>
      </c>
      <c r="D305" t="s">
        <v>343</v>
      </c>
      <c r="E305" t="s">
        <v>895</v>
      </c>
      <c r="F305" t="s">
        <v>344</v>
      </c>
      <c r="G305" s="4">
        <v>2018</v>
      </c>
      <c r="H305">
        <v>844</v>
      </c>
      <c r="I305" t="s">
        <v>27</v>
      </c>
      <c r="J305" t="s">
        <v>28</v>
      </c>
      <c r="K305" t="s">
        <v>27</v>
      </c>
      <c r="L305" t="s">
        <v>63</v>
      </c>
      <c r="M305">
        <v>40</v>
      </c>
      <c r="N305">
        <v>100</v>
      </c>
      <c r="O305">
        <v>1</v>
      </c>
      <c r="P305">
        <v>1</v>
      </c>
      <c r="Q305">
        <v>0</v>
      </c>
      <c r="S305">
        <v>32</v>
      </c>
      <c r="V305">
        <v>1</v>
      </c>
      <c r="W305" t="s">
        <v>33</v>
      </c>
    </row>
    <row r="306" spans="1:23" x14ac:dyDescent="0.2">
      <c r="A306" t="s">
        <v>336</v>
      </c>
      <c r="B306" t="s">
        <v>625</v>
      </c>
      <c r="C306" t="s">
        <v>45</v>
      </c>
      <c r="D306" t="s">
        <v>203</v>
      </c>
      <c r="E306" t="s">
        <v>203</v>
      </c>
      <c r="F306" t="s">
        <v>337</v>
      </c>
      <c r="G306" s="4">
        <v>2016</v>
      </c>
      <c r="H306">
        <v>310</v>
      </c>
      <c r="M306">
        <v>78</v>
      </c>
      <c r="N306">
        <v>91</v>
      </c>
      <c r="O306">
        <v>2</v>
      </c>
      <c r="P306">
        <v>2</v>
      </c>
      <c r="Q306">
        <v>5</v>
      </c>
      <c r="S306">
        <v>59</v>
      </c>
      <c r="W306" t="s">
        <v>33</v>
      </c>
    </row>
    <row r="307" spans="1:23" x14ac:dyDescent="0.2">
      <c r="A307" t="s">
        <v>391</v>
      </c>
      <c r="B307" t="s">
        <v>640</v>
      </c>
      <c r="C307" t="s">
        <v>45</v>
      </c>
      <c r="D307" t="s">
        <v>96</v>
      </c>
      <c r="E307" t="s">
        <v>96</v>
      </c>
      <c r="F307" t="s">
        <v>1069</v>
      </c>
      <c r="G307" s="4">
        <v>2018</v>
      </c>
      <c r="H307">
        <v>125</v>
      </c>
      <c r="I307" t="s">
        <v>27</v>
      </c>
      <c r="J307" t="s">
        <v>28</v>
      </c>
      <c r="K307" t="s">
        <v>27</v>
      </c>
      <c r="L307" t="s">
        <v>63</v>
      </c>
      <c r="M307">
        <v>28</v>
      </c>
      <c r="N307">
        <v>98</v>
      </c>
      <c r="O307">
        <v>1</v>
      </c>
      <c r="P307">
        <v>2</v>
      </c>
      <c r="Q307">
        <v>0</v>
      </c>
      <c r="S307">
        <v>98</v>
      </c>
      <c r="V307">
        <v>23</v>
      </c>
      <c r="W307" t="s">
        <v>22</v>
      </c>
    </row>
    <row r="308" spans="1:23" x14ac:dyDescent="0.2">
      <c r="A308" t="s">
        <v>332</v>
      </c>
      <c r="B308" t="s">
        <v>705</v>
      </c>
      <c r="C308" t="s">
        <v>19</v>
      </c>
      <c r="D308" t="s">
        <v>54</v>
      </c>
      <c r="E308" t="s">
        <v>54</v>
      </c>
      <c r="F308" t="s">
        <v>333</v>
      </c>
      <c r="G308" s="4">
        <v>2019</v>
      </c>
      <c r="H308">
        <v>1160</v>
      </c>
      <c r="I308" t="s">
        <v>27</v>
      </c>
      <c r="J308" t="s">
        <v>28</v>
      </c>
      <c r="K308" t="s">
        <v>27</v>
      </c>
      <c r="L308" t="s">
        <v>28</v>
      </c>
      <c r="M308">
        <v>49</v>
      </c>
      <c r="N308">
        <v>34</v>
      </c>
      <c r="O308">
        <v>1</v>
      </c>
      <c r="P308">
        <v>64</v>
      </c>
      <c r="Q308">
        <v>1</v>
      </c>
      <c r="S308">
        <v>52</v>
      </c>
      <c r="V308">
        <v>32</v>
      </c>
      <c r="W308" t="s">
        <v>22</v>
      </c>
    </row>
    <row r="309" spans="1:23" x14ac:dyDescent="0.2">
      <c r="A309" t="s">
        <v>210</v>
      </c>
      <c r="B309" t="s">
        <v>754</v>
      </c>
      <c r="C309" t="s">
        <v>45</v>
      </c>
      <c r="D309" t="s">
        <v>96</v>
      </c>
      <c r="E309" t="s">
        <v>96</v>
      </c>
      <c r="F309" t="s">
        <v>211</v>
      </c>
      <c r="G309" s="4">
        <v>2016</v>
      </c>
      <c r="H309">
        <v>240</v>
      </c>
      <c r="M309">
        <v>31</v>
      </c>
      <c r="N309">
        <v>94</v>
      </c>
      <c r="O309">
        <v>3</v>
      </c>
      <c r="P309">
        <v>1</v>
      </c>
      <c r="Q309">
        <v>3</v>
      </c>
      <c r="S309">
        <v>58</v>
      </c>
      <c r="W309" t="s">
        <v>33</v>
      </c>
    </row>
    <row r="310" spans="1:23" x14ac:dyDescent="0.2">
      <c r="A310" t="s">
        <v>457</v>
      </c>
      <c r="B310" t="s">
        <v>699</v>
      </c>
      <c r="C310" t="s">
        <v>198</v>
      </c>
      <c r="D310" t="s">
        <v>198</v>
      </c>
      <c r="E310" t="s">
        <v>883</v>
      </c>
      <c r="F310" t="s">
        <v>458</v>
      </c>
      <c r="G310" s="4">
        <v>2016</v>
      </c>
      <c r="H310">
        <v>2133</v>
      </c>
      <c r="M310">
        <v>76</v>
      </c>
      <c r="N310">
        <v>85</v>
      </c>
      <c r="O310">
        <v>9</v>
      </c>
      <c r="P310">
        <v>4</v>
      </c>
      <c r="Q310">
        <v>2</v>
      </c>
      <c r="S310">
        <v>37</v>
      </c>
      <c r="W310" t="s">
        <v>33</v>
      </c>
    </row>
    <row r="311" spans="1:23" x14ac:dyDescent="0.2">
      <c r="A311" t="s">
        <v>606</v>
      </c>
      <c r="B311" t="s">
        <v>772</v>
      </c>
      <c r="C311" t="s">
        <v>45</v>
      </c>
      <c r="D311" t="s">
        <v>907</v>
      </c>
      <c r="E311" t="s">
        <v>864</v>
      </c>
      <c r="F311" t="s">
        <v>607</v>
      </c>
      <c r="G311" s="4">
        <v>2020</v>
      </c>
      <c r="H311">
        <v>105</v>
      </c>
      <c r="M311">
        <v>40</v>
      </c>
      <c r="N311">
        <v>75</v>
      </c>
      <c r="O311">
        <v>1</v>
      </c>
      <c r="P311">
        <v>1</v>
      </c>
      <c r="Q311">
        <v>23</v>
      </c>
      <c r="S311">
        <v>35</v>
      </c>
      <c r="V311">
        <v>10</v>
      </c>
      <c r="W311" t="s">
        <v>22</v>
      </c>
    </row>
    <row r="312" spans="1:23" x14ac:dyDescent="0.2">
      <c r="A312" t="s">
        <v>1068</v>
      </c>
      <c r="B312" t="s">
        <v>618</v>
      </c>
      <c r="C312" t="s">
        <v>45</v>
      </c>
      <c r="D312" t="s">
        <v>907</v>
      </c>
      <c r="E312" t="s">
        <v>813</v>
      </c>
      <c r="F312" t="s">
        <v>351</v>
      </c>
      <c r="G312" s="4">
        <v>2017</v>
      </c>
      <c r="H312">
        <v>142</v>
      </c>
      <c r="M312">
        <v>36</v>
      </c>
      <c r="N312">
        <v>93</v>
      </c>
      <c r="O312">
        <v>1</v>
      </c>
      <c r="P312">
        <v>0</v>
      </c>
      <c r="Q312">
        <v>6</v>
      </c>
      <c r="R312">
        <v>3</v>
      </c>
      <c r="S312">
        <v>45</v>
      </c>
      <c r="V312">
        <v>41</v>
      </c>
      <c r="W312" t="s">
        <v>22</v>
      </c>
    </row>
    <row r="313" spans="1:23" x14ac:dyDescent="0.2">
      <c r="A313" t="s">
        <v>924</v>
      </c>
      <c r="B313" t="s">
        <v>646</v>
      </c>
      <c r="C313" t="s">
        <v>85</v>
      </c>
      <c r="D313" t="s">
        <v>86</v>
      </c>
      <c r="E313" t="s">
        <v>1013</v>
      </c>
      <c r="F313" t="s">
        <v>925</v>
      </c>
      <c r="G313" s="4">
        <v>2021</v>
      </c>
      <c r="H313">
        <v>121</v>
      </c>
      <c r="M313">
        <v>47</v>
      </c>
      <c r="N313">
        <v>71</v>
      </c>
      <c r="O313">
        <v>4</v>
      </c>
      <c r="P313">
        <v>19</v>
      </c>
      <c r="Q313">
        <v>6</v>
      </c>
      <c r="R313">
        <v>6</v>
      </c>
      <c r="S313">
        <v>0</v>
      </c>
      <c r="W313" t="s">
        <v>33</v>
      </c>
    </row>
    <row r="314" spans="1:23" x14ac:dyDescent="0.2">
      <c r="A314" t="s">
        <v>399</v>
      </c>
      <c r="B314" t="s">
        <v>751</v>
      </c>
      <c r="C314" t="s">
        <v>146</v>
      </c>
      <c r="D314" t="s">
        <v>400</v>
      </c>
      <c r="E314" t="s">
        <v>400</v>
      </c>
      <c r="F314" t="s">
        <v>401</v>
      </c>
      <c r="G314" s="4">
        <v>2015</v>
      </c>
      <c r="H314">
        <v>1156</v>
      </c>
      <c r="M314">
        <v>80</v>
      </c>
      <c r="N314">
        <v>75</v>
      </c>
      <c r="O314">
        <v>2</v>
      </c>
      <c r="P314">
        <v>21</v>
      </c>
      <c r="Q314">
        <v>2</v>
      </c>
      <c r="S314">
        <v>18</v>
      </c>
      <c r="T314">
        <v>1</v>
      </c>
      <c r="U314">
        <v>1</v>
      </c>
      <c r="W314" t="s">
        <v>22</v>
      </c>
    </row>
    <row r="315" spans="1:23" x14ac:dyDescent="0.2">
      <c r="A315" t="s">
        <v>536</v>
      </c>
      <c r="B315" t="s">
        <v>674</v>
      </c>
      <c r="C315" t="s">
        <v>45</v>
      </c>
      <c r="D315" t="s">
        <v>81</v>
      </c>
      <c r="E315" t="s">
        <v>537</v>
      </c>
      <c r="F315" t="s">
        <v>537</v>
      </c>
      <c r="G315" s="4">
        <v>2020</v>
      </c>
      <c r="H315">
        <v>960</v>
      </c>
      <c r="M315">
        <v>0</v>
      </c>
      <c r="N315">
        <v>85</v>
      </c>
      <c r="O315">
        <v>2</v>
      </c>
      <c r="P315">
        <v>4</v>
      </c>
      <c r="Q315">
        <v>9</v>
      </c>
      <c r="R315">
        <v>4</v>
      </c>
      <c r="S315">
        <v>72</v>
      </c>
      <c r="V315">
        <v>100</v>
      </c>
      <c r="W315" t="s">
        <v>33</v>
      </c>
    </row>
    <row r="316" spans="1:23" x14ac:dyDescent="0.2">
      <c r="A316" t="s">
        <v>429</v>
      </c>
      <c r="B316" t="s">
        <v>708</v>
      </c>
      <c r="C316" t="s">
        <v>610</v>
      </c>
      <c r="D316" t="s">
        <v>37</v>
      </c>
      <c r="E316" t="s">
        <v>836</v>
      </c>
      <c r="F316" t="s">
        <v>430</v>
      </c>
      <c r="G316" s="4">
        <v>2018</v>
      </c>
      <c r="H316">
        <v>774</v>
      </c>
      <c r="I316" t="s">
        <v>27</v>
      </c>
      <c r="J316" t="s">
        <v>28</v>
      </c>
      <c r="K316" t="s">
        <v>27</v>
      </c>
      <c r="L316" t="s">
        <v>63</v>
      </c>
      <c r="M316">
        <v>45</v>
      </c>
      <c r="N316">
        <v>92</v>
      </c>
      <c r="O316">
        <v>2</v>
      </c>
      <c r="P316">
        <v>5</v>
      </c>
      <c r="Q316">
        <v>1</v>
      </c>
      <c r="R316">
        <v>3</v>
      </c>
      <c r="S316">
        <v>42</v>
      </c>
      <c r="V316">
        <v>1</v>
      </c>
      <c r="W316" t="s">
        <v>33</v>
      </c>
    </row>
    <row r="317" spans="1:23" x14ac:dyDescent="0.2">
      <c r="A317" t="s">
        <v>330</v>
      </c>
      <c r="B317" t="s">
        <v>770</v>
      </c>
      <c r="C317" t="s">
        <v>85</v>
      </c>
      <c r="D317" t="s">
        <v>86</v>
      </c>
      <c r="E317" t="s">
        <v>798</v>
      </c>
      <c r="F317" t="s">
        <v>331</v>
      </c>
      <c r="G317" s="4">
        <v>2015</v>
      </c>
      <c r="H317">
        <v>4</v>
      </c>
      <c r="M317">
        <v>25</v>
      </c>
      <c r="N317">
        <v>100</v>
      </c>
      <c r="O317">
        <v>0</v>
      </c>
      <c r="P317">
        <v>0</v>
      </c>
      <c r="Q317">
        <v>0</v>
      </c>
      <c r="W317" t="s">
        <v>33</v>
      </c>
    </row>
    <row r="318" spans="1:23" x14ac:dyDescent="0.2">
      <c r="A318" t="s">
        <v>175</v>
      </c>
      <c r="B318" t="s">
        <v>645</v>
      </c>
      <c r="C318" t="s">
        <v>610</v>
      </c>
      <c r="D318" t="s">
        <v>776</v>
      </c>
      <c r="E318" t="s">
        <v>776</v>
      </c>
      <c r="F318" t="s">
        <v>176</v>
      </c>
      <c r="G318" s="4">
        <v>2016</v>
      </c>
      <c r="H318">
        <v>2704</v>
      </c>
      <c r="M318">
        <v>39</v>
      </c>
      <c r="N318">
        <v>75</v>
      </c>
      <c r="O318">
        <v>15</v>
      </c>
      <c r="P318">
        <v>9</v>
      </c>
      <c r="Q318">
        <v>1</v>
      </c>
      <c r="S318">
        <v>11</v>
      </c>
      <c r="W318" t="s">
        <v>33</v>
      </c>
    </row>
    <row r="319" spans="1:23" x14ac:dyDescent="0.2">
      <c r="A319" t="s">
        <v>358</v>
      </c>
      <c r="B319" t="s">
        <v>735</v>
      </c>
      <c r="C319" t="s">
        <v>19</v>
      </c>
      <c r="D319" t="s">
        <v>214</v>
      </c>
      <c r="E319" t="s">
        <v>214</v>
      </c>
      <c r="F319" t="s">
        <v>359</v>
      </c>
      <c r="G319" s="4">
        <v>2016</v>
      </c>
      <c r="H319">
        <v>2253</v>
      </c>
      <c r="M319">
        <v>67</v>
      </c>
      <c r="N319">
        <v>91</v>
      </c>
      <c r="O319">
        <v>1</v>
      </c>
      <c r="P319">
        <v>3</v>
      </c>
      <c r="Q319">
        <v>5</v>
      </c>
      <c r="S319">
        <v>0</v>
      </c>
      <c r="W319" t="s">
        <v>33</v>
      </c>
    </row>
    <row r="320" spans="1:23" x14ac:dyDescent="0.2">
      <c r="A320" t="s">
        <v>315</v>
      </c>
      <c r="B320" t="s">
        <v>665</v>
      </c>
      <c r="C320" t="s">
        <v>19</v>
      </c>
      <c r="D320" t="s">
        <v>262</v>
      </c>
      <c r="E320" t="s">
        <v>262</v>
      </c>
      <c r="F320" t="s">
        <v>316</v>
      </c>
      <c r="G320" s="4">
        <v>2017</v>
      </c>
      <c r="H320">
        <v>196</v>
      </c>
      <c r="M320">
        <v>0</v>
      </c>
      <c r="N320">
        <v>94</v>
      </c>
      <c r="O320">
        <v>0</v>
      </c>
      <c r="P320">
        <v>1</v>
      </c>
      <c r="Q320">
        <v>5</v>
      </c>
      <c r="S320">
        <v>0</v>
      </c>
      <c r="W320" t="s">
        <v>22</v>
      </c>
    </row>
    <row r="321" spans="1:23" x14ac:dyDescent="0.2">
      <c r="A321" t="s">
        <v>423</v>
      </c>
      <c r="B321" t="s">
        <v>618</v>
      </c>
      <c r="C321" t="s">
        <v>45</v>
      </c>
      <c r="D321" t="s">
        <v>777</v>
      </c>
      <c r="E321" t="s">
        <v>777</v>
      </c>
      <c r="F321" t="s">
        <v>424</v>
      </c>
      <c r="G321" s="4">
        <v>2015</v>
      </c>
      <c r="H321">
        <v>230</v>
      </c>
      <c r="M321">
        <v>37</v>
      </c>
      <c r="N321">
        <v>94</v>
      </c>
      <c r="O321">
        <v>1</v>
      </c>
      <c r="P321">
        <v>0</v>
      </c>
      <c r="Q321">
        <v>6</v>
      </c>
      <c r="S321">
        <v>54</v>
      </c>
      <c r="T321">
        <v>34</v>
      </c>
      <c r="U321">
        <v>23</v>
      </c>
      <c r="W321" t="s">
        <v>22</v>
      </c>
    </row>
    <row r="322" spans="1:23" x14ac:dyDescent="0.2">
      <c r="A322" t="s">
        <v>463</v>
      </c>
      <c r="B322" t="s">
        <v>731</v>
      </c>
      <c r="C322" t="s">
        <v>24</v>
      </c>
      <c r="D322" t="s">
        <v>93</v>
      </c>
      <c r="E322" t="s">
        <v>846</v>
      </c>
      <c r="F322" t="s">
        <v>464</v>
      </c>
      <c r="G322" s="4">
        <v>2019</v>
      </c>
      <c r="H322">
        <v>244</v>
      </c>
      <c r="I322" t="s">
        <v>27</v>
      </c>
      <c r="J322" t="s">
        <v>28</v>
      </c>
      <c r="K322" t="s">
        <v>28</v>
      </c>
      <c r="L322" t="s">
        <v>63</v>
      </c>
      <c r="M322">
        <v>47</v>
      </c>
      <c r="N322">
        <v>98</v>
      </c>
      <c r="O322">
        <v>0</v>
      </c>
      <c r="P322">
        <v>1</v>
      </c>
      <c r="Q322">
        <v>1</v>
      </c>
      <c r="S322">
        <v>4</v>
      </c>
      <c r="V322">
        <v>70</v>
      </c>
      <c r="W322" t="s">
        <v>33</v>
      </c>
    </row>
    <row r="323" spans="1:23" x14ac:dyDescent="0.2">
      <c r="A323" t="s">
        <v>968</v>
      </c>
      <c r="B323" t="s">
        <v>1054</v>
      </c>
      <c r="C323" t="s">
        <v>19</v>
      </c>
      <c r="D323" t="s">
        <v>20</v>
      </c>
      <c r="E323" t="s">
        <v>1030</v>
      </c>
      <c r="F323" t="s">
        <v>967</v>
      </c>
      <c r="G323" s="4">
        <v>2021</v>
      </c>
      <c r="H323">
        <v>167</v>
      </c>
      <c r="M323">
        <v>71</v>
      </c>
      <c r="N323">
        <v>84</v>
      </c>
      <c r="O323">
        <v>4</v>
      </c>
      <c r="P323">
        <v>10</v>
      </c>
      <c r="Q323">
        <v>2</v>
      </c>
      <c r="R323">
        <v>5</v>
      </c>
      <c r="S323">
        <v>15</v>
      </c>
      <c r="W323" t="s">
        <v>33</v>
      </c>
    </row>
    <row r="324" spans="1:23" x14ac:dyDescent="0.2">
      <c r="A324" t="s">
        <v>564</v>
      </c>
      <c r="B324" t="s">
        <v>684</v>
      </c>
      <c r="C324" t="s">
        <v>19</v>
      </c>
      <c r="D324" t="s">
        <v>54</v>
      </c>
      <c r="E324" t="s">
        <v>54</v>
      </c>
      <c r="F324" t="s">
        <v>565</v>
      </c>
      <c r="G324" s="4">
        <v>2020</v>
      </c>
      <c r="H324">
        <v>522</v>
      </c>
      <c r="M324">
        <v>42</v>
      </c>
      <c r="N324">
        <v>85</v>
      </c>
      <c r="O324">
        <v>0</v>
      </c>
      <c r="P324">
        <v>14</v>
      </c>
      <c r="Q324">
        <v>1</v>
      </c>
      <c r="S324">
        <v>48</v>
      </c>
      <c r="V324">
        <v>0</v>
      </c>
      <c r="W324" t="s">
        <v>22</v>
      </c>
    </row>
    <row r="325" spans="1:23" x14ac:dyDescent="0.2">
      <c r="A325" t="s">
        <v>993</v>
      </c>
      <c r="B325" t="s">
        <v>645</v>
      </c>
      <c r="C325" t="s">
        <v>45</v>
      </c>
      <c r="D325" t="s">
        <v>907</v>
      </c>
      <c r="E325" t="s">
        <v>1036</v>
      </c>
      <c r="F325" t="s">
        <v>994</v>
      </c>
      <c r="G325" s="4">
        <v>2021</v>
      </c>
      <c r="H325">
        <v>61</v>
      </c>
      <c r="M325">
        <v>48</v>
      </c>
      <c r="N325">
        <v>90</v>
      </c>
      <c r="O325">
        <v>3</v>
      </c>
      <c r="P325">
        <v>2</v>
      </c>
      <c r="Q325">
        <v>5</v>
      </c>
      <c r="R325">
        <v>10</v>
      </c>
      <c r="S325">
        <v>3</v>
      </c>
      <c r="W325" t="s">
        <v>22</v>
      </c>
    </row>
    <row r="326" spans="1:23" x14ac:dyDescent="0.2">
      <c r="A326" t="s">
        <v>510</v>
      </c>
      <c r="B326" t="s">
        <v>625</v>
      </c>
      <c r="C326" t="s">
        <v>45</v>
      </c>
      <c r="D326" t="s">
        <v>777</v>
      </c>
      <c r="E326" t="s">
        <v>777</v>
      </c>
      <c r="F326" t="s">
        <v>511</v>
      </c>
      <c r="G326" s="4">
        <v>2015</v>
      </c>
      <c r="H326">
        <v>495</v>
      </c>
      <c r="M326">
        <v>42</v>
      </c>
      <c r="N326">
        <v>93</v>
      </c>
      <c r="Q326">
        <v>7</v>
      </c>
      <c r="S326">
        <v>27</v>
      </c>
      <c r="T326">
        <v>9</v>
      </c>
      <c r="U326">
        <v>3</v>
      </c>
      <c r="W326" t="s">
        <v>22</v>
      </c>
    </row>
    <row r="327" spans="1:23" x14ac:dyDescent="0.2">
      <c r="A327" t="s">
        <v>301</v>
      </c>
      <c r="B327" t="s">
        <v>645</v>
      </c>
      <c r="C327" t="s">
        <v>610</v>
      </c>
      <c r="D327" t="s">
        <v>37</v>
      </c>
      <c r="E327" t="s">
        <v>804</v>
      </c>
      <c r="F327" t="s">
        <v>302</v>
      </c>
      <c r="G327" s="4">
        <v>2016</v>
      </c>
      <c r="H327">
        <v>1567</v>
      </c>
      <c r="M327">
        <v>57</v>
      </c>
      <c r="N327">
        <v>85</v>
      </c>
      <c r="O327">
        <v>5</v>
      </c>
      <c r="P327">
        <v>8</v>
      </c>
      <c r="Q327">
        <v>2</v>
      </c>
      <c r="S327">
        <v>62</v>
      </c>
      <c r="W327" t="s">
        <v>33</v>
      </c>
    </row>
    <row r="328" spans="1:23" x14ac:dyDescent="0.2">
      <c r="A328" t="s">
        <v>506</v>
      </c>
      <c r="B328" t="s">
        <v>639</v>
      </c>
      <c r="C328" t="s">
        <v>610</v>
      </c>
      <c r="D328" t="s">
        <v>37</v>
      </c>
      <c r="E328" t="s">
        <v>808</v>
      </c>
      <c r="F328" t="s">
        <v>507</v>
      </c>
      <c r="G328" s="4">
        <v>2017</v>
      </c>
      <c r="H328">
        <v>235</v>
      </c>
      <c r="M328">
        <v>46</v>
      </c>
      <c r="S328">
        <v>0</v>
      </c>
      <c r="V328">
        <v>0</v>
      </c>
      <c r="W328" t="s">
        <v>22</v>
      </c>
    </row>
    <row r="329" spans="1:23" x14ac:dyDescent="0.2">
      <c r="A329" t="s">
        <v>504</v>
      </c>
      <c r="B329" t="s">
        <v>661</v>
      </c>
      <c r="C329" t="s">
        <v>19</v>
      </c>
      <c r="D329" t="s">
        <v>20</v>
      </c>
      <c r="E329" t="s">
        <v>824</v>
      </c>
      <c r="F329" t="s">
        <v>505</v>
      </c>
      <c r="G329" s="4">
        <v>2018</v>
      </c>
      <c r="H329">
        <v>64</v>
      </c>
      <c r="I329" t="s">
        <v>27</v>
      </c>
      <c r="J329" t="s">
        <v>28</v>
      </c>
      <c r="K329" t="s">
        <v>28</v>
      </c>
      <c r="L329" t="s">
        <v>497</v>
      </c>
      <c r="M329">
        <v>53</v>
      </c>
      <c r="S329">
        <v>0</v>
      </c>
      <c r="V329">
        <v>0</v>
      </c>
      <c r="W329" t="s">
        <v>22</v>
      </c>
    </row>
    <row r="330" spans="1:23" x14ac:dyDescent="0.2">
      <c r="A330" t="s">
        <v>495</v>
      </c>
      <c r="B330" t="s">
        <v>618</v>
      </c>
      <c r="C330" t="s">
        <v>610</v>
      </c>
      <c r="D330" t="s">
        <v>37</v>
      </c>
      <c r="E330" t="s">
        <v>850</v>
      </c>
      <c r="F330" t="s">
        <v>496</v>
      </c>
      <c r="G330" s="4">
        <v>2019</v>
      </c>
      <c r="H330">
        <v>466</v>
      </c>
      <c r="I330" t="s">
        <v>27</v>
      </c>
      <c r="J330" t="s">
        <v>28</v>
      </c>
      <c r="K330" t="s">
        <v>27</v>
      </c>
      <c r="L330" t="s">
        <v>497</v>
      </c>
      <c r="M330">
        <v>58</v>
      </c>
      <c r="S330">
        <v>4</v>
      </c>
      <c r="V330">
        <v>0</v>
      </c>
      <c r="W330" t="s">
        <v>33</v>
      </c>
    </row>
    <row r="331" spans="1:23" x14ac:dyDescent="0.2">
      <c r="A331" t="s">
        <v>498</v>
      </c>
      <c r="B331" t="s">
        <v>670</v>
      </c>
      <c r="C331" t="s">
        <v>156</v>
      </c>
      <c r="D331" t="s">
        <v>156</v>
      </c>
      <c r="E331" t="s">
        <v>893</v>
      </c>
      <c r="F331" t="s">
        <v>499</v>
      </c>
      <c r="G331" s="4">
        <v>2019</v>
      </c>
      <c r="H331">
        <v>182</v>
      </c>
      <c r="I331" t="s">
        <v>59</v>
      </c>
      <c r="J331" t="s">
        <v>28</v>
      </c>
      <c r="K331" t="s">
        <v>497</v>
      </c>
      <c r="L331" t="s">
        <v>497</v>
      </c>
      <c r="M331">
        <v>100</v>
      </c>
      <c r="V331">
        <v>0</v>
      </c>
      <c r="W331" t="s">
        <v>33</v>
      </c>
    </row>
    <row r="332" spans="1:23" x14ac:dyDescent="0.2">
      <c r="A332" t="s">
        <v>500</v>
      </c>
      <c r="B332" t="s">
        <v>673</v>
      </c>
      <c r="C332" t="s">
        <v>19</v>
      </c>
      <c r="D332" t="s">
        <v>54</v>
      </c>
      <c r="E332" t="s">
        <v>501</v>
      </c>
      <c r="F332" t="s">
        <v>501</v>
      </c>
      <c r="G332" s="4">
        <v>2019</v>
      </c>
      <c r="H332">
        <v>56</v>
      </c>
      <c r="I332" t="s">
        <v>27</v>
      </c>
      <c r="J332" t="s">
        <v>28</v>
      </c>
      <c r="K332" t="s">
        <v>27</v>
      </c>
      <c r="L332" t="s">
        <v>497</v>
      </c>
      <c r="M332">
        <v>32</v>
      </c>
      <c r="S332">
        <v>63</v>
      </c>
      <c r="V332">
        <v>100</v>
      </c>
      <c r="W332" t="s">
        <v>33</v>
      </c>
    </row>
    <row r="333" spans="1:23" x14ac:dyDescent="0.2">
      <c r="A333" t="s">
        <v>502</v>
      </c>
      <c r="B333" t="s">
        <v>742</v>
      </c>
      <c r="C333" t="s">
        <v>198</v>
      </c>
      <c r="D333" t="s">
        <v>198</v>
      </c>
      <c r="E333" t="s">
        <v>503</v>
      </c>
      <c r="F333" t="s">
        <v>503</v>
      </c>
      <c r="G333" s="4">
        <v>2019</v>
      </c>
      <c r="H333">
        <v>96</v>
      </c>
      <c r="I333" t="s">
        <v>28</v>
      </c>
      <c r="J333" t="s">
        <v>28</v>
      </c>
      <c r="K333" t="s">
        <v>28</v>
      </c>
      <c r="L333" t="s">
        <v>28</v>
      </c>
      <c r="M333">
        <v>63</v>
      </c>
      <c r="W333" t="s">
        <v>33</v>
      </c>
    </row>
    <row r="334" spans="1:23" x14ac:dyDescent="0.2">
      <c r="A334" t="s">
        <v>512</v>
      </c>
      <c r="B334" t="s">
        <v>630</v>
      </c>
      <c r="C334" t="s">
        <v>610</v>
      </c>
      <c r="D334" t="s">
        <v>37</v>
      </c>
      <c r="E334" t="s">
        <v>831</v>
      </c>
      <c r="F334" t="s">
        <v>513</v>
      </c>
      <c r="G334" s="4">
        <v>2020</v>
      </c>
      <c r="H334">
        <v>1461</v>
      </c>
      <c r="M334">
        <v>26</v>
      </c>
      <c r="S334">
        <v>3</v>
      </c>
      <c r="V334">
        <v>0</v>
      </c>
      <c r="W334" t="s">
        <v>22</v>
      </c>
    </row>
    <row r="335" spans="1:23" x14ac:dyDescent="0.2">
      <c r="A335" t="s">
        <v>530</v>
      </c>
      <c r="B335" t="s">
        <v>663</v>
      </c>
      <c r="C335" t="s">
        <v>610</v>
      </c>
      <c r="D335" t="s">
        <v>37</v>
      </c>
      <c r="E335" t="s">
        <v>865</v>
      </c>
      <c r="F335" t="s">
        <v>531</v>
      </c>
      <c r="G335" s="4">
        <v>2020</v>
      </c>
      <c r="H335">
        <v>342</v>
      </c>
      <c r="M335">
        <v>54</v>
      </c>
      <c r="S335">
        <v>3</v>
      </c>
      <c r="V335">
        <v>0</v>
      </c>
      <c r="W335" t="s">
        <v>22</v>
      </c>
    </row>
    <row r="336" spans="1:23" x14ac:dyDescent="0.2">
      <c r="A336" t="s">
        <v>544</v>
      </c>
      <c r="B336" t="s">
        <v>685</v>
      </c>
      <c r="C336" t="s">
        <v>610</v>
      </c>
      <c r="D336" t="s">
        <v>37</v>
      </c>
      <c r="E336" t="s">
        <v>865</v>
      </c>
      <c r="F336" t="s">
        <v>531</v>
      </c>
      <c r="G336" s="4">
        <v>2020</v>
      </c>
      <c r="H336">
        <v>322</v>
      </c>
      <c r="M336">
        <v>55</v>
      </c>
      <c r="V336">
        <v>0</v>
      </c>
      <c r="W336" t="s">
        <v>22</v>
      </c>
    </row>
    <row r="337" spans="1:23" x14ac:dyDescent="0.2">
      <c r="A337" t="s">
        <v>608</v>
      </c>
      <c r="B337" t="s">
        <v>773</v>
      </c>
      <c r="C337" t="s">
        <v>85</v>
      </c>
      <c r="D337" t="s">
        <v>86</v>
      </c>
      <c r="E337" t="s">
        <v>855</v>
      </c>
      <c r="F337" t="s">
        <v>609</v>
      </c>
      <c r="G337" s="4">
        <v>2020</v>
      </c>
      <c r="H337">
        <v>63</v>
      </c>
      <c r="M337">
        <v>48</v>
      </c>
      <c r="S337">
        <v>0</v>
      </c>
      <c r="V337">
        <v>19</v>
      </c>
      <c r="W337" t="s">
        <v>33</v>
      </c>
    </row>
    <row r="338" spans="1:23" x14ac:dyDescent="0.2">
      <c r="A338" t="s">
        <v>928</v>
      </c>
      <c r="B338" t="s">
        <v>1043</v>
      </c>
      <c r="C338" t="s">
        <v>85</v>
      </c>
      <c r="D338" t="s">
        <v>86</v>
      </c>
      <c r="E338" t="s">
        <v>1018</v>
      </c>
      <c r="F338" t="s">
        <v>926</v>
      </c>
      <c r="G338" s="4">
        <v>2021</v>
      </c>
      <c r="H338">
        <v>212</v>
      </c>
      <c r="M338">
        <v>40</v>
      </c>
      <c r="N338">
        <v>92</v>
      </c>
      <c r="O338">
        <v>2</v>
      </c>
      <c r="P338">
        <v>3</v>
      </c>
      <c r="Q338">
        <v>3</v>
      </c>
      <c r="R338">
        <v>8</v>
      </c>
      <c r="S338">
        <v>4</v>
      </c>
      <c r="W338" t="s">
        <v>33</v>
      </c>
    </row>
    <row r="339" spans="1:23" x14ac:dyDescent="0.2">
      <c r="A339" t="s">
        <v>929</v>
      </c>
      <c r="B339" t="s">
        <v>1043</v>
      </c>
      <c r="C339" t="s">
        <v>85</v>
      </c>
      <c r="D339" t="s">
        <v>86</v>
      </c>
      <c r="E339" t="s">
        <v>1019</v>
      </c>
      <c r="F339" t="s">
        <v>927</v>
      </c>
      <c r="G339" s="4">
        <v>2021</v>
      </c>
      <c r="H339">
        <v>41</v>
      </c>
      <c r="M339">
        <v>52</v>
      </c>
      <c r="N339">
        <v>94</v>
      </c>
      <c r="Q339">
        <v>6</v>
      </c>
      <c r="R339">
        <v>17</v>
      </c>
      <c r="S339">
        <v>0</v>
      </c>
      <c r="W339" t="s">
        <v>33</v>
      </c>
    </row>
    <row r="340" spans="1:23" x14ac:dyDescent="0.2">
      <c r="A340" t="s">
        <v>995</v>
      </c>
      <c r="B340" t="s">
        <v>1061</v>
      </c>
      <c r="C340" t="s">
        <v>45</v>
      </c>
      <c r="D340" t="s">
        <v>61</v>
      </c>
      <c r="E340" t="s">
        <v>61</v>
      </c>
      <c r="F340" t="s">
        <v>996</v>
      </c>
      <c r="G340" s="4">
        <v>2021</v>
      </c>
      <c r="H340">
        <v>145</v>
      </c>
      <c r="M340">
        <v>41</v>
      </c>
      <c r="N340">
        <v>90</v>
      </c>
      <c r="O340">
        <v>3</v>
      </c>
      <c r="P340">
        <v>2</v>
      </c>
      <c r="Q340">
        <v>5</v>
      </c>
      <c r="R340">
        <v>9</v>
      </c>
      <c r="S340">
        <v>55</v>
      </c>
      <c r="W340" t="s">
        <v>22</v>
      </c>
    </row>
  </sheetData>
  <autoFilter ref="A1:W340" xr:uid="{00000000-0001-0000-0000-000000000000}">
    <sortState xmlns:xlrd2="http://schemas.microsoft.com/office/spreadsheetml/2017/richdata2" ref="A187:W339">
      <sortCondition ref="G1:G340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FDA DTS 15-21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2021-03-02T06:12:19Z</dcterms:created>
  <dcterms:modified xsi:type="dcterms:W3CDTF">2022-11-16T21:41:35Z</dcterms:modified>
</cp:coreProperties>
</file>