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esktop/FDA Drug Trials Snapshots/"/>
    </mc:Choice>
  </mc:AlternateContent>
  <xr:revisionPtr revIDLastSave="0" documentId="8_{C735AF8D-D4F5-1B4F-901D-9E58D2F60046}" xr6:coauthVersionLast="46" xr6:coauthVersionMax="46" xr10:uidLastSave="{00000000-0000-0000-0000-000000000000}"/>
  <bookViews>
    <workbookView xWindow="780" yWindow="960" windowWidth="27640" windowHeight="15740" activeTab="1" xr2:uid="{B9969568-D9D4-D249-8891-44A6F8A9EC2F}"/>
  </bookViews>
  <sheets>
    <sheet name="Expected_demographics" sheetId="1" r:id="rId1"/>
    <sheet name="HCV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2" l="1"/>
  <c r="M14" i="2"/>
  <c r="M13" i="2"/>
  <c r="M11" i="2"/>
  <c r="M12" i="2"/>
  <c r="K15" i="2"/>
  <c r="K14" i="2"/>
  <c r="K13" i="2"/>
  <c r="K12" i="2"/>
  <c r="K11" i="2"/>
  <c r="I15" i="2"/>
  <c r="I14" i="2"/>
  <c r="I13" i="2"/>
  <c r="I12" i="2"/>
  <c r="I11" i="2"/>
  <c r="G15" i="2"/>
  <c r="G14" i="2"/>
  <c r="G13" i="2"/>
  <c r="G12" i="2"/>
  <c r="G11" i="2"/>
  <c r="E15" i="2"/>
  <c r="E14" i="2"/>
  <c r="E13" i="2"/>
  <c r="E12" i="2"/>
  <c r="E11" i="2"/>
  <c r="C15" i="2"/>
  <c r="C14" i="2"/>
  <c r="C13" i="2"/>
  <c r="C12" i="2"/>
  <c r="C11" i="2"/>
  <c r="K9" i="2"/>
  <c r="I9" i="2"/>
  <c r="G9" i="2"/>
  <c r="E9" i="2"/>
  <c r="C9" i="2"/>
  <c r="K4" i="1"/>
  <c r="K3" i="1"/>
  <c r="K2" i="1"/>
</calcChain>
</file>

<file path=xl/sharedStrings.xml><?xml version="1.0" encoding="utf-8"?>
<sst xmlns="http://schemas.openxmlformats.org/spreadsheetml/2006/main" count="41" uniqueCount="27">
  <si>
    <t>Black</t>
  </si>
  <si>
    <t>Asian</t>
  </si>
  <si>
    <t>White</t>
  </si>
  <si>
    <t>Other</t>
  </si>
  <si>
    <t>Hispanic</t>
  </si>
  <si>
    <t>Source</t>
  </si>
  <si>
    <t>Getz Table 5</t>
  </si>
  <si>
    <t>Total</t>
  </si>
  <si>
    <t>ACRP</t>
  </si>
  <si>
    <t>Census</t>
  </si>
  <si>
    <t>American Indian</t>
  </si>
  <si>
    <t>Pacific Islander</t>
  </si>
  <si>
    <t>2+ races</t>
  </si>
  <si>
    <t>White not hispanic</t>
  </si>
  <si>
    <t>2019 census</t>
  </si>
  <si>
    <t>excel file</t>
  </si>
  <si>
    <t>https://www.census.gov/quickfacts/fact/table/US/PST045219</t>
  </si>
  <si>
    <t>https://www.census.gov/data/tables/time-series/demo/popest/2010s-national-detail.html</t>
  </si>
  <si>
    <t>Race/ethnicity</t>
  </si>
  <si>
    <t>American Indian/ Alaskan Native</t>
  </si>
  <si>
    <t>Asian/Pacific Islander</t>
  </si>
  <si>
    <t>Black, Non-Hispanic</t>
  </si>
  <si>
    <t>White, Non-Hispanic</t>
  </si>
  <si>
    <t>No.</t>
  </si>
  <si>
    <t>Rate*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</si>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</sst>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9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0B54-1C06-FD46-8964-FB058C25A6E0}">
  <dimension ref="A1:M14"/>
  <sheetViews>
    <sheetView workbookViewId="0">
      <selection activeCell="A5" sqref="A5"/>
    </sheetView>
  </sheetViews>
  <sheetFormatPr baseColWidth="10" defaultRowHeight="16" x14ac:dyDescent="0.2"/>
  <cols>
    <col min="1" max="1" width="11.5" bestFit="1" customWidth="1"/>
    <col min="7" max="7" width="16.6640625" bestFit="1" customWidth="1"/>
  </cols>
  <sheetData>
    <row r="1" spans="1:13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10</v>
      </c>
      <c r="I1" t="s">
        <v>11</v>
      </c>
      <c r="J1" t="s">
        <v>12</v>
      </c>
      <c r="K1" t="s">
        <v>7</v>
      </c>
    </row>
    <row r="2" spans="1:13" x14ac:dyDescent="0.2">
      <c r="A2" t="s">
        <v>6</v>
      </c>
      <c r="B2">
        <v>15.6</v>
      </c>
      <c r="C2">
        <v>3.5</v>
      </c>
      <c r="D2">
        <v>67.099999999999994</v>
      </c>
      <c r="E2">
        <v>5.5</v>
      </c>
      <c r="F2">
        <v>8.1999999999999993</v>
      </c>
      <c r="K2">
        <f>SUM(B2:J2)</f>
        <v>99.899999999999991</v>
      </c>
    </row>
    <row r="3" spans="1:13" x14ac:dyDescent="0.2">
      <c r="A3" t="s">
        <v>8</v>
      </c>
      <c r="B3">
        <v>13.4</v>
      </c>
      <c r="D3">
        <v>67</v>
      </c>
      <c r="F3">
        <v>18.100000000000001</v>
      </c>
      <c r="K3">
        <f>SUM(B3:J3)</f>
        <v>98.5</v>
      </c>
    </row>
    <row r="4" spans="1:13" x14ac:dyDescent="0.2">
      <c r="A4" t="s">
        <v>9</v>
      </c>
      <c r="B4">
        <v>13.4</v>
      </c>
      <c r="C4">
        <v>5.9</v>
      </c>
      <c r="D4">
        <v>76.3</v>
      </c>
      <c r="F4">
        <v>18.5</v>
      </c>
      <c r="G4">
        <v>60.1</v>
      </c>
      <c r="H4">
        <v>1.3</v>
      </c>
      <c r="I4">
        <v>0.2</v>
      </c>
      <c r="J4">
        <v>2.8</v>
      </c>
      <c r="K4">
        <f>SUM(B4:J4)</f>
        <v>178.5</v>
      </c>
      <c r="L4" t="s">
        <v>16</v>
      </c>
    </row>
    <row r="5" spans="1:13" x14ac:dyDescent="0.2">
      <c r="A5" t="s">
        <v>14</v>
      </c>
      <c r="B5">
        <v>14.3</v>
      </c>
      <c r="C5">
        <v>6.8</v>
      </c>
      <c r="D5">
        <v>76.5</v>
      </c>
      <c r="F5">
        <v>18.5</v>
      </c>
      <c r="L5" t="s">
        <v>15</v>
      </c>
      <c r="M5" t="s">
        <v>17</v>
      </c>
    </row>
    <row r="10" spans="1:13" x14ac:dyDescent="0.2">
      <c r="C10" s="1"/>
    </row>
    <row r="11" spans="1:13" x14ac:dyDescent="0.2">
      <c r="C11" s="1"/>
    </row>
    <row r="12" spans="1:13" x14ac:dyDescent="0.2">
      <c r="C12" s="1"/>
    </row>
    <row r="13" spans="1:13" x14ac:dyDescent="0.2">
      <c r="C13" s="1"/>
    </row>
    <row r="14" spans="1:13" x14ac:dyDescent="0.2">
      <c r="C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55B4-21C9-4344-B0FE-4ABB9BF76C0A}">
  <dimension ref="B1:M15"/>
  <sheetViews>
    <sheetView tabSelected="1" workbookViewId="0">
      <selection activeCell="J7" sqref="J7"/>
    </sheetView>
  </sheetViews>
  <sheetFormatPr baseColWidth="10" defaultRowHeight="16" x14ac:dyDescent="0.2"/>
  <cols>
    <col min="2" max="2" width="32.5" bestFit="1" customWidth="1"/>
  </cols>
  <sheetData>
    <row r="1" spans="2:13" x14ac:dyDescent="0.2">
      <c r="C1" s="3">
        <v>2014</v>
      </c>
      <c r="D1" s="3">
        <v>2014</v>
      </c>
      <c r="E1" s="3">
        <v>2015</v>
      </c>
      <c r="F1" s="3">
        <v>2015</v>
      </c>
      <c r="G1" s="3">
        <v>2016</v>
      </c>
      <c r="H1" s="3">
        <v>2016</v>
      </c>
      <c r="I1" s="3">
        <v>2017</v>
      </c>
      <c r="J1" s="3">
        <v>2017</v>
      </c>
      <c r="K1" s="3">
        <v>2018</v>
      </c>
      <c r="L1" s="3">
        <v>2018</v>
      </c>
    </row>
    <row r="2" spans="2:13" x14ac:dyDescent="0.2">
      <c r="B2" s="2" t="s">
        <v>18</v>
      </c>
      <c r="C2" s="3" t="s">
        <v>23</v>
      </c>
      <c r="D2" s="3" t="s">
        <v>24</v>
      </c>
      <c r="E2" s="3" t="s">
        <v>23</v>
      </c>
      <c r="F2" s="3" t="s">
        <v>24</v>
      </c>
      <c r="G2" s="3" t="s">
        <v>23</v>
      </c>
      <c r="H2" s="3" t="s">
        <v>24</v>
      </c>
      <c r="I2" s="3" t="s">
        <v>23</v>
      </c>
      <c r="J2" s="3" t="s">
        <v>24</v>
      </c>
      <c r="K2" s="3" t="s">
        <v>23</v>
      </c>
      <c r="L2" s="3" t="s">
        <v>24</v>
      </c>
    </row>
    <row r="3" spans="2:13" x14ac:dyDescent="0.2">
      <c r="B3" s="3" t="s">
        <v>19</v>
      </c>
      <c r="C3" s="4">
        <v>29</v>
      </c>
      <c r="D3" s="4">
        <v>1.3</v>
      </c>
      <c r="E3" s="4">
        <v>39</v>
      </c>
      <c r="F3" s="4">
        <v>1.7</v>
      </c>
      <c r="G3" s="4">
        <v>70</v>
      </c>
      <c r="H3" s="4">
        <v>3.1</v>
      </c>
      <c r="I3" s="4">
        <v>67</v>
      </c>
      <c r="J3" s="4">
        <v>2.9</v>
      </c>
      <c r="K3" s="4">
        <v>83</v>
      </c>
      <c r="L3" s="4">
        <v>3.6</v>
      </c>
    </row>
    <row r="4" spans="2:13" x14ac:dyDescent="0.2">
      <c r="B4" s="3" t="s">
        <v>20</v>
      </c>
      <c r="C4" s="4">
        <v>11</v>
      </c>
      <c r="D4" s="4">
        <v>0.1</v>
      </c>
      <c r="E4" s="4">
        <v>16</v>
      </c>
      <c r="F4" s="4">
        <v>0.1</v>
      </c>
      <c r="G4" s="4">
        <v>25</v>
      </c>
      <c r="H4" s="4">
        <v>0.1</v>
      </c>
      <c r="I4" s="4">
        <v>23</v>
      </c>
      <c r="J4" s="4">
        <v>0.1</v>
      </c>
      <c r="K4" s="4">
        <v>29</v>
      </c>
      <c r="L4" s="4">
        <v>0.2</v>
      </c>
    </row>
    <row r="5" spans="2:13" x14ac:dyDescent="0.2">
      <c r="B5" s="3" t="s">
        <v>21</v>
      </c>
      <c r="C5" s="4">
        <v>74</v>
      </c>
      <c r="D5" s="4">
        <v>0.2</v>
      </c>
      <c r="E5" s="4">
        <v>112</v>
      </c>
      <c r="F5" s="4">
        <v>0.3</v>
      </c>
      <c r="G5" s="4">
        <v>130</v>
      </c>
      <c r="H5" s="4">
        <v>0.3</v>
      </c>
      <c r="I5" s="4">
        <v>202</v>
      </c>
      <c r="J5" s="4">
        <v>0.5</v>
      </c>
      <c r="K5" s="4">
        <v>231</v>
      </c>
      <c r="L5" s="4">
        <v>0.6</v>
      </c>
    </row>
    <row r="6" spans="2:13" x14ac:dyDescent="0.2">
      <c r="B6" s="3" t="s">
        <v>22</v>
      </c>
      <c r="C6" s="5">
        <v>1569</v>
      </c>
      <c r="D6" s="4">
        <v>0.8</v>
      </c>
      <c r="E6" s="5">
        <v>1724</v>
      </c>
      <c r="F6" s="4">
        <v>0.9</v>
      </c>
      <c r="G6" s="5">
        <v>2109</v>
      </c>
      <c r="H6" s="4">
        <v>1.1000000000000001</v>
      </c>
      <c r="I6" s="5">
        <v>2227</v>
      </c>
      <c r="J6" s="4">
        <v>1.2</v>
      </c>
      <c r="K6" s="5">
        <v>2405</v>
      </c>
      <c r="L6" s="4">
        <v>1.3</v>
      </c>
    </row>
    <row r="7" spans="2:13" x14ac:dyDescent="0.2">
      <c r="B7" s="3" t="s">
        <v>4</v>
      </c>
      <c r="C7" s="4">
        <v>124</v>
      </c>
      <c r="D7" s="4">
        <v>0.2</v>
      </c>
      <c r="E7" s="4">
        <v>148</v>
      </c>
      <c r="F7" s="4">
        <v>0.3</v>
      </c>
      <c r="G7" s="4">
        <v>191</v>
      </c>
      <c r="H7" s="4">
        <v>0.4</v>
      </c>
      <c r="I7" s="4">
        <v>234</v>
      </c>
      <c r="J7" s="4">
        <v>0.4</v>
      </c>
      <c r="K7" s="4">
        <v>280</v>
      </c>
      <c r="L7" s="4">
        <v>0.5</v>
      </c>
    </row>
    <row r="9" spans="2:13" x14ac:dyDescent="0.2">
      <c r="B9" s="3" t="s">
        <v>25</v>
      </c>
      <c r="C9">
        <f>SUM(C3:C7)</f>
        <v>1807</v>
      </c>
      <c r="E9">
        <f>SUM(E3:E7)</f>
        <v>2039</v>
      </c>
      <c r="G9">
        <f>SUM(G3:G7)</f>
        <v>2525</v>
      </c>
      <c r="I9">
        <f>SUM(I3:I7)</f>
        <v>2753</v>
      </c>
      <c r="K9">
        <f>SUM(K3:K7)</f>
        <v>3028</v>
      </c>
    </row>
    <row r="10" spans="2:13" x14ac:dyDescent="0.2">
      <c r="M10" t="s">
        <v>26</v>
      </c>
    </row>
    <row r="11" spans="2:13" x14ac:dyDescent="0.2">
      <c r="B11" s="3" t="s">
        <v>19</v>
      </c>
      <c r="C11" s="6">
        <f>C3/C$9</f>
        <v>1.6048699501936912E-2</v>
      </c>
      <c r="E11" s="6">
        <f>E3/E$9</f>
        <v>1.9127023050514957E-2</v>
      </c>
      <c r="G11" s="6">
        <f>G3/G$9</f>
        <v>2.7722772277227723E-2</v>
      </c>
      <c r="I11" s="6">
        <f>I3/I$9</f>
        <v>2.4337086814384307E-2</v>
      </c>
      <c r="K11" s="6">
        <f>K3/K$9</f>
        <v>2.7410832232496699E-2</v>
      </c>
      <c r="M11" s="7">
        <f>AVERAGE(C11:K11)</f>
        <v>2.2929282775312119E-2</v>
      </c>
    </row>
    <row r="12" spans="2:13" x14ac:dyDescent="0.2">
      <c r="B12" s="3" t="s">
        <v>20</v>
      </c>
      <c r="C12" s="6">
        <f t="shared" ref="C12:E15" si="0">C4/C$9</f>
        <v>6.0874377421140007E-3</v>
      </c>
      <c r="E12" s="6">
        <f t="shared" si="0"/>
        <v>7.8469838155958808E-3</v>
      </c>
      <c r="G12" s="6">
        <f t="shared" ref="G12" si="1">G4/G$9</f>
        <v>9.9009900990099011E-3</v>
      </c>
      <c r="I12" s="6">
        <f t="shared" ref="I12" si="2">I4/I$9</f>
        <v>8.3545223392662554E-3</v>
      </c>
      <c r="K12" s="6">
        <f t="shared" ref="K12" si="3">K4/K$9</f>
        <v>9.5772787318361956E-3</v>
      </c>
      <c r="M12" s="7">
        <f>AVERAGE(C12:K12)</f>
        <v>8.3534425455644469E-3</v>
      </c>
    </row>
    <row r="13" spans="2:13" x14ac:dyDescent="0.2">
      <c r="B13" s="3" t="s">
        <v>21</v>
      </c>
      <c r="C13" s="6">
        <f t="shared" si="0"/>
        <v>4.0951853901494188E-2</v>
      </c>
      <c r="E13" s="6">
        <f t="shared" si="0"/>
        <v>5.4928886709171162E-2</v>
      </c>
      <c r="G13" s="6">
        <f t="shared" ref="G13" si="4">G5/G$9</f>
        <v>5.1485148514851482E-2</v>
      </c>
      <c r="I13" s="6">
        <f t="shared" ref="I13" si="5">I5/I$9</f>
        <v>7.3374500544860152E-2</v>
      </c>
      <c r="K13" s="6">
        <f t="shared" ref="K13" si="6">K5/K$9</f>
        <v>7.6287978863936595E-2</v>
      </c>
      <c r="M13" s="7">
        <f>AVERAGE(C13:K13)</f>
        <v>5.9405673706862713E-2</v>
      </c>
    </row>
    <row r="14" spans="2:13" x14ac:dyDescent="0.2">
      <c r="B14" s="3" t="s">
        <v>22</v>
      </c>
      <c r="C14" s="6">
        <f t="shared" si="0"/>
        <v>0.86828998339789709</v>
      </c>
      <c r="E14" s="6">
        <f t="shared" si="0"/>
        <v>0.84551250613045614</v>
      </c>
      <c r="G14" s="6">
        <f t="shared" ref="G14" si="7">G6/G$9</f>
        <v>0.83524752475247521</v>
      </c>
      <c r="I14" s="6">
        <f t="shared" ref="I14" si="8">I6/I$9</f>
        <v>0.80893570650199786</v>
      </c>
      <c r="K14" s="6">
        <f t="shared" ref="K14" si="9">K6/K$9</f>
        <v>0.79425363276089833</v>
      </c>
      <c r="M14" s="7">
        <f>AVERAGE(C14:K14)</f>
        <v>0.83044787070874493</v>
      </c>
    </row>
    <row r="15" spans="2:13" x14ac:dyDescent="0.2">
      <c r="B15" s="3" t="s">
        <v>4</v>
      </c>
      <c r="C15" s="6">
        <f t="shared" si="0"/>
        <v>6.8622025456557836E-2</v>
      </c>
      <c r="E15" s="6">
        <f t="shared" si="0"/>
        <v>7.2584600294261892E-2</v>
      </c>
      <c r="G15" s="6">
        <f t="shared" ref="G15" si="10">G7/G$9</f>
        <v>7.5643564356435641E-2</v>
      </c>
      <c r="I15" s="6">
        <f t="shared" ref="I15" si="11">I7/I$9</f>
        <v>8.4998183799491464E-2</v>
      </c>
      <c r="K15" s="6">
        <f t="shared" ref="K15" si="12">K7/K$9</f>
        <v>9.2470277410832233E-2</v>
      </c>
      <c r="M15" s="7">
        <f>AVERAGE(C15:K15)</f>
        <v>7.8863730263515813E-2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Expected_demographics</vt:lpstr>
      <vt:lpstr>HCV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2021-01-01T03:44:49Z</dcterms:created>
  <dcterms:modified xsi:type="dcterms:W3CDTF">2021-01-02T09:48:10Z</dcterms:modified>
</cp:coreProperties>
</file>