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OneDrive\Desktop\UNI\2° anno\2° semestre\Big Datata\task\"/>
    </mc:Choice>
  </mc:AlternateContent>
  <xr:revisionPtr revIDLastSave="0" documentId="13_ncr:1_{53E35E31-4939-4F42-9E79-371E21A9AC1B}" xr6:coauthVersionLast="47" xr6:coauthVersionMax="47" xr10:uidLastSave="{00000000-0000-0000-0000-000000000000}"/>
  <bookViews>
    <workbookView xWindow="11424" yWindow="0" windowWidth="11400" windowHeight="12336" firstSheet="1" activeTab="1" xr2:uid="{594D6F74-9E67-4965-AC09-4450E819EC49}"/>
  </bookViews>
  <sheets>
    <sheet name="Dati" sheetId="9" r:id="rId1"/>
    <sheet name="Iterazioni" sheetId="10" r:id="rId2"/>
    <sheet name="It_1" sheetId="1" r:id="rId3"/>
    <sheet name="It_2" sheetId="3" r:id="rId4"/>
    <sheet name="It_3" sheetId="4" r:id="rId5"/>
    <sheet name="It_4" sheetId="5" r:id="rId6"/>
    <sheet name="It_5" sheetId="6" r:id="rId7"/>
    <sheet name="It_6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0" l="1"/>
  <c r="D6" i="10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2" i="7"/>
  <c r="G2" i="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2" i="7"/>
  <c r="D2" i="6"/>
  <c r="E2" i="6" s="1"/>
  <c r="C6" i="10"/>
  <c r="B6" i="10"/>
  <c r="D11" i="6" s="1"/>
  <c r="D5" i="10"/>
  <c r="E12" i="6"/>
  <c r="E14" i="6"/>
  <c r="E15" i="6"/>
  <c r="E29" i="6"/>
  <c r="E30" i="6"/>
  <c r="E31" i="6"/>
  <c r="E37" i="6"/>
  <c r="E44" i="6"/>
  <c r="E46" i="6"/>
  <c r="G12" i="6"/>
  <c r="G13" i="6"/>
  <c r="G14" i="6"/>
  <c r="G15" i="6"/>
  <c r="G16" i="6"/>
  <c r="G17" i="6"/>
  <c r="G18" i="6"/>
  <c r="G19" i="6"/>
  <c r="G29" i="6"/>
  <c r="G30" i="6"/>
  <c r="G31" i="6"/>
  <c r="G32" i="6"/>
  <c r="G33" i="6"/>
  <c r="G34" i="6"/>
  <c r="G35" i="6"/>
  <c r="G37" i="6"/>
  <c r="G38" i="6"/>
  <c r="G39" i="6"/>
  <c r="G46" i="6"/>
  <c r="G2" i="5"/>
  <c r="D3" i="6"/>
  <c r="E3" i="6" s="1"/>
  <c r="D4" i="6"/>
  <c r="G4" i="6" s="1"/>
  <c r="D5" i="6"/>
  <c r="G5" i="6" s="1"/>
  <c r="D6" i="6"/>
  <c r="E6" i="6" s="1"/>
  <c r="D7" i="6"/>
  <c r="E7" i="6" s="1"/>
  <c r="D8" i="6"/>
  <c r="E8" i="6" s="1"/>
  <c r="D9" i="6"/>
  <c r="E9" i="6" s="1"/>
  <c r="D10" i="6"/>
  <c r="G10" i="6" s="1"/>
  <c r="D12" i="6"/>
  <c r="D13" i="6"/>
  <c r="E13" i="6" s="1"/>
  <c r="D14" i="6"/>
  <c r="D15" i="6"/>
  <c r="D16" i="6"/>
  <c r="E16" i="6" s="1"/>
  <c r="D17" i="6"/>
  <c r="E17" i="6" s="1"/>
  <c r="D18" i="6"/>
  <c r="E18" i="6" s="1"/>
  <c r="D19" i="6"/>
  <c r="E19" i="6" s="1"/>
  <c r="D20" i="6"/>
  <c r="G20" i="6" s="1"/>
  <c r="D21" i="6"/>
  <c r="G21" i="6" s="1"/>
  <c r="D22" i="6"/>
  <c r="E22" i="6" s="1"/>
  <c r="D23" i="6"/>
  <c r="E23" i="6" s="1"/>
  <c r="D24" i="6"/>
  <c r="E24" i="6" s="1"/>
  <c r="D25" i="6"/>
  <c r="E25" i="6" s="1"/>
  <c r="D26" i="6"/>
  <c r="G26" i="6" s="1"/>
  <c r="D28" i="6"/>
  <c r="G28" i="6" s="1"/>
  <c r="D29" i="6"/>
  <c r="D30" i="6"/>
  <c r="D31" i="6"/>
  <c r="D32" i="6"/>
  <c r="E32" i="6" s="1"/>
  <c r="D33" i="6"/>
  <c r="E33" i="6" s="1"/>
  <c r="D34" i="6"/>
  <c r="E34" i="6" s="1"/>
  <c r="D35" i="6"/>
  <c r="E35" i="6" s="1"/>
  <c r="D36" i="6"/>
  <c r="G36" i="6" s="1"/>
  <c r="D37" i="6"/>
  <c r="D38" i="6"/>
  <c r="E38" i="6" s="1"/>
  <c r="D39" i="6"/>
  <c r="E39" i="6" s="1"/>
  <c r="D40" i="6"/>
  <c r="E40" i="6" s="1"/>
  <c r="D41" i="6"/>
  <c r="E41" i="6" s="1"/>
  <c r="D42" i="6"/>
  <c r="G42" i="6" s="1"/>
  <c r="D44" i="6"/>
  <c r="G44" i="6" s="1"/>
  <c r="D45" i="6"/>
  <c r="E45" i="6" s="1"/>
  <c r="D46" i="6"/>
  <c r="D2" i="5"/>
  <c r="C5" i="10"/>
  <c r="B5" i="10"/>
  <c r="D4" i="10"/>
  <c r="G31" i="5"/>
  <c r="G2" i="4"/>
  <c r="E15" i="5"/>
  <c r="E16" i="5"/>
  <c r="E17" i="5"/>
  <c r="E21" i="5"/>
  <c r="E22" i="5"/>
  <c r="E41" i="5"/>
  <c r="E42" i="5"/>
  <c r="E43" i="5"/>
  <c r="E2" i="5"/>
  <c r="D3" i="5"/>
  <c r="E3" i="5" s="1"/>
  <c r="D4" i="5"/>
  <c r="E4" i="5" s="1"/>
  <c r="D5" i="5"/>
  <c r="E5" i="5" s="1"/>
  <c r="D6" i="5"/>
  <c r="G6" i="5" s="1"/>
  <c r="D7" i="5"/>
  <c r="G7" i="5" s="1"/>
  <c r="D8" i="5"/>
  <c r="E8" i="5" s="1"/>
  <c r="D9" i="5"/>
  <c r="E9" i="5" s="1"/>
  <c r="D10" i="5"/>
  <c r="G10" i="5" s="1"/>
  <c r="D11" i="5"/>
  <c r="G11" i="5" s="1"/>
  <c r="D12" i="5"/>
  <c r="E12" i="5" s="1"/>
  <c r="D13" i="5"/>
  <c r="E13" i="5" s="1"/>
  <c r="D14" i="5"/>
  <c r="G14" i="5" s="1"/>
  <c r="D15" i="5"/>
  <c r="G15" i="5" s="1"/>
  <c r="D16" i="5"/>
  <c r="G16" i="5" s="1"/>
  <c r="D17" i="5"/>
  <c r="G17" i="5" s="1"/>
  <c r="D18" i="5"/>
  <c r="E18" i="5" s="1"/>
  <c r="D19" i="5"/>
  <c r="E19" i="5" s="1"/>
  <c r="D20" i="5"/>
  <c r="E20" i="5" s="1"/>
  <c r="D21" i="5"/>
  <c r="G21" i="5" s="1"/>
  <c r="D22" i="5"/>
  <c r="G22" i="5" s="1"/>
  <c r="D23" i="5"/>
  <c r="E23" i="5" s="1"/>
  <c r="D24" i="5"/>
  <c r="E24" i="5" s="1"/>
  <c r="D25" i="5"/>
  <c r="G25" i="5" s="1"/>
  <c r="D26" i="5"/>
  <c r="G26" i="5" s="1"/>
  <c r="D27" i="5"/>
  <c r="G27" i="5" s="1"/>
  <c r="D28" i="5"/>
  <c r="G28" i="5" s="1"/>
  <c r="D29" i="5"/>
  <c r="G29" i="5" s="1"/>
  <c r="D30" i="5"/>
  <c r="G30" i="5" s="1"/>
  <c r="D31" i="5"/>
  <c r="E31" i="5" s="1"/>
  <c r="D32" i="5"/>
  <c r="G32" i="5" s="1"/>
  <c r="D33" i="5"/>
  <c r="G33" i="5" s="1"/>
  <c r="D34" i="5"/>
  <c r="E34" i="5" s="1"/>
  <c r="D35" i="5"/>
  <c r="E35" i="5" s="1"/>
  <c r="D36" i="5"/>
  <c r="E36" i="5" s="1"/>
  <c r="D37" i="5"/>
  <c r="G37" i="5" s="1"/>
  <c r="D38" i="5"/>
  <c r="G38" i="5" s="1"/>
  <c r="D39" i="5"/>
  <c r="G39" i="5" s="1"/>
  <c r="D40" i="5"/>
  <c r="E40" i="5" s="1"/>
  <c r="D41" i="5"/>
  <c r="G41" i="5" s="1"/>
  <c r="D42" i="5"/>
  <c r="G42" i="5" s="1"/>
  <c r="D43" i="5"/>
  <c r="G43" i="5" s="1"/>
  <c r="D44" i="5"/>
  <c r="E44" i="5" s="1"/>
  <c r="D45" i="5"/>
  <c r="E45" i="5" s="1"/>
  <c r="D46" i="5"/>
  <c r="G46" i="5" s="1"/>
  <c r="D2" i="4"/>
  <c r="E2" i="4" s="1"/>
  <c r="C4" i="10"/>
  <c r="B4" i="10"/>
  <c r="D9" i="4" s="1"/>
  <c r="G9" i="4" s="1"/>
  <c r="D3" i="10"/>
  <c r="G44" i="4"/>
  <c r="E29" i="4"/>
  <c r="F29" i="4" s="1"/>
  <c r="E44" i="4"/>
  <c r="F44" i="4" s="1"/>
  <c r="E45" i="4"/>
  <c r="F45" i="4" s="1"/>
  <c r="D3" i="4"/>
  <c r="G3" i="4" s="1"/>
  <c r="D4" i="4"/>
  <c r="E4" i="4" s="1"/>
  <c r="F4" i="4" s="1"/>
  <c r="D5" i="4"/>
  <c r="G5" i="4" s="1"/>
  <c r="D6" i="4"/>
  <c r="G6" i="4" s="1"/>
  <c r="D7" i="4"/>
  <c r="G7" i="4" s="1"/>
  <c r="D8" i="4"/>
  <c r="G8" i="4" s="1"/>
  <c r="D10" i="4"/>
  <c r="G10" i="4" s="1"/>
  <c r="D11" i="4"/>
  <c r="E11" i="4" s="1"/>
  <c r="F11" i="4" s="1"/>
  <c r="D12" i="4"/>
  <c r="E12" i="4" s="1"/>
  <c r="F12" i="4" s="1"/>
  <c r="D13" i="4"/>
  <c r="E13" i="4" s="1"/>
  <c r="F13" i="4" s="1"/>
  <c r="D14" i="4"/>
  <c r="E14" i="4" s="1"/>
  <c r="F14" i="4" s="1"/>
  <c r="D15" i="4"/>
  <c r="E15" i="4" s="1"/>
  <c r="F15" i="4" s="1"/>
  <c r="D16" i="4"/>
  <c r="E16" i="4" s="1"/>
  <c r="F16" i="4" s="1"/>
  <c r="D17" i="4"/>
  <c r="E17" i="4" s="1"/>
  <c r="F17" i="4" s="1"/>
  <c r="D18" i="4"/>
  <c r="G18" i="4" s="1"/>
  <c r="D20" i="4"/>
  <c r="E20" i="4" s="1"/>
  <c r="F20" i="4" s="1"/>
  <c r="D21" i="4"/>
  <c r="E21" i="4" s="1"/>
  <c r="F21" i="4" s="1"/>
  <c r="D22" i="4"/>
  <c r="G22" i="4" s="1"/>
  <c r="D23" i="4"/>
  <c r="G23" i="4" s="1"/>
  <c r="D24" i="4"/>
  <c r="G24" i="4" s="1"/>
  <c r="D25" i="4"/>
  <c r="G25" i="4" s="1"/>
  <c r="D27" i="4"/>
  <c r="G27" i="4" s="1"/>
  <c r="D28" i="4"/>
  <c r="G28" i="4" s="1"/>
  <c r="D29" i="4"/>
  <c r="G29" i="4" s="1"/>
  <c r="D30" i="4"/>
  <c r="E30" i="4" s="1"/>
  <c r="F30" i="4" s="1"/>
  <c r="D31" i="4"/>
  <c r="G31" i="4" s="1"/>
  <c r="D32" i="4"/>
  <c r="E32" i="4" s="1"/>
  <c r="F32" i="4" s="1"/>
  <c r="D33" i="4"/>
  <c r="E33" i="4" s="1"/>
  <c r="F33" i="4" s="1"/>
  <c r="D34" i="4"/>
  <c r="G34" i="4" s="1"/>
  <c r="D36" i="4"/>
  <c r="E36" i="4" s="1"/>
  <c r="F36" i="4" s="1"/>
  <c r="D37" i="4"/>
  <c r="E37" i="4" s="1"/>
  <c r="F37" i="4" s="1"/>
  <c r="D38" i="4"/>
  <c r="E38" i="4" s="1"/>
  <c r="F38" i="4" s="1"/>
  <c r="D39" i="4"/>
  <c r="G39" i="4" s="1"/>
  <c r="D40" i="4"/>
  <c r="G40" i="4" s="1"/>
  <c r="D41" i="4"/>
  <c r="E41" i="4" s="1"/>
  <c r="F41" i="4" s="1"/>
  <c r="D42" i="4"/>
  <c r="E42" i="4" s="1"/>
  <c r="F42" i="4" s="1"/>
  <c r="D44" i="4"/>
  <c r="D45" i="4"/>
  <c r="G45" i="4" s="1"/>
  <c r="D46" i="4"/>
  <c r="G46" i="4" s="1"/>
  <c r="D2" i="3"/>
  <c r="E2" i="3" s="1"/>
  <c r="D3" i="3"/>
  <c r="C3" i="10"/>
  <c r="G10" i="3"/>
  <c r="G11" i="3"/>
  <c r="G12" i="3"/>
  <c r="G13" i="3"/>
  <c r="G14" i="3"/>
  <c r="G15" i="3"/>
  <c r="G26" i="3"/>
  <c r="G27" i="3"/>
  <c r="G28" i="3"/>
  <c r="G29" i="3"/>
  <c r="G30" i="3"/>
  <c r="G31" i="3"/>
  <c r="G42" i="3"/>
  <c r="G43" i="3"/>
  <c r="G44" i="3"/>
  <c r="G45" i="3"/>
  <c r="G46" i="3"/>
  <c r="G2" i="3"/>
  <c r="E5" i="3"/>
  <c r="E6" i="3"/>
  <c r="E10" i="3"/>
  <c r="E11" i="3"/>
  <c r="E12" i="3"/>
  <c r="E13" i="3"/>
  <c r="E14" i="3"/>
  <c r="E15" i="3"/>
  <c r="E16" i="3"/>
  <c r="E17" i="3"/>
  <c r="E21" i="3"/>
  <c r="E22" i="3"/>
  <c r="E26" i="3"/>
  <c r="E27" i="3"/>
  <c r="E28" i="3"/>
  <c r="E29" i="3"/>
  <c r="E30" i="3"/>
  <c r="E31" i="3"/>
  <c r="E33" i="3"/>
  <c r="E37" i="3"/>
  <c r="E38" i="3"/>
  <c r="E42" i="3"/>
  <c r="E43" i="3"/>
  <c r="E44" i="3"/>
  <c r="E45" i="3"/>
  <c r="E46" i="3"/>
  <c r="E3" i="3"/>
  <c r="D4" i="3"/>
  <c r="E4" i="3" s="1"/>
  <c r="D5" i="3"/>
  <c r="G5" i="3" s="1"/>
  <c r="D6" i="3"/>
  <c r="G6" i="3" s="1"/>
  <c r="D7" i="3"/>
  <c r="E7" i="3" s="1"/>
  <c r="D8" i="3"/>
  <c r="E8" i="3" s="1"/>
  <c r="D9" i="3"/>
  <c r="G9" i="3" s="1"/>
  <c r="D10" i="3"/>
  <c r="D11" i="3"/>
  <c r="D12" i="3"/>
  <c r="D13" i="3"/>
  <c r="D14" i="3"/>
  <c r="D15" i="3"/>
  <c r="D16" i="3"/>
  <c r="G16" i="3" s="1"/>
  <c r="D17" i="3"/>
  <c r="G17" i="3" s="1"/>
  <c r="D18" i="3"/>
  <c r="E18" i="3" s="1"/>
  <c r="D19" i="3"/>
  <c r="E19" i="3" s="1"/>
  <c r="D20" i="3"/>
  <c r="E20" i="3" s="1"/>
  <c r="D21" i="3"/>
  <c r="G21" i="3" s="1"/>
  <c r="D22" i="3"/>
  <c r="G22" i="3" s="1"/>
  <c r="D23" i="3"/>
  <c r="E23" i="3" s="1"/>
  <c r="D24" i="3"/>
  <c r="G24" i="3" s="1"/>
  <c r="D25" i="3"/>
  <c r="E25" i="3" s="1"/>
  <c r="D26" i="3"/>
  <c r="D27" i="3"/>
  <c r="D28" i="3"/>
  <c r="D29" i="3"/>
  <c r="D30" i="3"/>
  <c r="D31" i="3"/>
  <c r="D32" i="3"/>
  <c r="G32" i="3" s="1"/>
  <c r="D33" i="3"/>
  <c r="G33" i="3" s="1"/>
  <c r="D34" i="3"/>
  <c r="E34" i="3" s="1"/>
  <c r="D35" i="3"/>
  <c r="E35" i="3" s="1"/>
  <c r="D36" i="3"/>
  <c r="E36" i="3" s="1"/>
  <c r="D37" i="3"/>
  <c r="G37" i="3" s="1"/>
  <c r="D38" i="3"/>
  <c r="G38" i="3" s="1"/>
  <c r="D39" i="3"/>
  <c r="E39" i="3" s="1"/>
  <c r="D40" i="3"/>
  <c r="E40" i="3" s="1"/>
  <c r="D41" i="3"/>
  <c r="E41" i="3" s="1"/>
  <c r="D42" i="3"/>
  <c r="D43" i="3"/>
  <c r="D44" i="3"/>
  <c r="D45" i="3"/>
  <c r="D46" i="3"/>
  <c r="D2" i="1"/>
  <c r="D3" i="1"/>
  <c r="G3" i="1" s="1"/>
  <c r="D4" i="1"/>
  <c r="G4" i="1" s="1"/>
  <c r="D5" i="1"/>
  <c r="E5" i="1" s="1"/>
  <c r="F5" i="1" s="1"/>
  <c r="D6" i="1"/>
  <c r="E6" i="1" s="1"/>
  <c r="F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E37" i="1" s="1"/>
  <c r="F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G2" i="1"/>
  <c r="D2" i="10" s="1"/>
  <c r="E21" i="6" l="1"/>
  <c r="G8" i="6"/>
  <c r="E28" i="6"/>
  <c r="G9" i="6"/>
  <c r="G7" i="6"/>
  <c r="G6" i="6"/>
  <c r="G25" i="6"/>
  <c r="E5" i="6"/>
  <c r="G45" i="6"/>
  <c r="G24" i="6"/>
  <c r="G23" i="6"/>
  <c r="G3" i="6"/>
  <c r="G41" i="6"/>
  <c r="G22" i="6"/>
  <c r="G40" i="6"/>
  <c r="G11" i="6"/>
  <c r="E11" i="6"/>
  <c r="E42" i="6"/>
  <c r="E26" i="6"/>
  <c r="E10" i="6"/>
  <c r="D43" i="6"/>
  <c r="D27" i="6"/>
  <c r="E36" i="6"/>
  <c r="E4" i="6"/>
  <c r="E20" i="6"/>
  <c r="E39" i="5"/>
  <c r="E37" i="5"/>
  <c r="E33" i="5"/>
  <c r="E32" i="5"/>
  <c r="G24" i="5"/>
  <c r="G23" i="5"/>
  <c r="E38" i="5"/>
  <c r="E14" i="5"/>
  <c r="G12" i="5"/>
  <c r="E11" i="5"/>
  <c r="E10" i="5"/>
  <c r="G9" i="5"/>
  <c r="G40" i="5"/>
  <c r="E30" i="5"/>
  <c r="E29" i="5"/>
  <c r="G8" i="5"/>
  <c r="E28" i="5"/>
  <c r="E7" i="5"/>
  <c r="E27" i="5"/>
  <c r="E6" i="5"/>
  <c r="G5" i="5"/>
  <c r="E46" i="5"/>
  <c r="E26" i="5"/>
  <c r="G45" i="5"/>
  <c r="G44" i="5"/>
  <c r="G13" i="5"/>
  <c r="E25" i="5"/>
  <c r="G36" i="5"/>
  <c r="G20" i="5"/>
  <c r="G4" i="5"/>
  <c r="G35" i="5"/>
  <c r="G19" i="5"/>
  <c r="G3" i="5"/>
  <c r="G34" i="5"/>
  <c r="G18" i="5"/>
  <c r="E40" i="4"/>
  <c r="F40" i="4" s="1"/>
  <c r="E39" i="4"/>
  <c r="F39" i="4" s="1"/>
  <c r="E28" i="4"/>
  <c r="F28" i="4" s="1"/>
  <c r="E27" i="4"/>
  <c r="F27" i="4" s="1"/>
  <c r="E10" i="4"/>
  <c r="F10" i="4" s="1"/>
  <c r="D43" i="4"/>
  <c r="E43" i="4" s="1"/>
  <c r="F43" i="4" s="1"/>
  <c r="D26" i="4"/>
  <c r="G26" i="4" s="1"/>
  <c r="E3" i="4"/>
  <c r="F3" i="4" s="1"/>
  <c r="E23" i="4"/>
  <c r="F23" i="4" s="1"/>
  <c r="E22" i="4"/>
  <c r="F22" i="4" s="1"/>
  <c r="G42" i="4"/>
  <c r="G43" i="4"/>
  <c r="E46" i="4"/>
  <c r="F46" i="4" s="1"/>
  <c r="G41" i="4"/>
  <c r="E25" i="4"/>
  <c r="F25" i="4" s="1"/>
  <c r="E24" i="4"/>
  <c r="F24" i="4" s="1"/>
  <c r="E7" i="4"/>
  <c r="F7" i="4" s="1"/>
  <c r="E6" i="4"/>
  <c r="F6" i="4" s="1"/>
  <c r="E9" i="4"/>
  <c r="F9" i="4" s="1"/>
  <c r="E8" i="4"/>
  <c r="F8" i="4" s="1"/>
  <c r="E5" i="4"/>
  <c r="F5" i="4" s="1"/>
  <c r="G16" i="4"/>
  <c r="G14" i="4"/>
  <c r="G15" i="4"/>
  <c r="G13" i="4"/>
  <c r="G12" i="4"/>
  <c r="G11" i="4"/>
  <c r="E34" i="4"/>
  <c r="F34" i="4" s="1"/>
  <c r="E31" i="4"/>
  <c r="F31" i="4" s="1"/>
  <c r="G17" i="4"/>
  <c r="G33" i="4"/>
  <c r="G32" i="4"/>
  <c r="E18" i="4"/>
  <c r="F18" i="4" s="1"/>
  <c r="G30" i="4"/>
  <c r="G38" i="4"/>
  <c r="G37" i="4"/>
  <c r="G21" i="4"/>
  <c r="G36" i="4"/>
  <c r="G20" i="4"/>
  <c r="G4" i="4"/>
  <c r="D35" i="4"/>
  <c r="D19" i="4"/>
  <c r="G41" i="3"/>
  <c r="G25" i="3"/>
  <c r="G40" i="3"/>
  <c r="G8" i="3"/>
  <c r="E9" i="3"/>
  <c r="G23" i="3"/>
  <c r="E24" i="3"/>
  <c r="G39" i="3"/>
  <c r="G7" i="3"/>
  <c r="E32" i="3"/>
  <c r="G36" i="3"/>
  <c r="G20" i="3"/>
  <c r="G4" i="3"/>
  <c r="G35" i="3"/>
  <c r="G19" i="3"/>
  <c r="G3" i="3"/>
  <c r="G34" i="3"/>
  <c r="G18" i="3"/>
  <c r="E46" i="1"/>
  <c r="F46" i="1" s="1"/>
  <c r="E43" i="1"/>
  <c r="F43" i="1" s="1"/>
  <c r="E36" i="1"/>
  <c r="F36" i="1" s="1"/>
  <c r="E18" i="1"/>
  <c r="F18" i="1" s="1"/>
  <c r="E35" i="1"/>
  <c r="F35" i="1" s="1"/>
  <c r="E34" i="1"/>
  <c r="F34" i="1" s="1"/>
  <c r="E33" i="1"/>
  <c r="F33" i="1" s="1"/>
  <c r="E17" i="1"/>
  <c r="F17" i="1" s="1"/>
  <c r="E45" i="1"/>
  <c r="F45" i="1" s="1"/>
  <c r="E44" i="1"/>
  <c r="F44" i="1" s="1"/>
  <c r="E16" i="1"/>
  <c r="F16" i="1" s="1"/>
  <c r="E11" i="1"/>
  <c r="F11" i="1" s="1"/>
  <c r="E10" i="1"/>
  <c r="F10" i="1" s="1"/>
  <c r="E31" i="1"/>
  <c r="F31" i="1" s="1"/>
  <c r="E9" i="1"/>
  <c r="F9" i="1" s="1"/>
  <c r="E15" i="1"/>
  <c r="F15" i="1" s="1"/>
  <c r="E13" i="1"/>
  <c r="F13" i="1" s="1"/>
  <c r="E12" i="1"/>
  <c r="F12" i="1" s="1"/>
  <c r="E32" i="1"/>
  <c r="F32" i="1" s="1"/>
  <c r="E30" i="1"/>
  <c r="F30" i="1" s="1"/>
  <c r="E29" i="1"/>
  <c r="F29" i="1" s="1"/>
  <c r="E27" i="1"/>
  <c r="F27" i="1" s="1"/>
  <c r="E14" i="1"/>
  <c r="F14" i="1" s="1"/>
  <c r="E28" i="1"/>
  <c r="F28" i="1" s="1"/>
  <c r="E26" i="1"/>
  <c r="F26" i="1" s="1"/>
  <c r="E25" i="1"/>
  <c r="F25" i="1" s="1"/>
  <c r="G22" i="1"/>
  <c r="G20" i="1"/>
  <c r="E8" i="1"/>
  <c r="F8" i="1" s="1"/>
  <c r="E7" i="1"/>
  <c r="F7" i="1" s="1"/>
  <c r="E42" i="1"/>
  <c r="F42" i="1" s="1"/>
  <c r="E24" i="1"/>
  <c r="F24" i="1" s="1"/>
  <c r="E4" i="1"/>
  <c r="F4" i="1" s="1"/>
  <c r="E41" i="1"/>
  <c r="F41" i="1" s="1"/>
  <c r="E23" i="1"/>
  <c r="F23" i="1" s="1"/>
  <c r="E3" i="1"/>
  <c r="F3" i="1" s="1"/>
  <c r="G19" i="1"/>
  <c r="G21" i="1"/>
  <c r="E40" i="1"/>
  <c r="F40" i="1" s="1"/>
  <c r="E39" i="1"/>
  <c r="F39" i="1" s="1"/>
  <c r="G6" i="1"/>
  <c r="E2" i="1"/>
  <c r="B3" i="10" s="1"/>
  <c r="G37" i="1"/>
  <c r="E38" i="1"/>
  <c r="F38" i="1" s="1"/>
  <c r="G5" i="1"/>
  <c r="E43" i="6" l="1"/>
  <c r="G43" i="6"/>
  <c r="E27" i="6"/>
  <c r="B7" i="10" s="1"/>
  <c r="G27" i="6"/>
  <c r="E26" i="4"/>
  <c r="F26" i="4" s="1"/>
  <c r="G19" i="4"/>
  <c r="E19" i="4"/>
  <c r="F19" i="4" s="1"/>
  <c r="G35" i="4"/>
  <c r="E35" i="4"/>
  <c r="F35" i="4" s="1"/>
  <c r="C2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" i="1"/>
  <c r="F2" i="1" l="1"/>
  <c r="C13" i="3" l="1"/>
  <c r="C37" i="3" l="1"/>
  <c r="F37" i="3" s="1"/>
  <c r="C5" i="3"/>
  <c r="F5" i="3" s="1"/>
  <c r="C39" i="3"/>
  <c r="F39" i="3" s="1"/>
  <c r="C16" i="3"/>
  <c r="F16" i="3" s="1"/>
  <c r="C6" i="3"/>
  <c r="F6" i="3" s="1"/>
  <c r="C43" i="3"/>
  <c r="F43" i="3" s="1"/>
  <c r="C32" i="3"/>
  <c r="F32" i="3" s="1"/>
  <c r="C45" i="3"/>
  <c r="F45" i="3" s="1"/>
  <c r="C40" i="3"/>
  <c r="F40" i="3" s="1"/>
  <c r="C30" i="3"/>
  <c r="F30" i="3" s="1"/>
  <c r="C41" i="3"/>
  <c r="F41" i="3" s="1"/>
  <c r="C3" i="3"/>
  <c r="F3" i="3" s="1"/>
  <c r="C11" i="3"/>
  <c r="F11" i="3" s="1"/>
  <c r="C2" i="3"/>
  <c r="C28" i="3"/>
  <c r="F28" i="3" s="1"/>
  <c r="C10" i="3"/>
  <c r="F10" i="3" s="1"/>
  <c r="C21" i="3"/>
  <c r="C34" i="3"/>
  <c r="C9" i="3"/>
  <c r="C8" i="3"/>
  <c r="F8" i="3" s="1"/>
  <c r="C31" i="3"/>
  <c r="C18" i="3"/>
  <c r="C25" i="3"/>
  <c r="C7" i="3"/>
  <c r="C15" i="3"/>
  <c r="C33" i="3"/>
  <c r="C19" i="3"/>
  <c r="C46" i="3"/>
  <c r="C17" i="3"/>
  <c r="C29" i="3"/>
  <c r="F29" i="3" s="1"/>
  <c r="C23" i="3"/>
  <c r="C42" i="3"/>
  <c r="C24" i="3"/>
  <c r="C14" i="3"/>
  <c r="C27" i="3"/>
  <c r="C26" i="3"/>
  <c r="C4" i="3"/>
  <c r="C38" i="3"/>
  <c r="C22" i="3"/>
  <c r="C20" i="3"/>
  <c r="C12" i="3"/>
  <c r="C35" i="3"/>
  <c r="C44" i="3"/>
  <c r="C36" i="3"/>
  <c r="F13" i="3"/>
  <c r="F12" i="3" l="1"/>
  <c r="F26" i="3"/>
  <c r="F42" i="3"/>
  <c r="F20" i="3"/>
  <c r="F22" i="3"/>
  <c r="F38" i="3"/>
  <c r="F14" i="3"/>
  <c r="F36" i="3"/>
  <c r="F46" i="3"/>
  <c r="F15" i="3"/>
  <c r="F18" i="3"/>
  <c r="F4" i="3"/>
  <c r="F27" i="3"/>
  <c r="F34" i="3"/>
  <c r="F7" i="3"/>
  <c r="F25" i="3"/>
  <c r="F31" i="3"/>
  <c r="F2" i="3"/>
  <c r="F24" i="3"/>
  <c r="F21" i="3"/>
  <c r="F23" i="3"/>
  <c r="F17" i="3"/>
  <c r="F44" i="3"/>
  <c r="F19" i="3"/>
  <c r="F35" i="3"/>
  <c r="F33" i="3"/>
  <c r="F9" i="3"/>
  <c r="L3" i="4" l="1"/>
  <c r="L2" i="4"/>
  <c r="C13" i="4" l="1"/>
  <c r="C34" i="4"/>
  <c r="C31" i="4"/>
  <c r="C16" i="4"/>
  <c r="C4" i="4"/>
  <c r="C39" i="4"/>
  <c r="C19" i="4"/>
  <c r="C36" i="4"/>
  <c r="C12" i="4"/>
  <c r="C22" i="4"/>
  <c r="C17" i="4"/>
  <c r="C28" i="4"/>
  <c r="C44" i="4"/>
  <c r="C32" i="4"/>
  <c r="C42" i="4"/>
  <c r="C30" i="4"/>
  <c r="C38" i="4"/>
  <c r="C25" i="4"/>
  <c r="C27" i="4"/>
  <c r="C43" i="4"/>
  <c r="C20" i="4"/>
  <c r="C6" i="4"/>
  <c r="C37" i="4"/>
  <c r="C40" i="4"/>
  <c r="C29" i="4"/>
  <c r="C33" i="4"/>
  <c r="C14" i="4"/>
  <c r="C9" i="4"/>
  <c r="C46" i="4"/>
  <c r="C21" i="4"/>
  <c r="C10" i="4"/>
  <c r="C35" i="4"/>
  <c r="C45" i="4"/>
  <c r="C7" i="4"/>
  <c r="C24" i="4"/>
  <c r="C11" i="4"/>
  <c r="C26" i="4"/>
  <c r="C23" i="4"/>
  <c r="C41" i="4"/>
  <c r="C2" i="4"/>
  <c r="C3" i="4"/>
  <c r="C5" i="4"/>
  <c r="C8" i="4"/>
  <c r="C18" i="4"/>
  <c r="C15" i="4"/>
  <c r="F2" i="4" l="1"/>
  <c r="N6" i="4"/>
  <c r="N7" i="4" l="1"/>
  <c r="C2" i="5"/>
  <c r="C43" i="5"/>
  <c r="C10" i="5"/>
  <c r="C15" i="5"/>
  <c r="F15" i="5" s="1"/>
  <c r="C37" i="5"/>
  <c r="F37" i="5" s="1"/>
  <c r="C29" i="5"/>
  <c r="F29" i="5"/>
  <c r="C41" i="5"/>
  <c r="C14" i="5"/>
  <c r="C40" i="5"/>
  <c r="C4" i="5"/>
  <c r="C9" i="5"/>
  <c r="C27" i="5"/>
  <c r="C7" i="5"/>
  <c r="C18" i="5"/>
  <c r="C33" i="5"/>
  <c r="C6" i="5"/>
  <c r="F6" i="5" s="1"/>
  <c r="C12" i="5"/>
  <c r="C5" i="5"/>
  <c r="C19" i="5"/>
  <c r="C24" i="5"/>
  <c r="F24" i="5" s="1"/>
  <c r="C36" i="5"/>
  <c r="C11" i="5"/>
  <c r="C22" i="5"/>
  <c r="C16" i="5"/>
  <c r="C21" i="5"/>
  <c r="C45" i="5"/>
  <c r="C38" i="5"/>
  <c r="C34" i="5"/>
  <c r="C23" i="5"/>
  <c r="C17" i="5"/>
  <c r="C28" i="5"/>
  <c r="C8" i="5"/>
  <c r="F8" i="5" s="1"/>
  <c r="C20" i="5"/>
  <c r="C30" i="5"/>
  <c r="C46" i="5"/>
  <c r="F46" i="5" s="1"/>
  <c r="C42" i="5"/>
  <c r="F42" i="5" s="1"/>
  <c r="C31" i="5"/>
  <c r="C32" i="5"/>
  <c r="C39" i="5"/>
  <c r="C13" i="5"/>
  <c r="F13" i="5" s="1"/>
  <c r="C26" i="5"/>
  <c r="F26" i="5" s="1"/>
  <c r="C44" i="5"/>
  <c r="C35" i="5"/>
  <c r="C25" i="5"/>
  <c r="C3" i="5"/>
  <c r="F41" i="5" l="1"/>
  <c r="F7" i="5"/>
  <c r="F21" i="5"/>
  <c r="F3" i="5"/>
  <c r="F28" i="5"/>
  <c r="F39" i="5"/>
  <c r="F19" i="5"/>
  <c r="F22" i="5"/>
  <c r="F23" i="5"/>
  <c r="F40" i="5"/>
  <c r="F45" i="5"/>
  <c r="F10" i="5"/>
  <c r="F27" i="5"/>
  <c r="F44" i="5"/>
  <c r="F16" i="5"/>
  <c r="F14" i="5"/>
  <c r="F11" i="5"/>
  <c r="F32" i="5"/>
  <c r="F34" i="5"/>
  <c r="F25" i="5"/>
  <c r="F4" i="5"/>
  <c r="F33" i="5"/>
  <c r="F30" i="5"/>
  <c r="F12" i="5"/>
  <c r="F17" i="5"/>
  <c r="F18" i="5"/>
  <c r="F38" i="5"/>
  <c r="F20" i="5"/>
  <c r="F9" i="5"/>
  <c r="F5" i="5"/>
  <c r="F35" i="5"/>
  <c r="F43" i="5"/>
  <c r="F31" i="5"/>
  <c r="F36" i="5"/>
  <c r="F2" i="5" l="1"/>
  <c r="C37" i="6" l="1"/>
  <c r="C25" i="6"/>
  <c r="C40" i="6"/>
  <c r="C13" i="6"/>
  <c r="C45" i="6"/>
  <c r="C36" i="6"/>
  <c r="C19" i="6"/>
  <c r="C28" i="6"/>
  <c r="C23" i="6"/>
  <c r="C17" i="6"/>
  <c r="C22" i="6"/>
  <c r="C29" i="6"/>
  <c r="C9" i="6"/>
  <c r="C15" i="6"/>
  <c r="C46" i="6"/>
  <c r="C31" i="6"/>
  <c r="C35" i="6"/>
  <c r="C5" i="6"/>
  <c r="C30" i="6"/>
  <c r="C41" i="6"/>
  <c r="C3" i="6"/>
  <c r="C42" i="6"/>
  <c r="C21" i="6"/>
  <c r="C44" i="6"/>
  <c r="C8" i="6"/>
  <c r="C12" i="6"/>
  <c r="C27" i="6"/>
  <c r="C43" i="6"/>
  <c r="C18" i="6"/>
  <c r="C20" i="6"/>
  <c r="C39" i="6"/>
  <c r="C33" i="6"/>
  <c r="C14" i="6"/>
  <c r="C26" i="6"/>
  <c r="C24" i="6"/>
  <c r="C38" i="6"/>
  <c r="C10" i="6"/>
  <c r="C34" i="6"/>
  <c r="C32" i="6"/>
  <c r="C11" i="6"/>
  <c r="C4" i="6"/>
  <c r="C2" i="6"/>
  <c r="C6" i="6"/>
  <c r="C16" i="6"/>
  <c r="C7" i="6"/>
  <c r="F24" i="6" l="1"/>
  <c r="F30" i="6"/>
  <c r="F5" i="6"/>
  <c r="F33" i="6"/>
  <c r="F18" i="6"/>
  <c r="F16" i="6"/>
  <c r="F6" i="6"/>
  <c r="F12" i="6"/>
  <c r="F19" i="6"/>
  <c r="F40" i="6"/>
  <c r="F46" i="6"/>
  <c r="F7" i="6"/>
  <c r="F43" i="6"/>
  <c r="F27" i="6"/>
  <c r="F4" i="6"/>
  <c r="F17" i="6"/>
  <c r="F44" i="6"/>
  <c r="F32" i="6"/>
  <c r="F28" i="6"/>
  <c r="F10" i="6"/>
  <c r="F36" i="6"/>
  <c r="F41" i="6"/>
  <c r="F26" i="6"/>
  <c r="F14" i="6"/>
  <c r="F20" i="6"/>
  <c r="F15" i="6"/>
  <c r="F9" i="6"/>
  <c r="F29" i="6"/>
  <c r="F22" i="6"/>
  <c r="F8" i="6"/>
  <c r="F11" i="6"/>
  <c r="F23" i="6"/>
  <c r="F21" i="6"/>
  <c r="F34" i="6"/>
  <c r="F42" i="6"/>
  <c r="F3" i="6"/>
  <c r="F38" i="6"/>
  <c r="F45" i="6"/>
  <c r="F13" i="6"/>
  <c r="F25" i="6"/>
  <c r="F35" i="6"/>
  <c r="F37" i="6"/>
  <c r="F39" i="6"/>
  <c r="F31" i="6"/>
  <c r="F2" i="6" l="1"/>
  <c r="C7" i="10" s="1"/>
  <c r="C35" i="7" l="1"/>
  <c r="C43" i="7"/>
  <c r="C40" i="7"/>
  <c r="C3" i="7"/>
  <c r="C37" i="7"/>
  <c r="C10" i="7"/>
  <c r="C42" i="7"/>
  <c r="C7" i="7"/>
  <c r="C23" i="7"/>
  <c r="C19" i="7"/>
  <c r="C5" i="7"/>
  <c r="C33" i="7"/>
  <c r="C11" i="7"/>
  <c r="C38" i="7"/>
  <c r="C8" i="7"/>
  <c r="C15" i="7"/>
  <c r="C31" i="7"/>
  <c r="C24" i="7"/>
  <c r="C45" i="7"/>
  <c r="C6" i="7"/>
  <c r="C17" i="7"/>
  <c r="C39" i="7"/>
  <c r="C2" i="7"/>
  <c r="C32" i="7"/>
  <c r="C18" i="7"/>
  <c r="C29" i="7"/>
  <c r="C34" i="7"/>
  <c r="C13" i="7"/>
  <c r="C26" i="7"/>
  <c r="C16" i="7"/>
  <c r="C30" i="7"/>
  <c r="C20" i="7"/>
  <c r="C22" i="7"/>
  <c r="C36" i="7"/>
  <c r="C28" i="7"/>
  <c r="C12" i="7"/>
  <c r="C41" i="7"/>
  <c r="C4" i="7"/>
  <c r="C21" i="7"/>
  <c r="C9" i="7"/>
  <c r="C46" i="7"/>
  <c r="C25" i="7"/>
  <c r="C27" i="7"/>
  <c r="C14" i="7"/>
  <c r="C44" i="7"/>
  <c r="F30" i="7" l="1"/>
  <c r="F34" i="7"/>
  <c r="F20" i="7"/>
  <c r="F33" i="7"/>
  <c r="F15" i="7"/>
  <c r="F38" i="7"/>
  <c r="F26" i="7"/>
  <c r="F14" i="7"/>
  <c r="F5" i="7"/>
  <c r="F29" i="7"/>
  <c r="F46" i="7"/>
  <c r="F18" i="7"/>
  <c r="F32" i="7"/>
  <c r="F45" i="7"/>
  <c r="F16" i="7"/>
  <c r="F13" i="7"/>
  <c r="F17" i="7"/>
  <c r="F8" i="7"/>
  <c r="F44" i="7"/>
  <c r="F11" i="7"/>
  <c r="F27" i="7"/>
  <c r="F25" i="7"/>
  <c r="F19" i="7"/>
  <c r="F23" i="7"/>
  <c r="F9" i="7"/>
  <c r="F7" i="7"/>
  <c r="F21" i="7"/>
  <c r="F42" i="7"/>
  <c r="F4" i="7"/>
  <c r="F39" i="7"/>
  <c r="F10" i="7"/>
  <c r="F41" i="7"/>
  <c r="F37" i="7"/>
  <c r="F12" i="7"/>
  <c r="F6" i="7"/>
  <c r="F3" i="7"/>
  <c r="F28" i="7"/>
  <c r="F40" i="7"/>
  <c r="F36" i="7"/>
  <c r="F24" i="7"/>
  <c r="F43" i="7"/>
  <c r="F22" i="7"/>
  <c r="F31" i="7"/>
  <c r="F35" i="7"/>
  <c r="F2" i="7" l="1"/>
</calcChain>
</file>

<file path=xl/sharedStrings.xml><?xml version="1.0" encoding="utf-8"?>
<sst xmlns="http://schemas.openxmlformats.org/spreadsheetml/2006/main" count="54" uniqueCount="17">
  <si>
    <t>Età (x)</t>
  </si>
  <si>
    <t>Obesità (y)</t>
  </si>
  <si>
    <t>log_loss</t>
  </si>
  <si>
    <t>grad_beta</t>
  </si>
  <si>
    <t>grad_c</t>
  </si>
  <si>
    <t>z = beta + c*x</t>
  </si>
  <si>
    <t>y = sigmoid(z)</t>
  </si>
  <si>
    <t>beta iniziale</t>
  </si>
  <si>
    <t>c iniziale</t>
  </si>
  <si>
    <t>learning rate (ŋ) default</t>
  </si>
  <si>
    <t>beta1</t>
  </si>
  <si>
    <t>c1</t>
  </si>
  <si>
    <t>Iterazione 3</t>
  </si>
  <si>
    <t>Iterazioni</t>
  </si>
  <si>
    <t>Theta_0 (Bias)</t>
  </si>
  <si>
    <t>Theta_1(Età)</t>
  </si>
  <si>
    <t>Log-Loss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</si>
</sst>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6" formatCode="0.000"/>
    <numFmt numFmtId="170" formatCode="0.00000000"/>
  </numFmts>
  <fonts count="3" x14ac:knownFonts="1">
    <font>
      <sz val="11"/>
      <color theme="1"/>
      <name val="Aptos Narrow"/>
      <family val="2"/>
      <scheme val="minor"/>
    </font>
    <font>
      <sz val="10.5"/>
      <color rgb="FF374151"/>
      <name val="Arial"/>
      <family val="2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64" fontId="0" fillId="0" borderId="0" xfId="0" applyNumberFormat="1"/>
    <xf numFmtId="164" fontId="0" fillId="0" borderId="3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0" borderId="11" xfId="0" applyNumberFormat="1" applyBorder="1" applyAlignment="1">
      <alignment horizontal="right"/>
    </xf>
    <xf numFmtId="164" fontId="2" fillId="0" borderId="3" xfId="0" applyNumberFormat="1" applyFont="1" applyBorder="1"/>
    <xf numFmtId="164" fontId="2" fillId="0" borderId="5" xfId="0" applyNumberFormat="1" applyFont="1" applyBorder="1"/>
    <xf numFmtId="164" fontId="0" fillId="0" borderId="6" xfId="0" applyNumberFormat="1" applyBorder="1"/>
    <xf numFmtId="164" fontId="2" fillId="0" borderId="7" xfId="0" applyNumberFormat="1" applyFont="1" applyBorder="1"/>
    <xf numFmtId="164" fontId="0" fillId="0" borderId="16" xfId="0" applyNumberFormat="1" applyBorder="1"/>
    <xf numFmtId="164" fontId="2" fillId="3" borderId="15" xfId="0" applyNumberFormat="1" applyFont="1" applyFill="1" applyBorder="1"/>
    <xf numFmtId="164" fontId="2" fillId="3" borderId="6" xfId="0" applyNumberFormat="1" applyFont="1" applyFill="1" applyBorder="1"/>
    <xf numFmtId="164" fontId="0" fillId="0" borderId="13" xfId="0" applyNumberFormat="1" applyBorder="1" applyAlignment="1">
      <alignment horizontal="right"/>
    </xf>
    <xf numFmtId="164" fontId="0" fillId="0" borderId="0" xfId="0" applyNumberFormat="1" applyAlignment="1">
      <alignment horizontal="center" wrapText="1"/>
    </xf>
    <xf numFmtId="1" fontId="1" fillId="0" borderId="4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right"/>
    </xf>
    <xf numFmtId="170" fontId="0" fillId="0" borderId="1" xfId="0" applyNumberFormat="1" applyBorder="1" applyAlignment="1">
      <alignment horizontal="right"/>
    </xf>
    <xf numFmtId="170" fontId="0" fillId="0" borderId="11" xfId="0" applyNumberFormat="1" applyBorder="1" applyAlignment="1">
      <alignment horizontal="right"/>
    </xf>
    <xf numFmtId="170" fontId="0" fillId="0" borderId="12" xfId="0" applyNumberFormat="1" applyBorder="1" applyAlignment="1">
      <alignment horizontal="right"/>
    </xf>
    <xf numFmtId="170" fontId="0" fillId="0" borderId="17" xfId="0" applyNumberFormat="1" applyBorder="1" applyAlignment="1">
      <alignment horizontal="right"/>
    </xf>
    <xf numFmtId="11" fontId="0" fillId="0" borderId="1" xfId="0" applyNumberFormat="1" applyBorder="1" applyAlignment="1">
      <alignment horizontal="right"/>
    </xf>
    <xf numFmtId="11" fontId="0" fillId="0" borderId="12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11" fontId="0" fillId="0" borderId="14" xfId="0" applyNumberFormat="1" applyBorder="1" applyAlignment="1">
      <alignment horizontal="right"/>
    </xf>
    <xf numFmtId="0" fontId="0" fillId="0" borderId="1" xfId="0" applyBorder="1"/>
    <xf numFmtId="166" fontId="0" fillId="0" borderId="1" xfId="0" applyNumberFormat="1" applyBorder="1"/>
    <xf numFmtId="0" fontId="0" fillId="0" borderId="18" xfId="0" applyBorder="1"/>
    <xf numFmtId="166" fontId="0" fillId="0" borderId="18" xfId="0" applyNumberFormat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Log-Loss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Iterazioni!$D$2:$D$7</c:f>
              <c:numCache>
                <c:formatCode>0.000</c:formatCode>
                <c:ptCount val="6"/>
                <c:pt idx="0">
                  <c:v>0.3010299956639812</c:v>
                </c:pt>
                <c:pt idx="1">
                  <c:v>0.97358411964483305</c:v>
                </c:pt>
                <c:pt idx="2">
                  <c:v>0.26570561499718237</c:v>
                </c:pt>
                <c:pt idx="3">
                  <c:v>0.85273430354787338</c:v>
                </c:pt>
                <c:pt idx="4">
                  <c:v>2.1914539240726016</c:v>
                </c:pt>
                <c:pt idx="5">
                  <c:v>1.4320836235462717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B-4E99-BBAC-003EA5794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739567"/>
        <c:axId val="1386740047"/>
      </c:lineChart>
      <c:catAx>
        <c:axId val="138673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6740047"/>
        <c:crosses val="autoZero"/>
        <c:auto val="1"/>
        <c:lblAlgn val="ctr"/>
        <c:lblOffset val="100"/>
        <c:noMultiLvlLbl val="0"/>
      </c:catAx>
      <c:valAx>
        <c:axId val="138674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Log-Loss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673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64770</xdr:rowOff>
    </xdr:from>
    <xdr:to>
      <xdr:col>7</xdr:col>
      <xdr:colOff>266700</xdr:colOff>
      <xdr:row>19</xdr:row>
      <xdr:rowOff>160020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615EED4-FD90-EB61-4760-4D720EC4B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2948-C93A-4F71-8C47-9E99D9F996D1}">
  <dimension ref="A1:B46"/>
  <sheetViews>
    <sheetView workbookViewId="0">
      <selection activeCell="C19" sqref="C19"/>
    </sheetView>
  </sheetViews>
  <sheetFormatPr defaultRowHeight="14.4" x14ac:dyDescent="0.3"/>
  <cols>
    <col min="2" max="2" width="10.77734375" bestFit="1" customWidth="1"/>
  </cols>
  <sheetData>
    <row r="1" spans="1:2" x14ac:dyDescent="0.3">
      <c r="A1" s="8" t="s">
        <v>0</v>
      </c>
      <c r="B1" s="9" t="s">
        <v>1</v>
      </c>
    </row>
    <row r="2" spans="1:2" x14ac:dyDescent="0.3">
      <c r="A2" s="1">
        <v>35</v>
      </c>
      <c r="B2" s="2">
        <v>0</v>
      </c>
    </row>
    <row r="3" spans="1:2" x14ac:dyDescent="0.3">
      <c r="A3" s="1">
        <v>45</v>
      </c>
      <c r="B3" s="2">
        <v>0</v>
      </c>
    </row>
    <row r="4" spans="1:2" x14ac:dyDescent="0.3">
      <c r="A4" s="1">
        <v>55</v>
      </c>
      <c r="B4" s="2">
        <v>0</v>
      </c>
    </row>
    <row r="5" spans="1:2" x14ac:dyDescent="0.3">
      <c r="A5" s="1">
        <v>25</v>
      </c>
      <c r="B5" s="2">
        <v>0</v>
      </c>
    </row>
    <row r="6" spans="1:2" x14ac:dyDescent="0.3">
      <c r="A6" s="1">
        <v>65</v>
      </c>
      <c r="B6" s="2">
        <v>1</v>
      </c>
    </row>
    <row r="7" spans="1:2" x14ac:dyDescent="0.3">
      <c r="A7" s="3">
        <v>80</v>
      </c>
      <c r="B7" s="2">
        <v>0</v>
      </c>
    </row>
    <row r="8" spans="1:2" x14ac:dyDescent="0.3">
      <c r="A8" s="3">
        <v>48</v>
      </c>
      <c r="B8" s="2">
        <v>0</v>
      </c>
    </row>
    <row r="9" spans="1:2" x14ac:dyDescent="0.3">
      <c r="A9" s="3">
        <v>82</v>
      </c>
      <c r="B9" s="2">
        <v>0</v>
      </c>
    </row>
    <row r="10" spans="1:2" x14ac:dyDescent="0.3">
      <c r="A10" s="3">
        <v>81</v>
      </c>
      <c r="B10" s="2">
        <v>0</v>
      </c>
    </row>
    <row r="11" spans="1:2" x14ac:dyDescent="0.3">
      <c r="A11" s="3">
        <v>73</v>
      </c>
      <c r="B11" s="2">
        <v>0</v>
      </c>
    </row>
    <row r="12" spans="1:2" x14ac:dyDescent="0.3">
      <c r="A12" s="3">
        <v>84</v>
      </c>
      <c r="B12" s="2">
        <v>1</v>
      </c>
    </row>
    <row r="13" spans="1:2" x14ac:dyDescent="0.3">
      <c r="A13" s="3">
        <v>62</v>
      </c>
      <c r="B13" s="2">
        <v>1</v>
      </c>
    </row>
    <row r="14" spans="1:2" x14ac:dyDescent="0.3">
      <c r="A14" s="3">
        <v>53</v>
      </c>
      <c r="B14" s="2">
        <v>0</v>
      </c>
    </row>
    <row r="15" spans="1:2" x14ac:dyDescent="0.3">
      <c r="A15" s="3">
        <v>76</v>
      </c>
      <c r="B15" s="2">
        <v>0</v>
      </c>
    </row>
    <row r="16" spans="1:2" x14ac:dyDescent="0.3">
      <c r="A16" s="3">
        <v>51</v>
      </c>
      <c r="B16" s="2">
        <v>0</v>
      </c>
    </row>
    <row r="17" spans="1:2" x14ac:dyDescent="0.3">
      <c r="A17" s="3">
        <v>80</v>
      </c>
      <c r="B17" s="2">
        <v>0</v>
      </c>
    </row>
    <row r="18" spans="1:2" x14ac:dyDescent="0.3">
      <c r="A18" s="3">
        <v>56</v>
      </c>
      <c r="B18" s="2">
        <v>0</v>
      </c>
    </row>
    <row r="19" spans="1:2" x14ac:dyDescent="0.3">
      <c r="A19" s="3">
        <v>49</v>
      </c>
      <c r="B19" s="2">
        <v>0</v>
      </c>
    </row>
    <row r="20" spans="1:2" x14ac:dyDescent="0.3">
      <c r="A20" s="3">
        <v>53</v>
      </c>
      <c r="B20" s="2">
        <v>0</v>
      </c>
    </row>
    <row r="21" spans="1:2" x14ac:dyDescent="0.3">
      <c r="A21" s="3">
        <v>63</v>
      </c>
      <c r="B21" s="2">
        <v>0</v>
      </c>
    </row>
    <row r="22" spans="1:2" x14ac:dyDescent="0.3">
      <c r="A22" s="3">
        <v>76</v>
      </c>
      <c r="B22" s="2">
        <v>0</v>
      </c>
    </row>
    <row r="23" spans="1:2" x14ac:dyDescent="0.3">
      <c r="A23" s="3">
        <v>34</v>
      </c>
      <c r="B23" s="2">
        <v>0</v>
      </c>
    </row>
    <row r="24" spans="1:2" x14ac:dyDescent="0.3">
      <c r="A24" s="3">
        <v>53</v>
      </c>
      <c r="B24" s="2">
        <v>0</v>
      </c>
    </row>
    <row r="25" spans="1:2" x14ac:dyDescent="0.3">
      <c r="A25" s="3">
        <v>39</v>
      </c>
      <c r="B25" s="2">
        <v>0</v>
      </c>
    </row>
    <row r="26" spans="1:2" x14ac:dyDescent="0.3">
      <c r="A26" s="3">
        <v>41</v>
      </c>
      <c r="B26" s="2">
        <v>0</v>
      </c>
    </row>
    <row r="27" spans="1:2" x14ac:dyDescent="0.3">
      <c r="A27" s="3">
        <v>64</v>
      </c>
      <c r="B27" s="2">
        <v>0</v>
      </c>
    </row>
    <row r="28" spans="1:2" x14ac:dyDescent="0.3">
      <c r="A28" s="3">
        <v>66</v>
      </c>
      <c r="B28" s="2">
        <v>0</v>
      </c>
    </row>
    <row r="29" spans="1:2" x14ac:dyDescent="0.3">
      <c r="A29" s="3">
        <v>79</v>
      </c>
      <c r="B29" s="2">
        <v>1</v>
      </c>
    </row>
    <row r="30" spans="1:2" x14ac:dyDescent="0.3">
      <c r="A30" s="3">
        <v>78</v>
      </c>
      <c r="B30" s="2">
        <v>0</v>
      </c>
    </row>
    <row r="31" spans="1:2" x14ac:dyDescent="0.3">
      <c r="A31" s="3">
        <v>74</v>
      </c>
      <c r="B31" s="2">
        <v>1</v>
      </c>
    </row>
    <row r="32" spans="1:2" x14ac:dyDescent="0.3">
      <c r="A32" s="3">
        <v>75</v>
      </c>
      <c r="B32" s="2">
        <v>0</v>
      </c>
    </row>
    <row r="33" spans="1:2" x14ac:dyDescent="0.3">
      <c r="A33" s="3">
        <v>83</v>
      </c>
      <c r="B33" s="2">
        <v>1</v>
      </c>
    </row>
    <row r="34" spans="1:2" x14ac:dyDescent="0.3">
      <c r="A34" s="3">
        <v>72</v>
      </c>
      <c r="B34" s="2">
        <v>0</v>
      </c>
    </row>
    <row r="35" spans="1:2" x14ac:dyDescent="0.3">
      <c r="A35" s="3">
        <v>51</v>
      </c>
      <c r="B35" s="2">
        <v>0</v>
      </c>
    </row>
    <row r="36" spans="1:2" x14ac:dyDescent="0.3">
      <c r="A36" s="3">
        <v>32</v>
      </c>
      <c r="B36" s="2">
        <v>0</v>
      </c>
    </row>
    <row r="37" spans="1:2" x14ac:dyDescent="0.3">
      <c r="A37" s="3">
        <v>34</v>
      </c>
      <c r="B37" s="2">
        <v>0</v>
      </c>
    </row>
    <row r="38" spans="1:2" x14ac:dyDescent="0.3">
      <c r="A38" s="3">
        <v>68</v>
      </c>
      <c r="B38" s="2">
        <v>0</v>
      </c>
    </row>
    <row r="39" spans="1:2" x14ac:dyDescent="0.3">
      <c r="A39" s="3">
        <v>51</v>
      </c>
      <c r="B39" s="2">
        <v>0</v>
      </c>
    </row>
    <row r="40" spans="1:2" x14ac:dyDescent="0.3">
      <c r="A40" s="3">
        <v>76</v>
      </c>
      <c r="B40" s="2">
        <v>1</v>
      </c>
    </row>
    <row r="41" spans="1:2" x14ac:dyDescent="0.3">
      <c r="A41" s="3">
        <v>72</v>
      </c>
      <c r="B41" s="2">
        <v>1</v>
      </c>
    </row>
    <row r="42" spans="1:2" x14ac:dyDescent="0.3">
      <c r="A42" s="3">
        <v>46</v>
      </c>
      <c r="B42" s="2">
        <v>0</v>
      </c>
    </row>
    <row r="43" spans="1:2" x14ac:dyDescent="0.3">
      <c r="A43" s="3">
        <v>75</v>
      </c>
      <c r="B43" s="2">
        <v>0</v>
      </c>
    </row>
    <row r="44" spans="1:2" x14ac:dyDescent="0.3">
      <c r="A44" s="3">
        <v>60</v>
      </c>
      <c r="B44" s="2">
        <v>0</v>
      </c>
    </row>
    <row r="45" spans="1:2" x14ac:dyDescent="0.3">
      <c r="A45" s="3">
        <v>39</v>
      </c>
      <c r="B45" s="2">
        <v>0</v>
      </c>
    </row>
    <row r="46" spans="1:2" ht="15" thickBot="1" x14ac:dyDescent="0.35">
      <c r="A46" s="4">
        <v>61</v>
      </c>
      <c r="B46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D21B-ADA5-4654-A71F-9041E90464A4}">
  <dimension ref="A1:D7"/>
  <sheetViews>
    <sheetView tabSelected="1" workbookViewId="0">
      <selection activeCell="F6" sqref="F6"/>
    </sheetView>
  </sheetViews>
  <sheetFormatPr defaultRowHeight="14.4" x14ac:dyDescent="0.3"/>
  <cols>
    <col min="2" max="2" width="12.109375" bestFit="1" customWidth="1"/>
    <col min="3" max="3" width="10.88671875" bestFit="1" customWidth="1"/>
  </cols>
  <sheetData>
    <row r="1" spans="1:4" ht="15" thickBot="1" x14ac:dyDescent="0.35">
      <c r="A1" s="52" t="s">
        <v>13</v>
      </c>
      <c r="B1" s="53" t="s">
        <v>14</v>
      </c>
      <c r="C1" s="53" t="s">
        <v>15</v>
      </c>
      <c r="D1" s="54" t="s">
        <v>16</v>
      </c>
    </row>
    <row r="2" spans="1:4" x14ac:dyDescent="0.3">
      <c r="A2" s="50">
        <v>1</v>
      </c>
      <c r="B2" s="51">
        <v>0</v>
      </c>
      <c r="C2" s="51">
        <v>0</v>
      </c>
      <c r="D2" s="51">
        <f>AVERAGE(It_1!G$2:G$46)</f>
        <v>0.3010299956639812</v>
      </c>
    </row>
    <row r="3" spans="1:4" x14ac:dyDescent="0.3">
      <c r="A3" s="48">
        <v>2</v>
      </c>
      <c r="B3" s="49">
        <f>B2-0.01*AVERAGE(It_1!E$2:E$46)</f>
        <v>-3.2222222222222227E-3</v>
      </c>
      <c r="C3" s="49">
        <f>C2-0.01*AVERAGE(It_1!F$2:F$46)</f>
        <v>-0.16944444444444443</v>
      </c>
      <c r="D3" s="49">
        <f>AVERAGE(It_2!G2:G46)</f>
        <v>0.97358411964483305</v>
      </c>
    </row>
    <row r="4" spans="1:4" x14ac:dyDescent="0.3">
      <c r="A4" s="48">
        <v>3</v>
      </c>
      <c r="B4" s="49">
        <f>B3-0.01*AVERAGE(It_2!E$2:E$46)</f>
        <v>-1.4519695316767924E-3</v>
      </c>
      <c r="C4" s="49">
        <f>C3-0.01*AVERAGE(It_2!F$2:F$46)</f>
        <v>-3.7462673912012134E-2</v>
      </c>
      <c r="D4" s="49">
        <f>AVERAGE(It_3!G2:G46)</f>
        <v>0.26570561499718237</v>
      </c>
    </row>
    <row r="5" spans="1:4" x14ac:dyDescent="0.3">
      <c r="A5" s="48">
        <v>4</v>
      </c>
      <c r="B5" s="49">
        <f>B4-0.01*AVERAGE(It_3!E$2:E$46)</f>
        <v>-7.4988223866571566E-4</v>
      </c>
      <c r="C5" s="49">
        <f>C4-0.01*AVERAGE(It_3!F$2:F$46)</f>
        <v>3.9440657033917359E-2</v>
      </c>
      <c r="D5" s="49">
        <f>AVERAGE(It_4!G2:G46)</f>
        <v>0.85273430354787338</v>
      </c>
    </row>
    <row r="6" spans="1:4" x14ac:dyDescent="0.3">
      <c r="A6" s="48">
        <v>5</v>
      </c>
      <c r="B6" s="49">
        <f>B5-0.01*AVERAGE(It_4!E$2:E$46)</f>
        <v>-7.9864622911720376E-3</v>
      </c>
      <c r="C6" s="49">
        <f>C5-0.01*AVERAGE(It_4!F$2:F$46)</f>
        <v>-0.38152342174677761</v>
      </c>
      <c r="D6" s="49">
        <f>AVERAGE(It_5!G2:G46)</f>
        <v>2.1914539240726016</v>
      </c>
    </row>
    <row r="7" spans="1:4" x14ac:dyDescent="0.3">
      <c r="A7" s="48">
        <v>6</v>
      </c>
      <c r="B7" s="49">
        <f>B6-0.01*AVERAGE(It_5!E$2:E$46)</f>
        <v>-6.2087030799818071E-3</v>
      </c>
      <c r="C7" s="49">
        <f>C6-0.01*AVERAGE(It_5!F$2:F$46)</f>
        <v>-0.24930168727261312</v>
      </c>
      <c r="D7" s="49">
        <f>AVERAGE(It_6!G2:G46)</f>
        <v>1.4320836235462717</v>
      </c>
    </row>
  </sheetData>
  <conditionalFormatting sqref="D2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7840-5D8F-486A-B821-B8554178B7A3}">
  <dimension ref="A1:G48"/>
  <sheetViews>
    <sheetView zoomScale="97" workbookViewId="0">
      <selection activeCell="D3" sqref="D3"/>
    </sheetView>
  </sheetViews>
  <sheetFormatPr defaultRowHeight="14.4" x14ac:dyDescent="0.3"/>
  <cols>
    <col min="1" max="1" width="9.88671875" customWidth="1"/>
    <col min="2" max="2" width="10.77734375" bestFit="1" customWidth="1"/>
    <col min="3" max="3" width="11.44140625" bestFit="1" customWidth="1"/>
    <col min="4" max="4" width="12.33203125" customWidth="1"/>
    <col min="5" max="5" width="15.21875" customWidth="1"/>
    <col min="6" max="6" width="13.5546875" customWidth="1"/>
    <col min="7" max="7" width="16.109375" customWidth="1"/>
    <col min="10" max="10" width="23" bestFit="1" customWidth="1"/>
    <col min="12" max="12" width="10.21875" bestFit="1" customWidth="1"/>
    <col min="13" max="13" width="23" bestFit="1" customWidth="1"/>
  </cols>
  <sheetData>
    <row r="1" spans="1:7" x14ac:dyDescent="0.3">
      <c r="A1" s="8" t="s">
        <v>0</v>
      </c>
      <c r="B1" s="9" t="s">
        <v>1</v>
      </c>
      <c r="C1" s="10" t="s">
        <v>5</v>
      </c>
      <c r="D1" s="11" t="s">
        <v>6</v>
      </c>
      <c r="E1" s="11" t="s">
        <v>3</v>
      </c>
      <c r="F1" s="12" t="s">
        <v>4</v>
      </c>
      <c r="G1" s="11" t="s">
        <v>2</v>
      </c>
    </row>
    <row r="2" spans="1:7" x14ac:dyDescent="0.3">
      <c r="A2" s="1">
        <v>35</v>
      </c>
      <c r="B2" s="2">
        <v>0</v>
      </c>
      <c r="C2" s="23">
        <f>I$2+I$3*A2</f>
        <v>0</v>
      </c>
      <c r="D2" s="6">
        <f>1/(1+EXP(-(Iterazioni!B$2+Iterazioni!C$2*Dati!A2)))</f>
        <v>0.5</v>
      </c>
      <c r="E2" s="6">
        <f>D2-B2</f>
        <v>0.5</v>
      </c>
      <c r="F2" s="7">
        <f>E2*A2</f>
        <v>17.5</v>
      </c>
      <c r="G2" s="6">
        <f xml:space="preserve"> - (B2*LOG(D2)+(1 - B2)*LOG(1-D2))</f>
        <v>0.3010299956639812</v>
      </c>
    </row>
    <row r="3" spans="1:7" x14ac:dyDescent="0.3">
      <c r="A3" s="1">
        <v>45</v>
      </c>
      <c r="B3" s="2">
        <v>0</v>
      </c>
      <c r="C3" s="23">
        <f>I$2+I$3*A3</f>
        <v>0</v>
      </c>
      <c r="D3" s="6">
        <f>1/(1+EXP(-(Iterazioni!B$2+Iterazioni!C$2*Dati!A3)))</f>
        <v>0.5</v>
      </c>
      <c r="E3" s="6">
        <f>D3-B3</f>
        <v>0.5</v>
      </c>
      <c r="F3" s="7">
        <f>E3*A3</f>
        <v>22.5</v>
      </c>
      <c r="G3" s="6">
        <f xml:space="preserve"> - (B3*LOG(D3)+(1 - B3)*LOG(1-D3))</f>
        <v>0.3010299956639812</v>
      </c>
    </row>
    <row r="4" spans="1:7" x14ac:dyDescent="0.3">
      <c r="A4" s="1">
        <v>55</v>
      </c>
      <c r="B4" s="2">
        <v>0</v>
      </c>
      <c r="C4" s="23">
        <f>I$2+I$3*A4</f>
        <v>0</v>
      </c>
      <c r="D4" s="6">
        <f>1/(1+EXP(-(Iterazioni!B$2+Iterazioni!C$2*Dati!A4)))</f>
        <v>0.5</v>
      </c>
      <c r="E4" s="6">
        <f>D4-B4</f>
        <v>0.5</v>
      </c>
      <c r="F4" s="7">
        <f>E4*A4</f>
        <v>27.5</v>
      </c>
      <c r="G4" s="6">
        <f xml:space="preserve"> - (B4*LOG(D4)+(1 - B4)*LOG(1-D4))</f>
        <v>0.3010299956639812</v>
      </c>
    </row>
    <row r="5" spans="1:7" x14ac:dyDescent="0.3">
      <c r="A5" s="1">
        <v>25</v>
      </c>
      <c r="B5" s="2">
        <v>0</v>
      </c>
      <c r="C5" s="23">
        <f>I$2+I$3*A5</f>
        <v>0</v>
      </c>
      <c r="D5" s="6">
        <f>1/(1+EXP(-(Iterazioni!B$2+Iterazioni!C$2*Dati!A5)))</f>
        <v>0.5</v>
      </c>
      <c r="E5" s="6">
        <f>D5-B5</f>
        <v>0.5</v>
      </c>
      <c r="F5" s="7">
        <f>E5*A5</f>
        <v>12.5</v>
      </c>
      <c r="G5" s="6">
        <f xml:space="preserve"> - (B5*LOG(D5)+(1 - B5)*LOG(1-D5))</f>
        <v>0.3010299956639812</v>
      </c>
    </row>
    <row r="6" spans="1:7" x14ac:dyDescent="0.3">
      <c r="A6" s="1">
        <v>65</v>
      </c>
      <c r="B6" s="2">
        <v>1</v>
      </c>
      <c r="C6" s="23">
        <f>I$2+I$3*A6</f>
        <v>0</v>
      </c>
      <c r="D6" s="6">
        <f>1/(1+EXP(-(Iterazioni!B$2+Iterazioni!C$2*Dati!A6)))</f>
        <v>0.5</v>
      </c>
      <c r="E6" s="6">
        <f>D6-B6</f>
        <v>-0.5</v>
      </c>
      <c r="F6" s="7">
        <f>E6*A6</f>
        <v>-32.5</v>
      </c>
      <c r="G6" s="6">
        <f xml:space="preserve"> - (B6*LOG(D6)+(1 - B6)*LOG(1-D6))</f>
        <v>0.3010299956639812</v>
      </c>
    </row>
    <row r="7" spans="1:7" x14ac:dyDescent="0.3">
      <c r="A7" s="3">
        <v>80</v>
      </c>
      <c r="B7" s="2">
        <v>0</v>
      </c>
      <c r="C7" s="23">
        <f>I$2+I$3*A7</f>
        <v>0</v>
      </c>
      <c r="D7" s="6">
        <f>1/(1+EXP(-(Iterazioni!B$2+Iterazioni!C$2*Dati!A7)))</f>
        <v>0.5</v>
      </c>
      <c r="E7" s="6">
        <f>D7-B7</f>
        <v>0.5</v>
      </c>
      <c r="F7" s="7">
        <f>E7*A7</f>
        <v>40</v>
      </c>
      <c r="G7" s="6">
        <f xml:space="preserve"> - (B7*LOG(D7)+(1 - B7)*LOG(1-D7))</f>
        <v>0.3010299956639812</v>
      </c>
    </row>
    <row r="8" spans="1:7" x14ac:dyDescent="0.3">
      <c r="A8" s="3">
        <v>48</v>
      </c>
      <c r="B8" s="2">
        <v>0</v>
      </c>
      <c r="C8" s="23">
        <f>I$2+I$3*A8</f>
        <v>0</v>
      </c>
      <c r="D8" s="6">
        <f>1/(1+EXP(-(Iterazioni!B$2+Iterazioni!C$2*Dati!A8)))</f>
        <v>0.5</v>
      </c>
      <c r="E8" s="6">
        <f>D8-B8</f>
        <v>0.5</v>
      </c>
      <c r="F8" s="7">
        <f>E8*A8</f>
        <v>24</v>
      </c>
      <c r="G8" s="6">
        <f xml:space="preserve"> - (B8*LOG(D8)+(1 - B8)*LOG(1-D8))</f>
        <v>0.3010299956639812</v>
      </c>
    </row>
    <row r="9" spans="1:7" x14ac:dyDescent="0.3">
      <c r="A9" s="3">
        <v>82</v>
      </c>
      <c r="B9" s="2">
        <v>0</v>
      </c>
      <c r="C9" s="23">
        <f>I$2+I$3*A9</f>
        <v>0</v>
      </c>
      <c r="D9" s="6">
        <f>1/(1+EXP(-(Iterazioni!B$2+Iterazioni!C$2*Dati!A9)))</f>
        <v>0.5</v>
      </c>
      <c r="E9" s="6">
        <f>D9-B9</f>
        <v>0.5</v>
      </c>
      <c r="F9" s="7">
        <f>E9*A9</f>
        <v>41</v>
      </c>
      <c r="G9" s="6">
        <f xml:space="preserve"> - (B9*LOG(D9)+(1 - B9)*LOG(1-D9))</f>
        <v>0.3010299956639812</v>
      </c>
    </row>
    <row r="10" spans="1:7" x14ac:dyDescent="0.3">
      <c r="A10" s="3">
        <v>81</v>
      </c>
      <c r="B10" s="2">
        <v>0</v>
      </c>
      <c r="C10" s="23">
        <f>I$2+I$3*A10</f>
        <v>0</v>
      </c>
      <c r="D10" s="6">
        <f>1/(1+EXP(-(Iterazioni!B$2+Iterazioni!C$2*Dati!A10)))</f>
        <v>0.5</v>
      </c>
      <c r="E10" s="6">
        <f>D10-B10</f>
        <v>0.5</v>
      </c>
      <c r="F10" s="7">
        <f>E10*A10</f>
        <v>40.5</v>
      </c>
      <c r="G10" s="6">
        <f xml:space="preserve"> - (B10*LOG(D10)+(1 - B10)*LOG(1-D10))</f>
        <v>0.3010299956639812</v>
      </c>
    </row>
    <row r="11" spans="1:7" x14ac:dyDescent="0.3">
      <c r="A11" s="3">
        <v>73</v>
      </c>
      <c r="B11" s="2">
        <v>0</v>
      </c>
      <c r="C11" s="23">
        <f>I$2+I$3*A11</f>
        <v>0</v>
      </c>
      <c r="D11" s="6">
        <f>1/(1+EXP(-(Iterazioni!B$2+Iterazioni!C$2*Dati!A11)))</f>
        <v>0.5</v>
      </c>
      <c r="E11" s="6">
        <f>D11-B11</f>
        <v>0.5</v>
      </c>
      <c r="F11" s="7">
        <f>E11*A11</f>
        <v>36.5</v>
      </c>
      <c r="G11" s="6">
        <f xml:space="preserve"> - (B11*LOG(D11)+(1 - B11)*LOG(1-D11))</f>
        <v>0.3010299956639812</v>
      </c>
    </row>
    <row r="12" spans="1:7" x14ac:dyDescent="0.3">
      <c r="A12" s="3">
        <v>84</v>
      </c>
      <c r="B12" s="2">
        <v>1</v>
      </c>
      <c r="C12" s="23">
        <f>I$2+I$3*A12</f>
        <v>0</v>
      </c>
      <c r="D12" s="6">
        <f>1/(1+EXP(-(Iterazioni!B$2+Iterazioni!C$2*Dati!A12)))</f>
        <v>0.5</v>
      </c>
      <c r="E12" s="6">
        <f>D12-B12</f>
        <v>-0.5</v>
      </c>
      <c r="F12" s="7">
        <f>E12*A12</f>
        <v>-42</v>
      </c>
      <c r="G12" s="6">
        <f xml:space="preserve"> - (B12*LOG(D12)+(1 - B12)*LOG(1-D12))</f>
        <v>0.3010299956639812</v>
      </c>
    </row>
    <row r="13" spans="1:7" x14ac:dyDescent="0.3">
      <c r="A13" s="3">
        <v>62</v>
      </c>
      <c r="B13" s="2">
        <v>1</v>
      </c>
      <c r="C13" s="23">
        <f>I$2+I$3*A13</f>
        <v>0</v>
      </c>
      <c r="D13" s="6">
        <f>1/(1+EXP(-(Iterazioni!B$2+Iterazioni!C$2*Dati!A13)))</f>
        <v>0.5</v>
      </c>
      <c r="E13" s="6">
        <f>D13-B13</f>
        <v>-0.5</v>
      </c>
      <c r="F13" s="7">
        <f>E13*A13</f>
        <v>-31</v>
      </c>
      <c r="G13" s="6">
        <f xml:space="preserve"> - (B13*LOG(D13)+(1 - B13)*LOG(1-D13))</f>
        <v>0.3010299956639812</v>
      </c>
    </row>
    <row r="14" spans="1:7" x14ac:dyDescent="0.3">
      <c r="A14" s="3">
        <v>53</v>
      </c>
      <c r="B14" s="2">
        <v>0</v>
      </c>
      <c r="C14" s="23">
        <f>I$2+I$3*A14</f>
        <v>0</v>
      </c>
      <c r="D14" s="6">
        <f>1/(1+EXP(-(Iterazioni!B$2+Iterazioni!C$2*Dati!A14)))</f>
        <v>0.5</v>
      </c>
      <c r="E14" s="6">
        <f>D14-B14</f>
        <v>0.5</v>
      </c>
      <c r="F14" s="7">
        <f>E14*A14</f>
        <v>26.5</v>
      </c>
      <c r="G14" s="6">
        <f xml:space="preserve"> - (B14*LOG(D14)+(1 - B14)*LOG(1-D14))</f>
        <v>0.3010299956639812</v>
      </c>
    </row>
    <row r="15" spans="1:7" x14ac:dyDescent="0.3">
      <c r="A15" s="3">
        <v>76</v>
      </c>
      <c r="B15" s="2">
        <v>0</v>
      </c>
      <c r="C15" s="23">
        <f>I$2+I$3*A15</f>
        <v>0</v>
      </c>
      <c r="D15" s="6">
        <f>1/(1+EXP(-(Iterazioni!B$2+Iterazioni!C$2*Dati!A15)))</f>
        <v>0.5</v>
      </c>
      <c r="E15" s="6">
        <f>D15-B15</f>
        <v>0.5</v>
      </c>
      <c r="F15" s="7">
        <f>E15*A15</f>
        <v>38</v>
      </c>
      <c r="G15" s="6">
        <f xml:space="preserve"> - (B15*LOG(D15)+(1 - B15)*LOG(1-D15))</f>
        <v>0.3010299956639812</v>
      </c>
    </row>
    <row r="16" spans="1:7" x14ac:dyDescent="0.3">
      <c r="A16" s="3">
        <v>51</v>
      </c>
      <c r="B16" s="2">
        <v>0</v>
      </c>
      <c r="C16" s="23">
        <f>I$2+I$3*A16</f>
        <v>0</v>
      </c>
      <c r="D16" s="6">
        <f>1/(1+EXP(-(Iterazioni!B$2+Iterazioni!C$2*Dati!A16)))</f>
        <v>0.5</v>
      </c>
      <c r="E16" s="6">
        <f>D16-B16</f>
        <v>0.5</v>
      </c>
      <c r="F16" s="7">
        <f>E16*A16</f>
        <v>25.5</v>
      </c>
      <c r="G16" s="6">
        <f xml:space="preserve"> - (B16*LOG(D16)+(1 - B16)*LOG(1-D16))</f>
        <v>0.3010299956639812</v>
      </c>
    </row>
    <row r="17" spans="1:7" x14ac:dyDescent="0.3">
      <c r="A17" s="3">
        <v>80</v>
      </c>
      <c r="B17" s="2">
        <v>0</v>
      </c>
      <c r="C17" s="23">
        <f>I$2+I$3*A17</f>
        <v>0</v>
      </c>
      <c r="D17" s="6">
        <f>1/(1+EXP(-(Iterazioni!B$2+Iterazioni!C$2*Dati!A17)))</f>
        <v>0.5</v>
      </c>
      <c r="E17" s="6">
        <f>D17-B17</f>
        <v>0.5</v>
      </c>
      <c r="F17" s="7">
        <f>E17*A17</f>
        <v>40</v>
      </c>
      <c r="G17" s="6">
        <f xml:space="preserve"> - (B17*LOG(D17)+(1 - B17)*LOG(1-D17))</f>
        <v>0.3010299956639812</v>
      </c>
    </row>
    <row r="18" spans="1:7" x14ac:dyDescent="0.3">
      <c r="A18" s="3">
        <v>56</v>
      </c>
      <c r="B18" s="2">
        <v>0</v>
      </c>
      <c r="C18" s="23">
        <f>I$2+I$3*A18</f>
        <v>0</v>
      </c>
      <c r="D18" s="6">
        <f>1/(1+EXP(-(Iterazioni!B$2+Iterazioni!C$2*Dati!A18)))</f>
        <v>0.5</v>
      </c>
      <c r="E18" s="6">
        <f>D18-B18</f>
        <v>0.5</v>
      </c>
      <c r="F18" s="7">
        <f>E18*A18</f>
        <v>28</v>
      </c>
      <c r="G18" s="6">
        <f xml:space="preserve"> - (B18*LOG(D18)+(1 - B18)*LOG(1-D18))</f>
        <v>0.3010299956639812</v>
      </c>
    </row>
    <row r="19" spans="1:7" x14ac:dyDescent="0.3">
      <c r="A19" s="3">
        <v>49</v>
      </c>
      <c r="B19" s="2">
        <v>0</v>
      </c>
      <c r="C19" s="23">
        <f>I$2+I$3*A19</f>
        <v>0</v>
      </c>
      <c r="D19" s="6">
        <f>1/(1+EXP(-(Iterazioni!B$2+Iterazioni!C$2*Dati!A19)))</f>
        <v>0.5</v>
      </c>
      <c r="E19" s="6">
        <f>D19-B19</f>
        <v>0.5</v>
      </c>
      <c r="F19" s="7">
        <f>E19*A19</f>
        <v>24.5</v>
      </c>
      <c r="G19" s="6">
        <f xml:space="preserve"> - (B19*LOG(D19)+(1 - B19)*LOG(1-D19))</f>
        <v>0.3010299956639812</v>
      </c>
    </row>
    <row r="20" spans="1:7" x14ac:dyDescent="0.3">
      <c r="A20" s="3">
        <v>53</v>
      </c>
      <c r="B20" s="2">
        <v>0</v>
      </c>
      <c r="C20" s="23">
        <f>I$2+I$3*A20</f>
        <v>0</v>
      </c>
      <c r="D20" s="6">
        <f>1/(1+EXP(-(Iterazioni!B$2+Iterazioni!C$2*Dati!A20)))</f>
        <v>0.5</v>
      </c>
      <c r="E20" s="6">
        <f>D20-B20</f>
        <v>0.5</v>
      </c>
      <c r="F20" s="7">
        <f>E20*A20</f>
        <v>26.5</v>
      </c>
      <c r="G20" s="6">
        <f xml:space="preserve"> - (B20*LOG(D20)+(1 - B20)*LOG(1-D20))</f>
        <v>0.3010299956639812</v>
      </c>
    </row>
    <row r="21" spans="1:7" x14ac:dyDescent="0.3">
      <c r="A21" s="3">
        <v>63</v>
      </c>
      <c r="B21" s="2">
        <v>0</v>
      </c>
      <c r="C21" s="23">
        <f>I$2+I$3*A21</f>
        <v>0</v>
      </c>
      <c r="D21" s="6">
        <f>1/(1+EXP(-(Iterazioni!B$2+Iterazioni!C$2*Dati!A21)))</f>
        <v>0.5</v>
      </c>
      <c r="E21" s="6">
        <f>D21-B21</f>
        <v>0.5</v>
      </c>
      <c r="F21" s="7">
        <f>E21*A21</f>
        <v>31.5</v>
      </c>
      <c r="G21" s="6">
        <f xml:space="preserve"> - (B21*LOG(D21)+(1 - B21)*LOG(1-D21))</f>
        <v>0.3010299956639812</v>
      </c>
    </row>
    <row r="22" spans="1:7" x14ac:dyDescent="0.3">
      <c r="A22" s="3">
        <v>76</v>
      </c>
      <c r="B22" s="2">
        <v>0</v>
      </c>
      <c r="C22" s="23">
        <f>I$2+I$3*A22</f>
        <v>0</v>
      </c>
      <c r="D22" s="6">
        <f>1/(1+EXP(-(Iterazioni!B$2+Iterazioni!C$2*Dati!A22)))</f>
        <v>0.5</v>
      </c>
      <c r="E22" s="6">
        <f>D22-B22</f>
        <v>0.5</v>
      </c>
      <c r="F22" s="7">
        <f>E22*A22</f>
        <v>38</v>
      </c>
      <c r="G22" s="6">
        <f xml:space="preserve"> - (B22*LOG(D22)+(1 - B22)*LOG(1-D22))</f>
        <v>0.3010299956639812</v>
      </c>
    </row>
    <row r="23" spans="1:7" x14ac:dyDescent="0.3">
      <c r="A23" s="3">
        <v>34</v>
      </c>
      <c r="B23" s="2">
        <v>0</v>
      </c>
      <c r="C23" s="23">
        <f>I$2+I$3*A23</f>
        <v>0</v>
      </c>
      <c r="D23" s="6">
        <f>1/(1+EXP(-(Iterazioni!B$2+Iterazioni!C$2*Dati!A23)))</f>
        <v>0.5</v>
      </c>
      <c r="E23" s="6">
        <f>D23-B23</f>
        <v>0.5</v>
      </c>
      <c r="F23" s="7">
        <f>E23*A23</f>
        <v>17</v>
      </c>
      <c r="G23" s="6">
        <f xml:space="preserve"> - (B23*LOG(D23)+(1 - B23)*LOG(1-D23))</f>
        <v>0.3010299956639812</v>
      </c>
    </row>
    <row r="24" spans="1:7" x14ac:dyDescent="0.3">
      <c r="A24" s="3">
        <v>53</v>
      </c>
      <c r="B24" s="2">
        <v>0</v>
      </c>
      <c r="C24" s="23">
        <f>I$2+I$3*A24</f>
        <v>0</v>
      </c>
      <c r="D24" s="6">
        <f>1/(1+EXP(-(Iterazioni!B$2+Iterazioni!C$2*Dati!A24)))</f>
        <v>0.5</v>
      </c>
      <c r="E24" s="6">
        <f>D24-B24</f>
        <v>0.5</v>
      </c>
      <c r="F24" s="7">
        <f>E24*A24</f>
        <v>26.5</v>
      </c>
      <c r="G24" s="6">
        <f xml:space="preserve"> - (B24*LOG(D24)+(1 - B24)*LOG(1-D24))</f>
        <v>0.3010299956639812</v>
      </c>
    </row>
    <row r="25" spans="1:7" x14ac:dyDescent="0.3">
      <c r="A25" s="3">
        <v>39</v>
      </c>
      <c r="B25" s="2">
        <v>0</v>
      </c>
      <c r="C25" s="23">
        <f>I$2+I$3*A25</f>
        <v>0</v>
      </c>
      <c r="D25" s="6">
        <f>1/(1+EXP(-(Iterazioni!B$2+Iterazioni!C$2*Dati!A25)))</f>
        <v>0.5</v>
      </c>
      <c r="E25" s="6">
        <f>D25-B25</f>
        <v>0.5</v>
      </c>
      <c r="F25" s="7">
        <f>E25*A25</f>
        <v>19.5</v>
      </c>
      <c r="G25" s="6">
        <f xml:space="preserve"> - (B25*LOG(D25)+(1 - B25)*LOG(1-D25))</f>
        <v>0.3010299956639812</v>
      </c>
    </row>
    <row r="26" spans="1:7" x14ac:dyDescent="0.3">
      <c r="A26" s="3">
        <v>41</v>
      </c>
      <c r="B26" s="2">
        <v>0</v>
      </c>
      <c r="C26" s="23">
        <f>I$2+I$3*A26</f>
        <v>0</v>
      </c>
      <c r="D26" s="6">
        <f>1/(1+EXP(-(Iterazioni!B$2+Iterazioni!C$2*Dati!A26)))</f>
        <v>0.5</v>
      </c>
      <c r="E26" s="6">
        <f>D26-B26</f>
        <v>0.5</v>
      </c>
      <c r="F26" s="7">
        <f>E26*A26</f>
        <v>20.5</v>
      </c>
      <c r="G26" s="6">
        <f xml:space="preserve"> - (B26*LOG(D26)+(1 - B26)*LOG(1-D26))</f>
        <v>0.3010299956639812</v>
      </c>
    </row>
    <row r="27" spans="1:7" x14ac:dyDescent="0.3">
      <c r="A27" s="3">
        <v>64</v>
      </c>
      <c r="B27" s="2">
        <v>0</v>
      </c>
      <c r="C27" s="23">
        <f>I$2+I$3*A27</f>
        <v>0</v>
      </c>
      <c r="D27" s="6">
        <f>1/(1+EXP(-(Iterazioni!B$2+Iterazioni!C$2*Dati!A27)))</f>
        <v>0.5</v>
      </c>
      <c r="E27" s="6">
        <f>D27-B27</f>
        <v>0.5</v>
      </c>
      <c r="F27" s="7">
        <f>E27*A27</f>
        <v>32</v>
      </c>
      <c r="G27" s="6">
        <f xml:space="preserve"> - (B27*LOG(D27)+(1 - B27)*LOG(1-D27))</f>
        <v>0.3010299956639812</v>
      </c>
    </row>
    <row r="28" spans="1:7" x14ac:dyDescent="0.3">
      <c r="A28" s="3">
        <v>66</v>
      </c>
      <c r="B28" s="2">
        <v>0</v>
      </c>
      <c r="C28" s="23">
        <f>I$2+I$3*A28</f>
        <v>0</v>
      </c>
      <c r="D28" s="6">
        <f>1/(1+EXP(-(Iterazioni!B$2+Iterazioni!C$2*Dati!A28)))</f>
        <v>0.5</v>
      </c>
      <c r="E28" s="6">
        <f>D28-B28</f>
        <v>0.5</v>
      </c>
      <c r="F28" s="7">
        <f>E28*A28</f>
        <v>33</v>
      </c>
      <c r="G28" s="6">
        <f xml:space="preserve"> - (B28*LOG(D28)+(1 - B28)*LOG(1-D28))</f>
        <v>0.3010299956639812</v>
      </c>
    </row>
    <row r="29" spans="1:7" x14ac:dyDescent="0.3">
      <c r="A29" s="3">
        <v>79</v>
      </c>
      <c r="B29" s="2">
        <v>1</v>
      </c>
      <c r="C29" s="23">
        <f>I$2+I$3*A29</f>
        <v>0</v>
      </c>
      <c r="D29" s="6">
        <f>1/(1+EXP(-(Iterazioni!B$2+Iterazioni!C$2*Dati!A29)))</f>
        <v>0.5</v>
      </c>
      <c r="E29" s="6">
        <f>D29-B29</f>
        <v>-0.5</v>
      </c>
      <c r="F29" s="7">
        <f>E29*A29</f>
        <v>-39.5</v>
      </c>
      <c r="G29" s="6">
        <f xml:space="preserve"> - (B29*LOG(D29)+(1 - B29)*LOG(1-D29))</f>
        <v>0.3010299956639812</v>
      </c>
    </row>
    <row r="30" spans="1:7" x14ac:dyDescent="0.3">
      <c r="A30" s="3">
        <v>78</v>
      </c>
      <c r="B30" s="2">
        <v>0</v>
      </c>
      <c r="C30" s="23">
        <f>I$2+I$3*A30</f>
        <v>0</v>
      </c>
      <c r="D30" s="6">
        <f>1/(1+EXP(-(Iterazioni!B$2+Iterazioni!C$2*Dati!A30)))</f>
        <v>0.5</v>
      </c>
      <c r="E30" s="6">
        <f>D30-B30</f>
        <v>0.5</v>
      </c>
      <c r="F30" s="7">
        <f>E30*A30</f>
        <v>39</v>
      </c>
      <c r="G30" s="6">
        <f xml:space="preserve"> - (B30*LOG(D30)+(1 - B30)*LOG(1-D30))</f>
        <v>0.3010299956639812</v>
      </c>
    </row>
    <row r="31" spans="1:7" x14ac:dyDescent="0.3">
      <c r="A31" s="3">
        <v>74</v>
      </c>
      <c r="B31" s="2">
        <v>1</v>
      </c>
      <c r="C31" s="23">
        <f>I$2+I$3*A31</f>
        <v>0</v>
      </c>
      <c r="D31" s="6">
        <f>1/(1+EXP(-(Iterazioni!B$2+Iterazioni!C$2*Dati!A31)))</f>
        <v>0.5</v>
      </c>
      <c r="E31" s="6">
        <f>D31-B31</f>
        <v>-0.5</v>
      </c>
      <c r="F31" s="7">
        <f>E31*A31</f>
        <v>-37</v>
      </c>
      <c r="G31" s="6">
        <f xml:space="preserve"> - (B31*LOG(D31)+(1 - B31)*LOG(1-D31))</f>
        <v>0.3010299956639812</v>
      </c>
    </row>
    <row r="32" spans="1:7" x14ac:dyDescent="0.3">
      <c r="A32" s="3">
        <v>75</v>
      </c>
      <c r="B32" s="2">
        <v>0</v>
      </c>
      <c r="C32" s="23">
        <f>I$2+I$3*A32</f>
        <v>0</v>
      </c>
      <c r="D32" s="6">
        <f>1/(1+EXP(-(Iterazioni!B$2+Iterazioni!C$2*Dati!A32)))</f>
        <v>0.5</v>
      </c>
      <c r="E32" s="6">
        <f>D32-B32</f>
        <v>0.5</v>
      </c>
      <c r="F32" s="7">
        <f>E32*A32</f>
        <v>37.5</v>
      </c>
      <c r="G32" s="6">
        <f xml:space="preserve"> - (B32*LOG(D32)+(1 - B32)*LOG(1-D32))</f>
        <v>0.3010299956639812</v>
      </c>
    </row>
    <row r="33" spans="1:7" x14ac:dyDescent="0.3">
      <c r="A33" s="3">
        <v>83</v>
      </c>
      <c r="B33" s="2">
        <v>1</v>
      </c>
      <c r="C33" s="23">
        <f>I$2+I$3*A33</f>
        <v>0</v>
      </c>
      <c r="D33" s="6">
        <f>1/(1+EXP(-(Iterazioni!B$2+Iterazioni!C$2*Dati!A33)))</f>
        <v>0.5</v>
      </c>
      <c r="E33" s="6">
        <f>D33-B33</f>
        <v>-0.5</v>
      </c>
      <c r="F33" s="7">
        <f>E33*A33</f>
        <v>-41.5</v>
      </c>
      <c r="G33" s="6">
        <f xml:space="preserve"> - (B33*LOG(D33)+(1 - B33)*LOG(1-D33))</f>
        <v>0.3010299956639812</v>
      </c>
    </row>
    <row r="34" spans="1:7" x14ac:dyDescent="0.3">
      <c r="A34" s="3">
        <v>72</v>
      </c>
      <c r="B34" s="2">
        <v>0</v>
      </c>
      <c r="C34" s="23">
        <f>I$2+I$3*A34</f>
        <v>0</v>
      </c>
      <c r="D34" s="6">
        <f>1/(1+EXP(-(Iterazioni!B$2+Iterazioni!C$2*Dati!A34)))</f>
        <v>0.5</v>
      </c>
      <c r="E34" s="6">
        <f>D34-B34</f>
        <v>0.5</v>
      </c>
      <c r="F34" s="7">
        <f>E34*A34</f>
        <v>36</v>
      </c>
      <c r="G34" s="6">
        <f xml:space="preserve"> - (B34*LOG(D34)+(1 - B34)*LOG(1-D34))</f>
        <v>0.3010299956639812</v>
      </c>
    </row>
    <row r="35" spans="1:7" x14ac:dyDescent="0.3">
      <c r="A35" s="3">
        <v>51</v>
      </c>
      <c r="B35" s="2">
        <v>0</v>
      </c>
      <c r="C35" s="23">
        <f>I$2+I$3*A35</f>
        <v>0</v>
      </c>
      <c r="D35" s="6">
        <f>1/(1+EXP(-(Iterazioni!B$2+Iterazioni!C$2*Dati!A35)))</f>
        <v>0.5</v>
      </c>
      <c r="E35" s="6">
        <f>D35-B35</f>
        <v>0.5</v>
      </c>
      <c r="F35" s="7">
        <f>E35*A35</f>
        <v>25.5</v>
      </c>
      <c r="G35" s="6">
        <f xml:space="preserve"> - (B35*LOG(D35)+(1 - B35)*LOG(1-D35))</f>
        <v>0.3010299956639812</v>
      </c>
    </row>
    <row r="36" spans="1:7" x14ac:dyDescent="0.3">
      <c r="A36" s="3">
        <v>32</v>
      </c>
      <c r="B36" s="2">
        <v>0</v>
      </c>
      <c r="C36" s="23">
        <f>I$2+I$3*A36</f>
        <v>0</v>
      </c>
      <c r="D36" s="6">
        <f>1/(1+EXP(-(Iterazioni!B$2+Iterazioni!C$2*Dati!A36)))</f>
        <v>0.5</v>
      </c>
      <c r="E36" s="6">
        <f>D36-B36</f>
        <v>0.5</v>
      </c>
      <c r="F36" s="7">
        <f>E36*A36</f>
        <v>16</v>
      </c>
      <c r="G36" s="6">
        <f xml:space="preserve"> - (B36*LOG(D36)+(1 - B36)*LOG(1-D36))</f>
        <v>0.3010299956639812</v>
      </c>
    </row>
    <row r="37" spans="1:7" x14ac:dyDescent="0.3">
      <c r="A37" s="3">
        <v>34</v>
      </c>
      <c r="B37" s="2">
        <v>0</v>
      </c>
      <c r="C37" s="23">
        <f>I$2+I$3*A37</f>
        <v>0</v>
      </c>
      <c r="D37" s="6">
        <f>1/(1+EXP(-(Iterazioni!B$2+Iterazioni!C$2*Dati!A37)))</f>
        <v>0.5</v>
      </c>
      <c r="E37" s="6">
        <f>D37-B37</f>
        <v>0.5</v>
      </c>
      <c r="F37" s="7">
        <f>E37*A37</f>
        <v>17</v>
      </c>
      <c r="G37" s="6">
        <f xml:space="preserve"> - (B37*LOG(D37)+(1 - B37)*LOG(1-D37))</f>
        <v>0.3010299956639812</v>
      </c>
    </row>
    <row r="38" spans="1:7" x14ac:dyDescent="0.3">
      <c r="A38" s="3">
        <v>68</v>
      </c>
      <c r="B38" s="2">
        <v>0</v>
      </c>
      <c r="C38" s="23">
        <f>I$2+I$3*A38</f>
        <v>0</v>
      </c>
      <c r="D38" s="6">
        <f>1/(1+EXP(-(Iterazioni!B$2+Iterazioni!C$2*Dati!A38)))</f>
        <v>0.5</v>
      </c>
      <c r="E38" s="6">
        <f>D38-B38</f>
        <v>0.5</v>
      </c>
      <c r="F38" s="7">
        <f>E38*A38</f>
        <v>34</v>
      </c>
      <c r="G38" s="6">
        <f xml:space="preserve"> - (B38*LOG(D38)+(1 - B38)*LOG(1-D38))</f>
        <v>0.3010299956639812</v>
      </c>
    </row>
    <row r="39" spans="1:7" x14ac:dyDescent="0.3">
      <c r="A39" s="3">
        <v>51</v>
      </c>
      <c r="B39" s="2">
        <v>0</v>
      </c>
      <c r="C39" s="23">
        <f>I$2+I$3*A39</f>
        <v>0</v>
      </c>
      <c r="D39" s="6">
        <f>1/(1+EXP(-(Iterazioni!B$2+Iterazioni!C$2*Dati!A39)))</f>
        <v>0.5</v>
      </c>
      <c r="E39" s="6">
        <f>D39-B39</f>
        <v>0.5</v>
      </c>
      <c r="F39" s="7">
        <f>E39*A39</f>
        <v>25.5</v>
      </c>
      <c r="G39" s="6">
        <f xml:space="preserve"> - (B39*LOG(D39)+(1 - B39)*LOG(1-D39))</f>
        <v>0.3010299956639812</v>
      </c>
    </row>
    <row r="40" spans="1:7" x14ac:dyDescent="0.3">
      <c r="A40" s="3">
        <v>76</v>
      </c>
      <c r="B40" s="2">
        <v>1</v>
      </c>
      <c r="C40" s="23">
        <f>I$2+I$3*A40</f>
        <v>0</v>
      </c>
      <c r="D40" s="6">
        <f>1/(1+EXP(-(Iterazioni!B$2+Iterazioni!C$2*Dati!A40)))</f>
        <v>0.5</v>
      </c>
      <c r="E40" s="6">
        <f>D40-B40</f>
        <v>-0.5</v>
      </c>
      <c r="F40" s="7">
        <f>E40*A40</f>
        <v>-38</v>
      </c>
      <c r="G40" s="6">
        <f xml:space="preserve"> - (B40*LOG(D40)+(1 - B40)*LOG(1-D40))</f>
        <v>0.3010299956639812</v>
      </c>
    </row>
    <row r="41" spans="1:7" x14ac:dyDescent="0.3">
      <c r="A41" s="3">
        <v>72</v>
      </c>
      <c r="B41" s="2">
        <v>1</v>
      </c>
      <c r="C41" s="23">
        <f>I$2+I$3*A41</f>
        <v>0</v>
      </c>
      <c r="D41" s="6">
        <f>1/(1+EXP(-(Iterazioni!B$2+Iterazioni!C$2*Dati!A41)))</f>
        <v>0.5</v>
      </c>
      <c r="E41" s="6">
        <f>D41-B41</f>
        <v>-0.5</v>
      </c>
      <c r="F41" s="7">
        <f>E41*A41</f>
        <v>-36</v>
      </c>
      <c r="G41" s="6">
        <f xml:space="preserve"> - (B41*LOG(D41)+(1 - B41)*LOG(1-D41))</f>
        <v>0.3010299956639812</v>
      </c>
    </row>
    <row r="42" spans="1:7" x14ac:dyDescent="0.3">
      <c r="A42" s="3">
        <v>46</v>
      </c>
      <c r="B42" s="2">
        <v>0</v>
      </c>
      <c r="C42" s="23">
        <f>I$2+I$3*A42</f>
        <v>0</v>
      </c>
      <c r="D42" s="6">
        <f>1/(1+EXP(-(Iterazioni!B$2+Iterazioni!C$2*Dati!A42)))</f>
        <v>0.5</v>
      </c>
      <c r="E42" s="6">
        <f>D42-B42</f>
        <v>0.5</v>
      </c>
      <c r="F42" s="7">
        <f>E42*A42</f>
        <v>23</v>
      </c>
      <c r="G42" s="6">
        <f xml:space="preserve"> - (B42*LOG(D42)+(1 - B42)*LOG(1-D42))</f>
        <v>0.3010299956639812</v>
      </c>
    </row>
    <row r="43" spans="1:7" x14ac:dyDescent="0.3">
      <c r="A43" s="3">
        <v>75</v>
      </c>
      <c r="B43" s="2">
        <v>0</v>
      </c>
      <c r="C43" s="23">
        <f>I$2+I$3*A43</f>
        <v>0</v>
      </c>
      <c r="D43" s="6">
        <f>1/(1+EXP(-(Iterazioni!B$2+Iterazioni!C$2*Dati!A43)))</f>
        <v>0.5</v>
      </c>
      <c r="E43" s="6">
        <f>D43-B43</f>
        <v>0.5</v>
      </c>
      <c r="F43" s="7">
        <f>E43*A43</f>
        <v>37.5</v>
      </c>
      <c r="G43" s="6">
        <f xml:space="preserve"> - (B43*LOG(D43)+(1 - B43)*LOG(1-D43))</f>
        <v>0.3010299956639812</v>
      </c>
    </row>
    <row r="44" spans="1:7" x14ac:dyDescent="0.3">
      <c r="A44" s="3">
        <v>60</v>
      </c>
      <c r="B44" s="2">
        <v>0</v>
      </c>
      <c r="C44" s="23">
        <f>I$2+I$3*A44</f>
        <v>0</v>
      </c>
      <c r="D44" s="6">
        <f>1/(1+EXP(-(Iterazioni!B$2+Iterazioni!C$2*Dati!A44)))</f>
        <v>0.5</v>
      </c>
      <c r="E44" s="6">
        <f>D44-B44</f>
        <v>0.5</v>
      </c>
      <c r="F44" s="7">
        <f>E44*A44</f>
        <v>30</v>
      </c>
      <c r="G44" s="6">
        <f xml:space="preserve"> - (B44*LOG(D44)+(1 - B44)*LOG(1-D44))</f>
        <v>0.3010299956639812</v>
      </c>
    </row>
    <row r="45" spans="1:7" x14ac:dyDescent="0.3">
      <c r="A45" s="3">
        <v>39</v>
      </c>
      <c r="B45" s="2">
        <v>0</v>
      </c>
      <c r="C45" s="23">
        <f>I$2+I$3*A45</f>
        <v>0</v>
      </c>
      <c r="D45" s="6">
        <f>1/(1+EXP(-(Iterazioni!B$2+Iterazioni!C$2*Dati!A45)))</f>
        <v>0.5</v>
      </c>
      <c r="E45" s="6">
        <f>D45-B45</f>
        <v>0.5</v>
      </c>
      <c r="F45" s="7">
        <f>E45*A45</f>
        <v>19.5</v>
      </c>
      <c r="G45" s="6">
        <f xml:space="preserve"> - (B45*LOG(D45)+(1 - B45)*LOG(1-D45))</f>
        <v>0.3010299956639812</v>
      </c>
    </row>
    <row r="46" spans="1:7" ht="15" thickBot="1" x14ac:dyDescent="0.35">
      <c r="A46" s="4">
        <v>61</v>
      </c>
      <c r="B46" s="5">
        <v>0</v>
      </c>
      <c r="C46" s="31">
        <f>I$2+I$3*A46</f>
        <v>0</v>
      </c>
      <c r="D46" s="6">
        <f>1/(1+EXP(-(Iterazioni!B$2+Iterazioni!C$2*Dati!A46)))</f>
        <v>0.5</v>
      </c>
      <c r="E46" s="6">
        <f>D46-B46</f>
        <v>0.5</v>
      </c>
      <c r="F46" s="6">
        <f>E46*A46</f>
        <v>30.5</v>
      </c>
      <c r="G46" s="6">
        <f xml:space="preserve"> - (B46*LOG(D46)+(1 - B46)*LOG(1-D46))</f>
        <v>0.3010299956639812</v>
      </c>
    </row>
    <row r="47" spans="1:7" x14ac:dyDescent="0.3">
      <c r="C47" s="13"/>
      <c r="D47" s="13"/>
      <c r="E47" s="38"/>
      <c r="F47" s="38"/>
      <c r="G47" s="38"/>
    </row>
    <row r="48" spans="1:7" x14ac:dyDescent="0.3">
      <c r="E48" s="38"/>
      <c r="F48" s="38"/>
      <c r="G48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3115-27B4-4FA9-916E-A4F2D9C00652}">
  <dimension ref="A1:G48"/>
  <sheetViews>
    <sheetView topLeftCell="A36" workbookViewId="0">
      <selection activeCell="M13" sqref="M13"/>
    </sheetView>
  </sheetViews>
  <sheetFormatPr defaultRowHeight="14.4" x14ac:dyDescent="0.3"/>
  <cols>
    <col min="1" max="1" width="6.77734375" bestFit="1" customWidth="1"/>
    <col min="2" max="2" width="10.77734375" bestFit="1" customWidth="1"/>
    <col min="3" max="3" width="15" customWidth="1"/>
    <col min="4" max="4" width="13.88671875" customWidth="1"/>
    <col min="5" max="5" width="13.77734375" customWidth="1"/>
    <col min="6" max="6" width="15.44140625" customWidth="1"/>
    <col min="7" max="7" width="13.44140625" customWidth="1"/>
    <col min="12" max="12" width="12" bestFit="1" customWidth="1"/>
    <col min="13" max="13" width="23" bestFit="1" customWidth="1"/>
  </cols>
  <sheetData>
    <row r="1" spans="1:7" x14ac:dyDescent="0.3">
      <c r="A1" s="8" t="s">
        <v>0</v>
      </c>
      <c r="B1" s="9" t="s">
        <v>1</v>
      </c>
      <c r="C1" s="10" t="s">
        <v>5</v>
      </c>
      <c r="D1" s="11" t="s">
        <v>6</v>
      </c>
      <c r="E1" s="11" t="s">
        <v>3</v>
      </c>
      <c r="F1" s="12" t="s">
        <v>4</v>
      </c>
      <c r="G1" s="11" t="s">
        <v>2</v>
      </c>
    </row>
    <row r="2" spans="1:7" x14ac:dyDescent="0.3">
      <c r="A2" s="1">
        <v>35</v>
      </c>
      <c r="B2" s="2">
        <v>0</v>
      </c>
      <c r="C2" s="40">
        <f t="shared" ref="C2:C46" si="0">L$2+L$3*A2</f>
        <v>0</v>
      </c>
      <c r="D2" s="39">
        <f>1/(1+EXP(-(Iterazioni!B$3+Iterazioni!C$3*Dati!A2)))</f>
        <v>2.6414619805966997E-3</v>
      </c>
      <c r="E2" s="39">
        <f>D2-B2</f>
        <v>2.6414619805966997E-3</v>
      </c>
      <c r="F2" s="41">
        <f>E2*A2</f>
        <v>9.2451169320884485E-2</v>
      </c>
      <c r="G2" s="39">
        <f xml:space="preserve"> - (B2 * LOG(D2) + (1 - B2) * LOG(1 - D2))</f>
        <v>1.1486901417808199E-3</v>
      </c>
    </row>
    <row r="3" spans="1:7" x14ac:dyDescent="0.3">
      <c r="A3" s="1">
        <v>45</v>
      </c>
      <c r="B3" s="2">
        <v>0</v>
      </c>
      <c r="C3" s="40">
        <f t="shared" si="0"/>
        <v>0</v>
      </c>
      <c r="D3" s="39">
        <f>1/(1+EXP(-(Iterazioni!B$3+Iterazioni!C$3*Dati!A3)))</f>
        <v>4.8628843185029546E-4</v>
      </c>
      <c r="E3" s="39">
        <f t="shared" ref="E3:E46" si="1">D3-B3</f>
        <v>4.8628843185029546E-4</v>
      </c>
      <c r="F3" s="41">
        <f>E3*A3</f>
        <v>2.1882979433263297E-2</v>
      </c>
      <c r="G3" s="39">
        <f t="shared" ref="G3:G46" si="2" xml:space="preserve"> - (B3 * LOG(D3) + (1 - B3) * LOG(1 - D3))</f>
        <v>2.112437494256449E-4</v>
      </c>
    </row>
    <row r="4" spans="1:7" x14ac:dyDescent="0.3">
      <c r="A4" s="1">
        <v>55</v>
      </c>
      <c r="B4" s="2">
        <v>0</v>
      </c>
      <c r="C4" s="40">
        <f t="shared" si="0"/>
        <v>0</v>
      </c>
      <c r="D4" s="39">
        <f>1/(1+EXP(-(Iterazioni!B$3+Iterazioni!C$3*Dati!A4)))</f>
        <v>8.9367271096515977E-5</v>
      </c>
      <c r="E4" s="39">
        <f t="shared" si="1"/>
        <v>8.9367271096515977E-5</v>
      </c>
      <c r="F4" s="41">
        <f>E4*A4</f>
        <v>4.9151999103083785E-3</v>
      </c>
      <c r="G4" s="39">
        <f t="shared" si="2"/>
        <v>3.8813447051735294E-5</v>
      </c>
    </row>
    <row r="5" spans="1:7" x14ac:dyDescent="0.3">
      <c r="A5" s="1">
        <v>25</v>
      </c>
      <c r="B5" s="2">
        <v>0</v>
      </c>
      <c r="C5" s="40">
        <f t="shared" si="0"/>
        <v>0</v>
      </c>
      <c r="D5" s="39">
        <f>1/(1+EXP(-(Iterazioni!B$3+Iterazioni!C$3*Dati!A5)))</f>
        <v>1.4212298554502789E-2</v>
      </c>
      <c r="E5" s="39">
        <f t="shared" si="1"/>
        <v>1.4212298554502789E-2</v>
      </c>
      <c r="F5" s="41">
        <f>E5*A5</f>
        <v>0.35530746386256973</v>
      </c>
      <c r="G5" s="39">
        <f t="shared" si="2"/>
        <v>6.2166043469203472E-3</v>
      </c>
    </row>
    <row r="6" spans="1:7" x14ac:dyDescent="0.3">
      <c r="A6" s="1">
        <v>65</v>
      </c>
      <c r="B6" s="2">
        <v>1</v>
      </c>
      <c r="C6" s="40">
        <f t="shared" si="0"/>
        <v>0</v>
      </c>
      <c r="D6" s="39">
        <f>1/(1+EXP(-(Iterazioni!B$3+Iterazioni!C$3*Dati!A6)))</f>
        <v>1.6418077734727957E-5</v>
      </c>
      <c r="E6" s="39">
        <f t="shared" si="1"/>
        <v>-0.99998358192226522</v>
      </c>
      <c r="F6" s="41">
        <f>E6*A6</f>
        <v>-64.998932824947232</v>
      </c>
      <c r="G6" s="39">
        <f t="shared" si="2"/>
        <v>4.7846776924096552</v>
      </c>
    </row>
    <row r="7" spans="1:7" x14ac:dyDescent="0.3">
      <c r="A7" s="3">
        <v>80</v>
      </c>
      <c r="B7" s="2">
        <v>0</v>
      </c>
      <c r="C7" s="40">
        <f t="shared" si="0"/>
        <v>0</v>
      </c>
      <c r="D7" s="39">
        <f>1/(1+EXP(-(Iterazioni!B$3+Iterazioni!C$3*Dati!A7)))</f>
        <v>1.2926979745732738E-6</v>
      </c>
      <c r="E7" s="39">
        <f t="shared" si="1"/>
        <v>1.2926979745732738E-6</v>
      </c>
      <c r="F7" s="41">
        <f>E7*A7</f>
        <v>1.034158379658619E-4</v>
      </c>
      <c r="G7" s="39">
        <f t="shared" si="2"/>
        <v>5.6141195998405769E-7</v>
      </c>
    </row>
    <row r="8" spans="1:7" x14ac:dyDescent="0.3">
      <c r="A8" s="3">
        <v>48</v>
      </c>
      <c r="B8" s="2">
        <v>0</v>
      </c>
      <c r="C8" s="40">
        <f t="shared" si="0"/>
        <v>0</v>
      </c>
      <c r="D8" s="39">
        <f>1/(1+EXP(-(Iterazioni!B$3+Iterazioni!C$3*Dati!A8)))</f>
        <v>2.9255784323250795E-4</v>
      </c>
      <c r="E8" s="39">
        <f t="shared" si="1"/>
        <v>2.9255784323250795E-4</v>
      </c>
      <c r="F8" s="41">
        <f>E8*A8</f>
        <v>1.4042776475160381E-2</v>
      </c>
      <c r="G8" s="39">
        <f t="shared" si="2"/>
        <v>1.2707484623133796E-4</v>
      </c>
    </row>
    <row r="9" spans="1:7" x14ac:dyDescent="0.3">
      <c r="A9" s="3">
        <v>82</v>
      </c>
      <c r="B9" s="2">
        <v>0</v>
      </c>
      <c r="C9" s="40">
        <f t="shared" si="0"/>
        <v>0</v>
      </c>
      <c r="D9" s="39">
        <f>1/(1+EXP(-(Iterazioni!B$3+Iterazioni!C$3*Dati!A9)))</f>
        <v>9.2112730287511971E-7</v>
      </c>
      <c r="E9" s="39">
        <f t="shared" si="1"/>
        <v>9.2112730287511971E-7</v>
      </c>
      <c r="F9" s="41">
        <f>E9*A9</f>
        <v>7.5532438835759812E-5</v>
      </c>
      <c r="G9" s="39">
        <f t="shared" si="2"/>
        <v>4.0004068901436206E-7</v>
      </c>
    </row>
    <row r="10" spans="1:7" x14ac:dyDescent="0.3">
      <c r="A10" s="3">
        <v>81</v>
      </c>
      <c r="B10" s="2">
        <v>0</v>
      </c>
      <c r="C10" s="40">
        <f t="shared" si="0"/>
        <v>0</v>
      </c>
      <c r="D10" s="39">
        <f>1/(1+EXP(-(Iterazioni!B$3+Iterazioni!C$3*Dati!A10)))</f>
        <v>1.0912100788327636E-6</v>
      </c>
      <c r="E10" s="39">
        <f t="shared" si="1"/>
        <v>1.0912100788327636E-6</v>
      </c>
      <c r="F10" s="41">
        <f>E10*A10</f>
        <v>8.8388016385453847E-5</v>
      </c>
      <c r="G10" s="39">
        <f t="shared" si="2"/>
        <v>4.7390677440853043E-7</v>
      </c>
    </row>
    <row r="11" spans="1:7" x14ac:dyDescent="0.3">
      <c r="A11" s="3">
        <v>73</v>
      </c>
      <c r="B11" s="2">
        <v>0</v>
      </c>
      <c r="C11" s="40">
        <f t="shared" si="0"/>
        <v>0</v>
      </c>
      <c r="D11" s="39">
        <f>1/(1+EXP(-(Iterazioni!B$3+Iterazioni!C$3*Dati!A11)))</f>
        <v>4.2326981853800194E-6</v>
      </c>
      <c r="E11" s="39">
        <f t="shared" si="1"/>
        <v>4.2326981853800194E-6</v>
      </c>
      <c r="F11" s="41">
        <f>E11*A11</f>
        <v>3.089869675327414E-4</v>
      </c>
      <c r="G11" s="39">
        <f t="shared" si="2"/>
        <v>1.8382413558405157E-6</v>
      </c>
    </row>
    <row r="12" spans="1:7" x14ac:dyDescent="0.3">
      <c r="A12" s="3">
        <v>84</v>
      </c>
      <c r="B12" s="2">
        <v>1</v>
      </c>
      <c r="C12" s="40">
        <f t="shared" si="0"/>
        <v>0</v>
      </c>
      <c r="D12" s="39">
        <f>1/(1+EXP(-(Iterazioni!B$3+Iterazioni!C$3*Dati!A12)))</f>
        <v>6.5636013529127133E-7</v>
      </c>
      <c r="E12" s="39">
        <f t="shared" si="1"/>
        <v>-0.99999934363986476</v>
      </c>
      <c r="F12" s="41">
        <f>E12*A12</f>
        <v>-83.999944865748645</v>
      </c>
      <c r="G12" s="39">
        <f t="shared" si="2"/>
        <v>6.1828578041405393</v>
      </c>
    </row>
    <row r="13" spans="1:7" x14ac:dyDescent="0.3">
      <c r="A13" s="3">
        <v>62</v>
      </c>
      <c r="B13" s="2">
        <v>1</v>
      </c>
      <c r="C13" s="40">
        <f t="shared" si="0"/>
        <v>0</v>
      </c>
      <c r="D13" s="39">
        <f>1/(1+EXP(-(Iterazioni!B$3+Iterazioni!C$3*Dati!A13)))</f>
        <v>2.7295053212392624E-5</v>
      </c>
      <c r="E13" s="39">
        <f t="shared" si="1"/>
        <v>-0.99997270494678758</v>
      </c>
      <c r="F13" s="41">
        <f>E13*A13</f>
        <v>-61.998307706700828</v>
      </c>
      <c r="G13" s="39">
        <f t="shared" si="2"/>
        <v>4.563916054689181</v>
      </c>
    </row>
    <row r="14" spans="1:7" x14ac:dyDescent="0.3">
      <c r="A14" s="3">
        <v>53</v>
      </c>
      <c r="B14" s="2">
        <v>0</v>
      </c>
      <c r="C14" s="40">
        <f t="shared" si="0"/>
        <v>0</v>
      </c>
      <c r="D14" s="39">
        <f>1/(1+EXP(-(Iterazioni!B$3+Iterazioni!C$3*Dati!A14)))</f>
        <v>1.2541238157157798E-4</v>
      </c>
      <c r="E14" s="39">
        <f t="shared" si="1"/>
        <v>1.2541238157157798E-4</v>
      </c>
      <c r="F14" s="41">
        <f>E14*A14</f>
        <v>6.6468562232936323E-3</v>
      </c>
      <c r="G14" s="39">
        <f t="shared" si="2"/>
        <v>5.4469320913916551E-5</v>
      </c>
    </row>
    <row r="15" spans="1:7" x14ac:dyDescent="0.3">
      <c r="A15" s="3">
        <v>76</v>
      </c>
      <c r="B15" s="2">
        <v>0</v>
      </c>
      <c r="C15" s="40">
        <f t="shared" si="0"/>
        <v>0</v>
      </c>
      <c r="D15" s="39">
        <f>1/(1+EXP(-(Iterazioni!B$3+Iterazioni!C$3*Dati!A15)))</f>
        <v>2.5459605675143011E-6</v>
      </c>
      <c r="E15" s="39">
        <f t="shared" si="1"/>
        <v>2.5459605675143011E-6</v>
      </c>
      <c r="F15" s="41">
        <f>E15*A15</f>
        <v>1.9349300313108687E-4</v>
      </c>
      <c r="G15" s="39">
        <f t="shared" si="2"/>
        <v>1.1056980331319487E-6</v>
      </c>
    </row>
    <row r="16" spans="1:7" x14ac:dyDescent="0.3">
      <c r="A16" s="3">
        <v>51</v>
      </c>
      <c r="B16" s="2">
        <v>0</v>
      </c>
      <c r="C16" s="40">
        <f t="shared" si="0"/>
        <v>0</v>
      </c>
      <c r="D16" s="39">
        <f>1/(1+EXP(-(Iterazioni!B$3+Iterazioni!C$3*Dati!A16)))</f>
        <v>1.7599325322130619E-4</v>
      </c>
      <c r="E16" s="39">
        <f t="shared" si="1"/>
        <v>1.7599325322130619E-4</v>
      </c>
      <c r="F16" s="41">
        <f>E16*A16</f>
        <v>8.975655914286616E-3</v>
      </c>
      <c r="G16" s="39">
        <f t="shared" si="2"/>
        <v>7.6439625352684896E-5</v>
      </c>
    </row>
    <row r="17" spans="1:7" x14ac:dyDescent="0.3">
      <c r="A17" s="3">
        <v>80</v>
      </c>
      <c r="B17" s="2">
        <v>0</v>
      </c>
      <c r="C17" s="40">
        <f t="shared" si="0"/>
        <v>0</v>
      </c>
      <c r="D17" s="39">
        <f>1/(1+EXP(-(Iterazioni!B$3+Iterazioni!C$3*Dati!A17)))</f>
        <v>1.2926979745732738E-6</v>
      </c>
      <c r="E17" s="39">
        <f t="shared" si="1"/>
        <v>1.2926979745732738E-6</v>
      </c>
      <c r="F17" s="41">
        <f>E17*A17</f>
        <v>1.034158379658619E-4</v>
      </c>
      <c r="G17" s="39">
        <f t="shared" si="2"/>
        <v>5.6141195998405769E-7</v>
      </c>
    </row>
    <row r="18" spans="1:7" x14ac:dyDescent="0.3">
      <c r="A18" s="3">
        <v>56</v>
      </c>
      <c r="B18" s="2">
        <v>0</v>
      </c>
      <c r="C18" s="40">
        <f t="shared" si="0"/>
        <v>0</v>
      </c>
      <c r="D18" s="39">
        <f>1/(1+EXP(-(Iterazioni!B$3+Iterazioni!C$3*Dati!A18)))</f>
        <v>7.5438971511672764E-5</v>
      </c>
      <c r="E18" s="39">
        <f t="shared" si="1"/>
        <v>7.5438971511672764E-5</v>
      </c>
      <c r="F18" s="41">
        <f>E18*A18</f>
        <v>4.2245824046536744E-3</v>
      </c>
      <c r="G18" s="39">
        <f t="shared" si="2"/>
        <v>3.2763964903404936E-5</v>
      </c>
    </row>
    <row r="19" spans="1:7" x14ac:dyDescent="0.3">
      <c r="A19" s="3">
        <v>49</v>
      </c>
      <c r="B19" s="2">
        <v>0</v>
      </c>
      <c r="C19" s="40">
        <f t="shared" si="0"/>
        <v>0</v>
      </c>
      <c r="D19" s="39">
        <f>1/(1+EXP(-(Iterazioni!B$3+Iterazioni!C$3*Dati!A19)))</f>
        <v>2.4696918167099101E-4</v>
      </c>
      <c r="E19" s="39">
        <f t="shared" si="1"/>
        <v>2.4696918167099101E-4</v>
      </c>
      <c r="F19" s="41">
        <f>E19*A19</f>
        <v>1.210148990187856E-2</v>
      </c>
      <c r="G19" s="39">
        <f t="shared" si="2"/>
        <v>1.0727059961128147E-4</v>
      </c>
    </row>
    <row r="20" spans="1:7" x14ac:dyDescent="0.3">
      <c r="A20" s="3">
        <v>53</v>
      </c>
      <c r="B20" s="2">
        <v>0</v>
      </c>
      <c r="C20" s="40">
        <f t="shared" si="0"/>
        <v>0</v>
      </c>
      <c r="D20" s="39">
        <f>1/(1+EXP(-(Iterazioni!B$3+Iterazioni!C$3*Dati!A20)))</f>
        <v>1.2541238157157798E-4</v>
      </c>
      <c r="E20" s="39">
        <f t="shared" si="1"/>
        <v>1.2541238157157798E-4</v>
      </c>
      <c r="F20" s="41">
        <f>E20*A20</f>
        <v>6.6468562232936323E-3</v>
      </c>
      <c r="G20" s="39">
        <f t="shared" si="2"/>
        <v>5.4469320913916551E-5</v>
      </c>
    </row>
    <row r="21" spans="1:7" x14ac:dyDescent="0.3">
      <c r="A21" s="3">
        <v>63</v>
      </c>
      <c r="B21" s="2">
        <v>0</v>
      </c>
      <c r="C21" s="40">
        <f t="shared" si="0"/>
        <v>0</v>
      </c>
      <c r="D21" s="39">
        <f>1/(1+EXP(-(Iterazioni!B$3+Iterazioni!C$3*Dati!A21)))</f>
        <v>2.3040770905446199E-5</v>
      </c>
      <c r="E21" s="39">
        <f t="shared" si="1"/>
        <v>2.3040770905446199E-5</v>
      </c>
      <c r="F21" s="41">
        <f>E21*A21</f>
        <v>1.4515685670431105E-3</v>
      </c>
      <c r="G21" s="39">
        <f t="shared" si="2"/>
        <v>1.0006594943296484E-5</v>
      </c>
    </row>
    <row r="22" spans="1:7" x14ac:dyDescent="0.3">
      <c r="A22" s="3">
        <v>76</v>
      </c>
      <c r="B22" s="2">
        <v>0</v>
      </c>
      <c r="C22" s="40">
        <f t="shared" si="0"/>
        <v>0</v>
      </c>
      <c r="D22" s="39">
        <f>1/(1+EXP(-(Iterazioni!B$3+Iterazioni!C$3*Dati!A22)))</f>
        <v>2.5459605675143011E-6</v>
      </c>
      <c r="E22" s="39">
        <f t="shared" si="1"/>
        <v>2.5459605675143011E-6</v>
      </c>
      <c r="F22" s="41">
        <f>E22*A22</f>
        <v>1.9349300313108687E-4</v>
      </c>
      <c r="G22" s="39">
        <f t="shared" si="2"/>
        <v>1.1056980331319487E-6</v>
      </c>
    </row>
    <row r="23" spans="1:7" x14ac:dyDescent="0.3">
      <c r="A23" s="3">
        <v>34</v>
      </c>
      <c r="B23" s="2">
        <v>0</v>
      </c>
      <c r="C23" s="40">
        <f t="shared" si="0"/>
        <v>0</v>
      </c>
      <c r="D23" s="39">
        <f>1/(1+EXP(-(Iterazioni!B$3+Iterazioni!C$3*Dati!A23)))</f>
        <v>3.1276732920855707E-3</v>
      </c>
      <c r="E23" s="39">
        <f t="shared" si="1"/>
        <v>3.1276732920855707E-3</v>
      </c>
      <c r="F23" s="41">
        <f>E23*A23</f>
        <v>0.1063408919309094</v>
      </c>
      <c r="G23" s="39">
        <f t="shared" si="2"/>
        <v>1.3604598997735905E-3</v>
      </c>
    </row>
    <row r="24" spans="1:7" x14ac:dyDescent="0.3">
      <c r="A24" s="3">
        <v>53</v>
      </c>
      <c r="B24" s="2">
        <v>0</v>
      </c>
      <c r="C24" s="40">
        <f t="shared" si="0"/>
        <v>0</v>
      </c>
      <c r="D24" s="39">
        <f>1/(1+EXP(-(Iterazioni!B$3+Iterazioni!C$3*Dati!A24)))</f>
        <v>1.2541238157157798E-4</v>
      </c>
      <c r="E24" s="39">
        <f t="shared" si="1"/>
        <v>1.2541238157157798E-4</v>
      </c>
      <c r="F24" s="41">
        <f>E24*A24</f>
        <v>6.6468562232936323E-3</v>
      </c>
      <c r="G24" s="39">
        <f t="shared" si="2"/>
        <v>5.4469320913916551E-5</v>
      </c>
    </row>
    <row r="25" spans="1:7" x14ac:dyDescent="0.3">
      <c r="A25" s="3">
        <v>39</v>
      </c>
      <c r="B25" s="2">
        <v>0</v>
      </c>
      <c r="C25" s="40">
        <f t="shared" si="0"/>
        <v>0</v>
      </c>
      <c r="D25" s="39">
        <f>1/(1+EXP(-(Iterazioni!B$3+Iterazioni!C$3*Dati!A25)))</f>
        <v>1.3429328121038115E-3</v>
      </c>
      <c r="E25" s="39">
        <f t="shared" si="1"/>
        <v>1.3429328121038115E-3</v>
      </c>
      <c r="F25" s="41">
        <f>E25*A25</f>
        <v>5.2374379672048652E-2</v>
      </c>
      <c r="G25" s="39">
        <f t="shared" si="2"/>
        <v>5.8362027904546704E-4</v>
      </c>
    </row>
    <row r="26" spans="1:7" x14ac:dyDescent="0.3">
      <c r="A26" s="3">
        <v>41</v>
      </c>
      <c r="B26" s="2">
        <v>0</v>
      </c>
      <c r="C26" s="40">
        <f t="shared" si="0"/>
        <v>0</v>
      </c>
      <c r="D26" s="39">
        <f>1/(1+EXP(-(Iterazioni!B$3+Iterazioni!C$3*Dati!A26)))</f>
        <v>9.5729190239495095E-4</v>
      </c>
      <c r="E26" s="39">
        <f t="shared" si="1"/>
        <v>9.5729190239495095E-4</v>
      </c>
      <c r="F26" s="41">
        <f>E26*A26</f>
        <v>3.9248967998192989E-2</v>
      </c>
      <c r="G26" s="39">
        <f t="shared" si="2"/>
        <v>4.1594571329223087E-4</v>
      </c>
    </row>
    <row r="27" spans="1:7" x14ac:dyDescent="0.3">
      <c r="A27" s="3">
        <v>64</v>
      </c>
      <c r="B27" s="2">
        <v>0</v>
      </c>
      <c r="C27" s="40">
        <f t="shared" si="0"/>
        <v>0</v>
      </c>
      <c r="D27" s="39">
        <f>1/(1+EXP(-(Iterazioni!B$3+Iterazioni!C$3*Dati!A27)))</f>
        <v>1.9449559880345935E-5</v>
      </c>
      <c r="E27" s="39">
        <f t="shared" si="1"/>
        <v>1.9449559880345935E-5</v>
      </c>
      <c r="F27" s="41">
        <f>E27*A27</f>
        <v>1.2447718323421399E-3</v>
      </c>
      <c r="G27" s="39">
        <f t="shared" si="2"/>
        <v>8.4469186761586001E-6</v>
      </c>
    </row>
    <row r="28" spans="1:7" x14ac:dyDescent="0.3">
      <c r="A28" s="3">
        <v>66</v>
      </c>
      <c r="B28" s="2">
        <v>0</v>
      </c>
      <c r="C28" s="40">
        <f t="shared" si="0"/>
        <v>0</v>
      </c>
      <c r="D28" s="39">
        <f>1/(1+EXP(-(Iterazioni!B$3+Iterazioni!C$3*Dati!A28)))</f>
        <v>1.3859087341615118E-5</v>
      </c>
      <c r="E28" s="39">
        <f t="shared" si="1"/>
        <v>1.3859087341615118E-5</v>
      </c>
      <c r="F28" s="41">
        <f>E28*A28</f>
        <v>9.1469976454659784E-4</v>
      </c>
      <c r="G28" s="39">
        <f t="shared" si="2"/>
        <v>6.0189668654790605E-6</v>
      </c>
    </row>
    <row r="29" spans="1:7" x14ac:dyDescent="0.3">
      <c r="A29" s="3">
        <v>79</v>
      </c>
      <c r="B29" s="2">
        <v>1</v>
      </c>
      <c r="C29" s="40">
        <f t="shared" si="0"/>
        <v>0</v>
      </c>
      <c r="D29" s="39">
        <f>1/(1+EXP(-(Iterazioni!B$3+Iterazioni!C$3*Dati!A29)))</f>
        <v>1.5313898063357962E-6</v>
      </c>
      <c r="E29" s="39">
        <f t="shared" si="1"/>
        <v>-0.9999984686101937</v>
      </c>
      <c r="F29" s="41">
        <f>E29*A29</f>
        <v>-78.999879020205299</v>
      </c>
      <c r="G29" s="39">
        <f t="shared" si="2"/>
        <v>5.814914248104591</v>
      </c>
    </row>
    <row r="30" spans="1:7" x14ac:dyDescent="0.3">
      <c r="A30" s="3">
        <v>78</v>
      </c>
      <c r="B30" s="2">
        <v>0</v>
      </c>
      <c r="C30" s="40">
        <f t="shared" si="0"/>
        <v>0</v>
      </c>
      <c r="D30" s="39">
        <f>1/(1+EXP(-(Iterazioni!B$3+Iterazioni!C$3*Dati!A30)))</f>
        <v>1.8141551094824827E-6</v>
      </c>
      <c r="E30" s="39">
        <f t="shared" si="1"/>
        <v>1.8141551094824827E-6</v>
      </c>
      <c r="F30" s="41">
        <f>E30*A30</f>
        <v>1.4150409853963365E-4</v>
      </c>
      <c r="G30" s="39">
        <f t="shared" si="2"/>
        <v>7.8787826802618724E-7</v>
      </c>
    </row>
    <row r="31" spans="1:7" x14ac:dyDescent="0.3">
      <c r="A31" s="3">
        <v>74</v>
      </c>
      <c r="B31" s="2">
        <v>1</v>
      </c>
      <c r="C31" s="40">
        <f t="shared" si="0"/>
        <v>0</v>
      </c>
      <c r="D31" s="39">
        <f>1/(1+EXP(-(Iterazioni!B$3+Iterazioni!C$3*Dati!A31)))</f>
        <v>3.5729653236322504E-6</v>
      </c>
      <c r="E31" s="39">
        <f t="shared" si="1"/>
        <v>-0.99999642703467639</v>
      </c>
      <c r="F31" s="41">
        <f>E31*A31</f>
        <v>-73.999735600566055</v>
      </c>
      <c r="G31" s="39">
        <f t="shared" si="2"/>
        <v>5.4469711986949134</v>
      </c>
    </row>
    <row r="32" spans="1:7" x14ac:dyDescent="0.3">
      <c r="A32" s="3">
        <v>75</v>
      </c>
      <c r="B32" s="2">
        <v>0</v>
      </c>
      <c r="C32" s="40">
        <f t="shared" si="0"/>
        <v>0</v>
      </c>
      <c r="D32" s="39">
        <f>1/(1+EXP(-(Iterazioni!B$3+Iterazioni!C$3*Dati!A32)))</f>
        <v>3.0160619378046979E-6</v>
      </c>
      <c r="E32" s="39">
        <f t="shared" si="1"/>
        <v>3.0160619378046979E-6</v>
      </c>
      <c r="F32" s="41">
        <f>E32*A32</f>
        <v>2.2620464533535235E-4</v>
      </c>
      <c r="G32" s="39">
        <f t="shared" si="2"/>
        <v>1.3098610319574432E-6</v>
      </c>
    </row>
    <row r="33" spans="1:7" x14ac:dyDescent="0.3">
      <c r="A33" s="3">
        <v>83</v>
      </c>
      <c r="B33" s="2">
        <v>1</v>
      </c>
      <c r="C33" s="40">
        <f t="shared" si="0"/>
        <v>0</v>
      </c>
      <c r="D33" s="39">
        <f>1/(1+EXP(-(Iterazioni!B$3+Iterazioni!C$3*Dati!A33)))</f>
        <v>7.7755466345796546E-7</v>
      </c>
      <c r="E33" s="39">
        <f t="shared" si="1"/>
        <v>-0.99999922244533657</v>
      </c>
      <c r="F33" s="41">
        <f>E33*A33</f>
        <v>-82.999935462962938</v>
      </c>
      <c r="G33" s="39">
        <f t="shared" si="2"/>
        <v>6.1092690695633074</v>
      </c>
    </row>
    <row r="34" spans="1:7" x14ac:dyDescent="0.3">
      <c r="A34" s="3">
        <v>72</v>
      </c>
      <c r="B34" s="2">
        <v>0</v>
      </c>
      <c r="C34" s="40">
        <f t="shared" si="0"/>
        <v>0</v>
      </c>
      <c r="D34" s="39">
        <f>1/(1+EXP(-(Iterazioni!B$3+Iterazioni!C$3*Dati!A34)))</f>
        <v>5.0142473053335321E-6</v>
      </c>
      <c r="E34" s="39">
        <f t="shared" si="1"/>
        <v>5.0142473053335321E-6</v>
      </c>
      <c r="F34" s="41">
        <f>E34*A34</f>
        <v>3.6102580598401429E-4</v>
      </c>
      <c r="G34" s="39">
        <f t="shared" si="2"/>
        <v>2.1776653953006669E-6</v>
      </c>
    </row>
    <row r="35" spans="1:7" x14ac:dyDescent="0.3">
      <c r="A35" s="3">
        <v>51</v>
      </c>
      <c r="B35" s="2">
        <v>0</v>
      </c>
      <c r="C35" s="40">
        <f t="shared" si="0"/>
        <v>0</v>
      </c>
      <c r="D35" s="39">
        <f>1/(1+EXP(-(Iterazioni!B$3+Iterazioni!C$3*Dati!A35)))</f>
        <v>1.7599325322130619E-4</v>
      </c>
      <c r="E35" s="39">
        <f t="shared" si="1"/>
        <v>1.7599325322130619E-4</v>
      </c>
      <c r="F35" s="41">
        <f>E35*A35</f>
        <v>8.975655914286616E-3</v>
      </c>
      <c r="G35" s="39">
        <f t="shared" si="2"/>
        <v>7.6439625352684896E-5</v>
      </c>
    </row>
    <row r="36" spans="1:7" x14ac:dyDescent="0.3">
      <c r="A36" s="3">
        <v>32</v>
      </c>
      <c r="B36" s="2">
        <v>0</v>
      </c>
      <c r="C36" s="40">
        <f t="shared" si="0"/>
        <v>0</v>
      </c>
      <c r="D36" s="39">
        <f>1/(1+EXP(-(Iterazioni!B$3+Iterazioni!C$3*Dati!A36)))</f>
        <v>4.3838064130797341E-3</v>
      </c>
      <c r="E36" s="39">
        <f t="shared" si="1"/>
        <v>4.3838064130797341E-3</v>
      </c>
      <c r="F36" s="41">
        <f>E36*A36</f>
        <v>0.14028180521855149</v>
      </c>
      <c r="G36" s="39">
        <f t="shared" si="2"/>
        <v>1.9080482544371318E-3</v>
      </c>
    </row>
    <row r="37" spans="1:7" x14ac:dyDescent="0.3">
      <c r="A37" s="3">
        <v>34</v>
      </c>
      <c r="B37" s="2">
        <v>0</v>
      </c>
      <c r="C37" s="40">
        <f t="shared" si="0"/>
        <v>0</v>
      </c>
      <c r="D37" s="39">
        <f>1/(1+EXP(-(Iterazioni!B$3+Iterazioni!C$3*Dati!A37)))</f>
        <v>3.1276732920855707E-3</v>
      </c>
      <c r="E37" s="39">
        <f t="shared" si="1"/>
        <v>3.1276732920855707E-3</v>
      </c>
      <c r="F37" s="41">
        <f>E37*A37</f>
        <v>0.1063408919309094</v>
      </c>
      <c r="G37" s="39">
        <f t="shared" si="2"/>
        <v>1.3604598997735905E-3</v>
      </c>
    </row>
    <row r="38" spans="1:7" x14ac:dyDescent="0.3">
      <c r="A38" s="3">
        <v>68</v>
      </c>
      <c r="B38" s="2">
        <v>0</v>
      </c>
      <c r="C38" s="40">
        <f t="shared" si="0"/>
        <v>0</v>
      </c>
      <c r="D38" s="39">
        <f>1/(1+EXP(-(Iterazioni!B$3+Iterazioni!C$3*Dati!A38)))</f>
        <v>9.8754930433175747E-6</v>
      </c>
      <c r="E38" s="39">
        <f t="shared" si="1"/>
        <v>9.8754930433175747E-6</v>
      </c>
      <c r="F38" s="41">
        <f>E38*A38</f>
        <v>6.7153352694559511E-4</v>
      </c>
      <c r="G38" s="39">
        <f t="shared" si="2"/>
        <v>4.2888933122911159E-6</v>
      </c>
    </row>
    <row r="39" spans="1:7" x14ac:dyDescent="0.3">
      <c r="A39" s="3">
        <v>51</v>
      </c>
      <c r="B39" s="2">
        <v>0</v>
      </c>
      <c r="C39" s="40">
        <f t="shared" si="0"/>
        <v>0</v>
      </c>
      <c r="D39" s="39">
        <f>1/(1+EXP(-(Iterazioni!B$3+Iterazioni!C$3*Dati!A39)))</f>
        <v>1.7599325322130619E-4</v>
      </c>
      <c r="E39" s="39">
        <f t="shared" si="1"/>
        <v>1.7599325322130619E-4</v>
      </c>
      <c r="F39" s="41">
        <f>E39*A39</f>
        <v>8.975655914286616E-3</v>
      </c>
      <c r="G39" s="39">
        <f t="shared" si="2"/>
        <v>7.6439625352684896E-5</v>
      </c>
    </row>
    <row r="40" spans="1:7" x14ac:dyDescent="0.3">
      <c r="A40" s="3">
        <v>76</v>
      </c>
      <c r="B40" s="2">
        <v>1</v>
      </c>
      <c r="C40" s="40">
        <f t="shared" si="0"/>
        <v>0</v>
      </c>
      <c r="D40" s="39">
        <f>1/(1+EXP(-(Iterazioni!B$3+Iterazioni!C$3*Dati!A40)))</f>
        <v>2.5459605675143011E-6</v>
      </c>
      <c r="E40" s="39">
        <f t="shared" si="1"/>
        <v>-0.99999745403943252</v>
      </c>
      <c r="F40" s="41">
        <f>E40*A40</f>
        <v>-75.999806506996876</v>
      </c>
      <c r="G40" s="39">
        <f t="shared" si="2"/>
        <v>5.5941483270938193</v>
      </c>
    </row>
    <row r="41" spans="1:7" x14ac:dyDescent="0.3">
      <c r="A41" s="3">
        <v>72</v>
      </c>
      <c r="B41" s="2">
        <v>1</v>
      </c>
      <c r="C41" s="40">
        <f t="shared" si="0"/>
        <v>0</v>
      </c>
      <c r="D41" s="39">
        <f>1/(1+EXP(-(Iterazioni!B$3+Iterazioni!C$3*Dati!A41)))</f>
        <v>5.0142473053335321E-6</v>
      </c>
      <c r="E41" s="39">
        <f t="shared" si="1"/>
        <v>-0.99999498575269463</v>
      </c>
      <c r="F41" s="41">
        <f>E41*A41</f>
        <v>-71.999638974194013</v>
      </c>
      <c r="G41" s="39">
        <f t="shared" si="2"/>
        <v>5.2997942502156441</v>
      </c>
    </row>
    <row r="42" spans="1:7" x14ac:dyDescent="0.3">
      <c r="A42" s="3">
        <v>46</v>
      </c>
      <c r="B42" s="2">
        <v>0</v>
      </c>
      <c r="C42" s="40">
        <f t="shared" si="0"/>
        <v>0</v>
      </c>
      <c r="D42" s="39">
        <f>1/(1+EXP(-(Iterazioni!B$3+Iterazioni!C$3*Dati!A42)))</f>
        <v>4.1052354472721981E-4</v>
      </c>
      <c r="E42" s="39">
        <f t="shared" si="1"/>
        <v>4.1052354472721981E-4</v>
      </c>
      <c r="F42" s="41">
        <f>E42*A42</f>
        <v>1.8884083057452112E-2</v>
      </c>
      <c r="G42" s="39">
        <f t="shared" si="2"/>
        <v>1.7832471591858719E-4</v>
      </c>
    </row>
    <row r="43" spans="1:7" x14ac:dyDescent="0.3">
      <c r="A43" s="3">
        <v>75</v>
      </c>
      <c r="B43" s="2">
        <v>0</v>
      </c>
      <c r="C43" s="40">
        <f t="shared" si="0"/>
        <v>0</v>
      </c>
      <c r="D43" s="39">
        <f>1/(1+EXP(-(Iterazioni!B$3+Iterazioni!C$3*Dati!A43)))</f>
        <v>3.0160619378046979E-6</v>
      </c>
      <c r="E43" s="39">
        <f t="shared" si="1"/>
        <v>3.0160619378046979E-6</v>
      </c>
      <c r="F43" s="41">
        <f>E43*A43</f>
        <v>2.2620464533535235E-4</v>
      </c>
      <c r="G43" s="39">
        <f t="shared" si="2"/>
        <v>1.3098610319574432E-6</v>
      </c>
    </row>
    <row r="44" spans="1:7" x14ac:dyDescent="0.3">
      <c r="A44" s="3">
        <v>60</v>
      </c>
      <c r="B44" s="2">
        <v>0</v>
      </c>
      <c r="C44" s="40">
        <f t="shared" si="0"/>
        <v>0</v>
      </c>
      <c r="D44" s="39">
        <f>1/(1+EXP(-(Iterazioni!B$3+Iterazioni!C$3*Dati!A44)))</f>
        <v>3.8305112128889568E-5</v>
      </c>
      <c r="E44" s="39">
        <f t="shared" si="1"/>
        <v>3.8305112128889568E-5</v>
      </c>
      <c r="F44" s="41">
        <f>E44*A44</f>
        <v>2.298306727733374E-3</v>
      </c>
      <c r="G44" s="39">
        <f t="shared" si="2"/>
        <v>1.6636017450548129E-5</v>
      </c>
    </row>
    <row r="45" spans="1:7" x14ac:dyDescent="0.3">
      <c r="A45" s="3">
        <v>39</v>
      </c>
      <c r="B45" s="2">
        <v>0</v>
      </c>
      <c r="C45" s="40">
        <f t="shared" si="0"/>
        <v>0</v>
      </c>
      <c r="D45" s="39">
        <f>1/(1+EXP(-(Iterazioni!B$3+Iterazioni!C$3*Dati!A45)))</f>
        <v>1.3429328121038115E-3</v>
      </c>
      <c r="E45" s="39">
        <f t="shared" si="1"/>
        <v>1.3429328121038115E-3</v>
      </c>
      <c r="F45" s="41">
        <f>E45*A45</f>
        <v>5.2374379672048652E-2</v>
      </c>
      <c r="G45" s="39">
        <f t="shared" si="2"/>
        <v>5.8362027904546704E-4</v>
      </c>
    </row>
    <row r="46" spans="1:7" ht="15" thickBot="1" x14ac:dyDescent="0.35">
      <c r="A46" s="4">
        <v>61</v>
      </c>
      <c r="B46" s="5">
        <v>0</v>
      </c>
      <c r="C46" s="42">
        <f t="shared" si="0"/>
        <v>0</v>
      </c>
      <c r="D46" s="39">
        <f>1/(1+EXP(-(Iterazioni!B$3+Iterazioni!C$3*Dati!A46)))</f>
        <v>3.233482714991864E-5</v>
      </c>
      <c r="E46" s="39">
        <f t="shared" si="1"/>
        <v>3.233482714991864E-5</v>
      </c>
      <c r="F46" s="41">
        <f>E46*A46</f>
        <v>1.9724244561450371E-3</v>
      </c>
      <c r="G46" s="39">
        <f t="shared" si="2"/>
        <v>1.4043064045756543E-5</v>
      </c>
    </row>
    <row r="48" spans="1:7" ht="27.6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812EB-22A1-41C9-BDCC-C9056BBA42D8}">
  <dimension ref="A1:N48"/>
  <sheetViews>
    <sheetView workbookViewId="0">
      <selection activeCell="G3" sqref="G3"/>
    </sheetView>
  </sheetViews>
  <sheetFormatPr defaultRowHeight="14.4" x14ac:dyDescent="0.3"/>
  <cols>
    <col min="1" max="1" width="9.33203125" style="13" bestFit="1" customWidth="1"/>
    <col min="2" max="2" width="10.88671875" style="13" bestFit="1" customWidth="1"/>
    <col min="3" max="3" width="12.109375" style="13" bestFit="1" customWidth="1"/>
    <col min="4" max="4" width="14.33203125" style="13" customWidth="1"/>
    <col min="5" max="5" width="14" style="13" customWidth="1"/>
    <col min="6" max="6" width="12.21875" style="13" customWidth="1"/>
    <col min="7" max="7" width="11.33203125" style="13" bestFit="1" customWidth="1"/>
    <col min="8" max="11" width="8.88671875" style="13"/>
    <col min="12" max="12" width="12.109375" style="13" bestFit="1" customWidth="1"/>
    <col min="13" max="13" width="23" style="13" bestFit="1" customWidth="1"/>
    <col min="14" max="14" width="9" style="13" bestFit="1" customWidth="1"/>
    <col min="15" max="16384" width="8.88671875" style="13"/>
  </cols>
  <sheetData>
    <row r="1" spans="1:14" ht="15" thickBot="1" x14ac:dyDescent="0.35">
      <c r="A1" s="18" t="s">
        <v>0</v>
      </c>
      <c r="B1" s="19" t="s">
        <v>1</v>
      </c>
      <c r="C1" s="20" t="s">
        <v>5</v>
      </c>
      <c r="D1" s="21" t="s">
        <v>6</v>
      </c>
      <c r="E1" s="21" t="s">
        <v>3</v>
      </c>
      <c r="F1" s="22" t="s">
        <v>4</v>
      </c>
      <c r="G1" s="21" t="s">
        <v>2</v>
      </c>
    </row>
    <row r="2" spans="1:14" ht="15.6" x14ac:dyDescent="0.3">
      <c r="A2" s="33">
        <v>35</v>
      </c>
      <c r="B2" s="34">
        <v>0</v>
      </c>
      <c r="C2" s="23">
        <f t="shared" ref="C2:C46" si="0">L$2+L$3*A2</f>
        <v>0</v>
      </c>
      <c r="D2" s="39">
        <f>1/(1+EXP(-(Iterazioni!B$4+Iterazioni!C$4*A2)))</f>
        <v>0.21204448352987401</v>
      </c>
      <c r="E2" s="6">
        <f>D2-B2</f>
        <v>0.21204448352987401</v>
      </c>
      <c r="F2" s="7">
        <f>E2*A2</f>
        <v>7.42155692354559</v>
      </c>
      <c r="G2" s="39">
        <f xml:space="preserve"> - (B2 * LOG(D2) + (1 - B2) * LOG(1 - D2))</f>
        <v>0.10349829963845128</v>
      </c>
      <c r="L2" s="15">
        <f>It_2!N6</f>
        <v>0</v>
      </c>
      <c r="M2" s="24" t="s">
        <v>7</v>
      </c>
    </row>
    <row r="3" spans="1:14" ht="15.6" x14ac:dyDescent="0.3">
      <c r="A3" s="33">
        <v>45</v>
      </c>
      <c r="B3" s="34">
        <v>0</v>
      </c>
      <c r="C3" s="23">
        <f t="shared" si="0"/>
        <v>0</v>
      </c>
      <c r="D3" s="39">
        <f>1/(1+EXP(-(Iterazioni!B$4+Iterazioni!C$4*A3)))</f>
        <v>0.15613489670103753</v>
      </c>
      <c r="E3" s="6">
        <f>D3-B3</f>
        <v>0.15613489670103753</v>
      </c>
      <c r="F3" s="7">
        <f>E3*A3</f>
        <v>7.0260703515466885</v>
      </c>
      <c r="G3" s="39">
        <f xml:space="preserve"> - (B3 * LOG(D3) + (1 - B3) * LOG(1 - D3))</f>
        <v>7.372697230231233E-2</v>
      </c>
      <c r="L3" s="16">
        <f>It_2!N7</f>
        <v>0</v>
      </c>
      <c r="M3" s="25" t="s">
        <v>8</v>
      </c>
    </row>
    <row r="4" spans="1:14" ht="16.2" thickBot="1" x14ac:dyDescent="0.35">
      <c r="A4" s="33">
        <v>55</v>
      </c>
      <c r="B4" s="34">
        <v>0</v>
      </c>
      <c r="C4" s="23">
        <f t="shared" si="0"/>
        <v>0</v>
      </c>
      <c r="D4" s="39">
        <f>1/(1+EXP(-(Iterazioni!B$4+Iterazioni!C$4*A4)))</f>
        <v>0.11285556044115862</v>
      </c>
      <c r="E4" s="6">
        <f>D4-B4</f>
        <v>0.11285556044115862</v>
      </c>
      <c r="F4" s="7">
        <f>E4*A4</f>
        <v>6.2070558242637244</v>
      </c>
      <c r="G4" s="39">
        <f xml:space="preserve"> - (B4 * LOG(D4) + (1 - B4) * LOG(1 - D4))</f>
        <v>5.2005665177866693E-2</v>
      </c>
      <c r="L4" s="26">
        <v>0.01</v>
      </c>
      <c r="M4" s="27" t="s">
        <v>9</v>
      </c>
    </row>
    <row r="5" spans="1:14" ht="15" thickBot="1" x14ac:dyDescent="0.35">
      <c r="A5" s="33">
        <v>25</v>
      </c>
      <c r="B5" s="34">
        <v>0</v>
      </c>
      <c r="C5" s="23">
        <f t="shared" si="0"/>
        <v>0</v>
      </c>
      <c r="D5" s="39">
        <f>1/(1+EXP(-(Iterazioni!B$4+Iterazioni!C$4*A5)))</f>
        <v>0.28130070590781575</v>
      </c>
      <c r="E5" s="6">
        <f>D5-B5</f>
        <v>0.28130070590781575</v>
      </c>
      <c r="F5" s="7">
        <f>E5*A5</f>
        <v>7.0325176476953937</v>
      </c>
      <c r="G5" s="39">
        <f xml:space="preserve"> - (B5 * LOG(D5) + (1 - B5) * LOG(1 - D5))</f>
        <v>0.14345278170791009</v>
      </c>
    </row>
    <row r="6" spans="1:14" ht="16.2" thickBot="1" x14ac:dyDescent="0.35">
      <c r="A6" s="33">
        <v>65</v>
      </c>
      <c r="B6" s="34">
        <v>1</v>
      </c>
      <c r="C6" s="23">
        <f t="shared" si="0"/>
        <v>0</v>
      </c>
      <c r="D6" s="39">
        <f>1/(1+EXP(-(Iterazioni!B$4+Iterazioni!C$4*A6)))</f>
        <v>8.0429493719736553E-2</v>
      </c>
      <c r="E6" s="6">
        <f>D6-B6</f>
        <v>-0.91957050628026349</v>
      </c>
      <c r="F6" s="7">
        <f>E6*A6</f>
        <v>-59.772082908217129</v>
      </c>
      <c r="G6" s="39">
        <f xml:space="preserve"> - (B6 * LOG(D6) + (1 - B6) * LOG(1 - D6))</f>
        <v>1.0945846650462674</v>
      </c>
      <c r="L6" s="28" t="s">
        <v>12</v>
      </c>
      <c r="M6" s="29" t="s">
        <v>10</v>
      </c>
      <c r="N6" s="14">
        <f>L$2-L$4*F47</f>
        <v>0</v>
      </c>
    </row>
    <row r="7" spans="1:14" ht="16.2" thickBot="1" x14ac:dyDescent="0.35">
      <c r="A7" s="35">
        <v>80</v>
      </c>
      <c r="B7" s="34">
        <v>0</v>
      </c>
      <c r="C7" s="23">
        <f t="shared" si="0"/>
        <v>0</v>
      </c>
      <c r="D7" s="39">
        <f>1/(1+EXP(-(Iterazioni!B$4+Iterazioni!C$4*A7)))</f>
        <v>4.7495227621503051E-2</v>
      </c>
      <c r="E7" s="6">
        <f>D7-B7</f>
        <v>4.7495227621503051E-2</v>
      </c>
      <c r="F7" s="7">
        <f>E7*A7</f>
        <v>3.799618209720244</v>
      </c>
      <c r="G7" s="39">
        <f xml:space="preserve"> - (B7 * LOG(D7) + (1 - B7) * LOG(1 - D7))</f>
        <v>2.1132839681262242E-2</v>
      </c>
      <c r="M7" s="30" t="s">
        <v>11</v>
      </c>
      <c r="N7" s="17">
        <f>L$3-L$4*G47</f>
        <v>0</v>
      </c>
    </row>
    <row r="8" spans="1:14" x14ac:dyDescent="0.3">
      <c r="A8" s="35">
        <v>48</v>
      </c>
      <c r="B8" s="34">
        <v>0</v>
      </c>
      <c r="C8" s="23">
        <f t="shared" si="0"/>
        <v>0</v>
      </c>
      <c r="D8" s="39">
        <f>1/(1+EXP(-(Iterazioni!B$4+Iterazioni!C$4*A8)))</f>
        <v>0.14189241928111235</v>
      </c>
      <c r="E8" s="6">
        <f>D8-B8</f>
        <v>0.14189241928111235</v>
      </c>
      <c r="F8" s="7">
        <f>E8*A8</f>
        <v>6.8108361254933927</v>
      </c>
      <c r="G8" s="39">
        <f xml:space="preserve"> - (B8 * LOG(D8) + (1 - B8) * LOG(1 - D8))</f>
        <v>6.6458261354435194E-2</v>
      </c>
    </row>
    <row r="9" spans="1:14" x14ac:dyDescent="0.3">
      <c r="A9" s="35">
        <v>82</v>
      </c>
      <c r="B9" s="34">
        <v>0</v>
      </c>
      <c r="C9" s="23">
        <f t="shared" si="0"/>
        <v>0</v>
      </c>
      <c r="D9" s="39">
        <f>1/(1+EXP(-(Iterazioni!B$4+Iterazioni!C$4*A9)))</f>
        <v>4.4218282200154196E-2</v>
      </c>
      <c r="E9" s="6">
        <f>D9-B9</f>
        <v>4.4218282200154196E-2</v>
      </c>
      <c r="F9" s="7">
        <f>E9*A9</f>
        <v>3.6258991404126442</v>
      </c>
      <c r="G9" s="39">
        <f xml:space="preserve"> - (B9 * LOG(D9) + (1 - B9) * LOG(1 - D9))</f>
        <v>1.9641280924013717E-2</v>
      </c>
    </row>
    <row r="10" spans="1:14" x14ac:dyDescent="0.3">
      <c r="A10" s="35">
        <v>81</v>
      </c>
      <c r="B10" s="34">
        <v>0</v>
      </c>
      <c r="C10" s="23">
        <f t="shared" si="0"/>
        <v>0</v>
      </c>
      <c r="D10" s="39">
        <f>1/(1+EXP(-(Iterazioni!B$4+Iterazioni!C$4*A10)))</f>
        <v>4.5828880434936922E-2</v>
      </c>
      <c r="E10" s="6">
        <f>D10-B10</f>
        <v>4.5828880434936922E-2</v>
      </c>
      <c r="F10" s="7">
        <f>E10*A10</f>
        <v>3.7121393152298907</v>
      </c>
      <c r="G10" s="39">
        <f xml:space="preserve"> - (B10 * LOG(D10) + (1 - B10) * LOG(1 - D10))</f>
        <v>2.0373732613964777E-2</v>
      </c>
    </row>
    <row r="11" spans="1:14" x14ac:dyDescent="0.3">
      <c r="A11" s="35">
        <v>73</v>
      </c>
      <c r="B11" s="34">
        <v>0</v>
      </c>
      <c r="C11" s="23">
        <f t="shared" si="0"/>
        <v>0</v>
      </c>
      <c r="D11" s="39">
        <f>1/(1+EXP(-(Iterazioni!B$4+Iterazioni!C$4*A11)))</f>
        <v>6.0869217255978887E-2</v>
      </c>
      <c r="E11" s="6">
        <f>D11-B11</f>
        <v>6.0869217255978887E-2</v>
      </c>
      <c r="F11" s="7">
        <f>E11*A11</f>
        <v>4.4434528596864586</v>
      </c>
      <c r="G11" s="39">
        <f xml:space="preserve"> - (B11 * LOG(D11) + (1 - B11) * LOG(1 - D11))</f>
        <v>2.7273923954303364E-2</v>
      </c>
    </row>
    <row r="12" spans="1:14" x14ac:dyDescent="0.3">
      <c r="A12" s="35">
        <v>84</v>
      </c>
      <c r="B12" s="34">
        <v>1</v>
      </c>
      <c r="C12" s="23">
        <f t="shared" si="0"/>
        <v>0</v>
      </c>
      <c r="D12" s="39">
        <f>1/(1+EXP(-(Iterazioni!B$4+Iterazioni!C$4*A12)))</f>
        <v>4.1157660977619158E-2</v>
      </c>
      <c r="E12" s="6">
        <f>D12-B12</f>
        <v>-0.95884233902238081</v>
      </c>
      <c r="F12" s="7">
        <f>E12*A12</f>
        <v>-80.54275647787999</v>
      </c>
      <c r="G12" s="39">
        <f xml:space="preserve"> - (B12 * LOG(D12) + (1 - B12) * LOG(1 - D12))</f>
        <v>1.385549314506727</v>
      </c>
    </row>
    <row r="13" spans="1:14" x14ac:dyDescent="0.3">
      <c r="A13" s="35">
        <v>62</v>
      </c>
      <c r="B13" s="34">
        <v>1</v>
      </c>
      <c r="C13" s="23">
        <f t="shared" si="0"/>
        <v>0</v>
      </c>
      <c r="D13" s="39">
        <f>1/(1+EXP(-(Iterazioni!B$4+Iterazioni!C$4*A13)))</f>
        <v>8.9143514837916521E-2</v>
      </c>
      <c r="E13" s="6">
        <f>D13-B13</f>
        <v>-0.91085648516208351</v>
      </c>
      <c r="F13" s="7">
        <f>E13*A13</f>
        <v>-56.473102080049181</v>
      </c>
      <c r="G13" s="39">
        <f xml:space="preserve"> - (B13 * LOG(D13) + (1 - B13) * LOG(1 - D13))</f>
        <v>1.0499102461235483</v>
      </c>
    </row>
    <row r="14" spans="1:14" x14ac:dyDescent="0.3">
      <c r="A14" s="35">
        <v>53</v>
      </c>
      <c r="B14" s="34">
        <v>0</v>
      </c>
      <c r="C14" s="23">
        <f t="shared" si="0"/>
        <v>0</v>
      </c>
      <c r="D14" s="39">
        <f>1/(1+EXP(-(Iterazioni!B$4+Iterazioni!C$4*A14)))</f>
        <v>0.12057739984179136</v>
      </c>
      <c r="E14" s="6">
        <f>D14-B14</f>
        <v>0.12057739984179136</v>
      </c>
      <c r="F14" s="7">
        <f>E14*A14</f>
        <v>6.390602191614942</v>
      </c>
      <c r="G14" s="39">
        <f xml:space="preserve"> - (B14 * LOG(D14) + (1 - B14) * LOG(1 - D14))</f>
        <v>5.5802377699846424E-2</v>
      </c>
    </row>
    <row r="15" spans="1:14" x14ac:dyDescent="0.3">
      <c r="A15" s="35">
        <v>76</v>
      </c>
      <c r="B15" s="34">
        <v>0</v>
      </c>
      <c r="C15" s="23">
        <f t="shared" si="0"/>
        <v>0</v>
      </c>
      <c r="D15" s="39">
        <f>1/(1+EXP(-(Iterazioni!B$4+Iterazioni!C$4*A15)))</f>
        <v>5.4752944127377606E-2</v>
      </c>
      <c r="E15" s="6">
        <f>D15-B15</f>
        <v>5.4752944127377606E-2</v>
      </c>
      <c r="F15" s="7">
        <f>E15*A15</f>
        <v>4.161223753680698</v>
      </c>
      <c r="G15" s="39">
        <f xml:space="preserve"> - (B15 * LOG(D15) + (1 - B15) * LOG(1 - D15))</f>
        <v>2.4454666644892906E-2</v>
      </c>
    </row>
    <row r="16" spans="1:14" x14ac:dyDescent="0.3">
      <c r="A16" s="35">
        <v>51</v>
      </c>
      <c r="B16" s="34">
        <v>0</v>
      </c>
      <c r="C16" s="23">
        <f t="shared" si="0"/>
        <v>0</v>
      </c>
      <c r="D16" s="39">
        <f>1/(1+EXP(-(Iterazioni!B$4+Iterazioni!C$4*A16)))</f>
        <v>0.12875090675519923</v>
      </c>
      <c r="E16" s="6">
        <f>D16-B16</f>
        <v>0.12875090675519923</v>
      </c>
      <c r="F16" s="7">
        <f>E16*A16</f>
        <v>6.5662962445151614</v>
      </c>
      <c r="G16" s="39">
        <f xml:space="preserve"> - (B16 * LOG(D16) + (1 - B16) * LOG(1 - D16))</f>
        <v>5.9857660887029616E-2</v>
      </c>
    </row>
    <row r="17" spans="1:7" x14ac:dyDescent="0.3">
      <c r="A17" s="35">
        <v>80</v>
      </c>
      <c r="B17" s="34">
        <v>0</v>
      </c>
      <c r="C17" s="23">
        <f t="shared" si="0"/>
        <v>0</v>
      </c>
      <c r="D17" s="39">
        <f>1/(1+EXP(-(Iterazioni!B$4+Iterazioni!C$4*A17)))</f>
        <v>4.7495227621503051E-2</v>
      </c>
      <c r="E17" s="6">
        <f>D17-B17</f>
        <v>4.7495227621503051E-2</v>
      </c>
      <c r="F17" s="7">
        <f>E17*A17</f>
        <v>3.799618209720244</v>
      </c>
      <c r="G17" s="39">
        <f xml:space="preserve"> - (B17 * LOG(D17) + (1 - B17) * LOG(1 - D17))</f>
        <v>2.1132839681262242E-2</v>
      </c>
    </row>
    <row r="18" spans="1:7" x14ac:dyDescent="0.3">
      <c r="A18" s="35">
        <v>56</v>
      </c>
      <c r="B18" s="34">
        <v>0</v>
      </c>
      <c r="C18" s="23">
        <f t="shared" si="0"/>
        <v>0</v>
      </c>
      <c r="D18" s="39">
        <f>1/(1+EXP(-(Iterazioni!B$4+Iterazioni!C$4*A18)))</f>
        <v>0.10915887522039065</v>
      </c>
      <c r="E18" s="6">
        <f>D18-B18</f>
        <v>0.10915887522039065</v>
      </c>
      <c r="F18" s="7">
        <f>E18*A18</f>
        <v>6.1128970123418762</v>
      </c>
      <c r="G18" s="39">
        <f xml:space="preserve"> - (B18 * LOG(D18) + (1 - B18) * LOG(1 - D18))</f>
        <v>5.0199742409668784E-2</v>
      </c>
    </row>
    <row r="19" spans="1:7" x14ac:dyDescent="0.3">
      <c r="A19" s="35">
        <v>49</v>
      </c>
      <c r="B19" s="34">
        <v>0</v>
      </c>
      <c r="C19" s="23">
        <f t="shared" si="0"/>
        <v>0</v>
      </c>
      <c r="D19" s="39">
        <f>1/(1+EXP(-(Iterazioni!B$4+Iterazioni!C$4*A19)))</f>
        <v>0.13739190676480539</v>
      </c>
      <c r="E19" s="6">
        <f>D19-B19</f>
        <v>0.13739190676480539</v>
      </c>
      <c r="F19" s="7">
        <f>E19*A19</f>
        <v>6.7322034314754644</v>
      </c>
      <c r="G19" s="39">
        <f xml:space="preserve"> - (B19 * LOG(D19) + (1 - B19) * LOG(1 - D19))</f>
        <v>6.4186471496237935E-2</v>
      </c>
    </row>
    <row r="20" spans="1:7" x14ac:dyDescent="0.3">
      <c r="A20" s="35">
        <v>53</v>
      </c>
      <c r="B20" s="34">
        <v>0</v>
      </c>
      <c r="C20" s="23">
        <f t="shared" si="0"/>
        <v>0</v>
      </c>
      <c r="D20" s="39">
        <f>1/(1+EXP(-(Iterazioni!B$4+Iterazioni!C$4*A20)))</f>
        <v>0.12057739984179136</v>
      </c>
      <c r="E20" s="6">
        <f>D20-B20</f>
        <v>0.12057739984179136</v>
      </c>
      <c r="F20" s="7">
        <f>E20*A20</f>
        <v>6.390602191614942</v>
      </c>
      <c r="G20" s="39">
        <f xml:space="preserve"> - (B20 * LOG(D20) + (1 - B20) * LOG(1 - D20))</f>
        <v>5.5802377699846424E-2</v>
      </c>
    </row>
    <row r="21" spans="1:7" x14ac:dyDescent="0.3">
      <c r="A21" s="35">
        <v>63</v>
      </c>
      <c r="B21" s="34">
        <v>0</v>
      </c>
      <c r="C21" s="23">
        <f t="shared" si="0"/>
        <v>0</v>
      </c>
      <c r="D21" s="39">
        <f>1/(1+EXP(-(Iterazioni!B$4+Iterazioni!C$4*A21)))</f>
        <v>8.6148114891213337E-2</v>
      </c>
      <c r="E21" s="6">
        <f>D21-B21</f>
        <v>8.6148114891213337E-2</v>
      </c>
      <c r="F21" s="7">
        <f>E21*A21</f>
        <v>5.42733123814644</v>
      </c>
      <c r="G21" s="39">
        <f xml:space="preserve"> - (B21 * LOG(D21) + (1 - B21) * LOG(1 - D21))</f>
        <v>3.9124187956014009E-2</v>
      </c>
    </row>
    <row r="22" spans="1:7" x14ac:dyDescent="0.3">
      <c r="A22" s="35">
        <v>76</v>
      </c>
      <c r="B22" s="34">
        <v>0</v>
      </c>
      <c r="C22" s="23">
        <f t="shared" si="0"/>
        <v>0</v>
      </c>
      <c r="D22" s="39">
        <f>1/(1+EXP(-(Iterazioni!B$4+Iterazioni!C$4*A22)))</f>
        <v>5.4752944127377606E-2</v>
      </c>
      <c r="E22" s="6">
        <f>D22-B22</f>
        <v>5.4752944127377606E-2</v>
      </c>
      <c r="F22" s="7">
        <f>E22*A22</f>
        <v>4.161223753680698</v>
      </c>
      <c r="G22" s="39">
        <f xml:space="preserve"> - (B22 * LOG(D22) + (1 - B22) * LOG(1 - D22))</f>
        <v>2.4454666644892906E-2</v>
      </c>
    </row>
    <row r="23" spans="1:7" x14ac:dyDescent="0.3">
      <c r="A23" s="35">
        <v>34</v>
      </c>
      <c r="B23" s="34">
        <v>0</v>
      </c>
      <c r="C23" s="23">
        <f t="shared" si="0"/>
        <v>0</v>
      </c>
      <c r="D23" s="39">
        <f>1/(1+EXP(-(Iterazioni!B$4+Iterazioni!C$4*A23)))</f>
        <v>0.21837131913121258</v>
      </c>
      <c r="E23" s="6">
        <f>D23-B23</f>
        <v>0.21837131913121258</v>
      </c>
      <c r="F23" s="7">
        <f>E23*A23</f>
        <v>7.4246248504612273</v>
      </c>
      <c r="G23" s="39">
        <f xml:space="preserve"> - (B23 * LOG(D23) + (1 - B23) * LOG(1 - D23))</f>
        <v>0.10699951311410383</v>
      </c>
    </row>
    <row r="24" spans="1:7" x14ac:dyDescent="0.3">
      <c r="A24" s="35">
        <v>53</v>
      </c>
      <c r="B24" s="34">
        <v>0</v>
      </c>
      <c r="C24" s="23">
        <f t="shared" si="0"/>
        <v>0</v>
      </c>
      <c r="D24" s="39">
        <f>1/(1+EXP(-(Iterazioni!B$4+Iterazioni!C$4*A24)))</f>
        <v>0.12057739984179136</v>
      </c>
      <c r="E24" s="6">
        <f>D24-B24</f>
        <v>0.12057739984179136</v>
      </c>
      <c r="F24" s="7">
        <f>E24*A24</f>
        <v>6.390602191614942</v>
      </c>
      <c r="G24" s="39">
        <f xml:space="preserve"> - (B24 * LOG(D24) + (1 - B24) * LOG(1 - D24))</f>
        <v>5.5802377699846424E-2</v>
      </c>
    </row>
    <row r="25" spans="1:7" x14ac:dyDescent="0.3">
      <c r="A25" s="35">
        <v>39</v>
      </c>
      <c r="B25" s="34">
        <v>0</v>
      </c>
      <c r="C25" s="23">
        <f t="shared" si="0"/>
        <v>0</v>
      </c>
      <c r="D25" s="39">
        <f>1/(1+EXP(-(Iterazioni!B$4+Iterazioni!C$4*A25)))</f>
        <v>0.18808582683966668</v>
      </c>
      <c r="E25" s="6">
        <f>D25-B25</f>
        <v>0.18808582683966668</v>
      </c>
      <c r="F25" s="7">
        <f>E25*A25</f>
        <v>7.3353472467470002</v>
      </c>
      <c r="G25" s="39">
        <f xml:space="preserve"> - (B25 * LOG(D25) + (1 - B25) * LOG(1 - D25))</f>
        <v>9.048987727718287E-2</v>
      </c>
    </row>
    <row r="26" spans="1:7" x14ac:dyDescent="0.3">
      <c r="A26" s="35">
        <v>41</v>
      </c>
      <c r="B26" s="34">
        <v>0</v>
      </c>
      <c r="C26" s="23">
        <f t="shared" si="0"/>
        <v>0</v>
      </c>
      <c r="D26" s="39">
        <f>1/(1+EXP(-(Iterazioni!B$4+Iterazioni!C$4*A26)))</f>
        <v>0.17691041093557197</v>
      </c>
      <c r="E26" s="6">
        <f>D26-B26</f>
        <v>0.17691041093557197</v>
      </c>
      <c r="F26" s="7">
        <f>E26*A26</f>
        <v>7.2533268483584505</v>
      </c>
      <c r="G26" s="39">
        <f xml:space="preserve"> - (B26 * LOG(D26) + (1 - B26) * LOG(1 - D26))</f>
        <v>8.4552891496389407E-2</v>
      </c>
    </row>
    <row r="27" spans="1:7" x14ac:dyDescent="0.3">
      <c r="A27" s="35">
        <v>64</v>
      </c>
      <c r="B27" s="34">
        <v>0</v>
      </c>
      <c r="C27" s="23">
        <f t="shared" si="0"/>
        <v>0</v>
      </c>
      <c r="D27" s="39">
        <f>1/(1+EXP(-(Iterazioni!B$4+Iterazioni!C$4*A27)))</f>
        <v>8.3244167716234829E-2</v>
      </c>
      <c r="E27" s="6">
        <f>D27-B27</f>
        <v>8.3244167716234829E-2</v>
      </c>
      <c r="F27" s="7">
        <f>E27*A27</f>
        <v>5.3276267338390291</v>
      </c>
      <c r="G27" s="39">
        <f xml:space="preserve"> - (B27 * LOG(D27) + (1 - B27) * LOG(1 - D27))</f>
        <v>3.7746318432427539E-2</v>
      </c>
    </row>
    <row r="28" spans="1:7" x14ac:dyDescent="0.3">
      <c r="A28" s="35">
        <v>66</v>
      </c>
      <c r="B28" s="34">
        <v>0</v>
      </c>
      <c r="C28" s="23">
        <f t="shared" si="0"/>
        <v>0</v>
      </c>
      <c r="D28" s="39">
        <f>1/(1+EXP(-(Iterazioni!B$4+Iterazioni!C$4*A28)))</f>
        <v>7.7701923817549923E-2</v>
      </c>
      <c r="E28" s="6">
        <f>D28-B28</f>
        <v>7.7701923817549923E-2</v>
      </c>
      <c r="F28" s="7">
        <f>E28*A28</f>
        <v>5.1283269719582947</v>
      </c>
      <c r="G28" s="39">
        <f xml:space="preserve"> - (B28 * LOG(D28) + (1 - B28) * LOG(1 - D28))</f>
        <v>3.5128697254252904E-2</v>
      </c>
    </row>
    <row r="29" spans="1:7" x14ac:dyDescent="0.3">
      <c r="A29" s="35">
        <v>79</v>
      </c>
      <c r="B29" s="34">
        <v>1</v>
      </c>
      <c r="C29" s="23">
        <f t="shared" si="0"/>
        <v>0</v>
      </c>
      <c r="D29" s="39">
        <f>1/(1+EXP(-(Iterazioni!B$4+Iterazioni!C$4*A29)))</f>
        <v>4.9219038172916403E-2</v>
      </c>
      <c r="E29" s="6">
        <f>D29-B29</f>
        <v>-0.9507809618270836</v>
      </c>
      <c r="F29" s="7">
        <f>E29*A29</f>
        <v>-75.111695984339605</v>
      </c>
      <c r="G29" s="39">
        <f xml:space="preserve"> - (B29 * LOG(D29) + (1 - B29) * LOG(1 - D29))</f>
        <v>1.3078668774328177</v>
      </c>
    </row>
    <row r="30" spans="1:7" x14ac:dyDescent="0.3">
      <c r="A30" s="35">
        <v>78</v>
      </c>
      <c r="B30" s="34">
        <v>0</v>
      </c>
      <c r="C30" s="23">
        <f t="shared" si="0"/>
        <v>0</v>
      </c>
      <c r="D30" s="39">
        <f>1/(1+EXP(-(Iterazioni!B$4+Iterazioni!C$4*A30)))</f>
        <v>5.1002063347765643E-2</v>
      </c>
      <c r="E30" s="6">
        <f>D30-B30</f>
        <v>5.1002063347765643E-2</v>
      </c>
      <c r="F30" s="7">
        <f>E30*A30</f>
        <v>3.9781609411257199</v>
      </c>
      <c r="G30" s="39">
        <f xml:space="preserve"> - (B30 * LOG(D30) + (1 - B30) * LOG(1 - D30))</f>
        <v>2.2734731831424985E-2</v>
      </c>
    </row>
    <row r="31" spans="1:7" x14ac:dyDescent="0.3">
      <c r="A31" s="35">
        <v>74</v>
      </c>
      <c r="B31" s="34">
        <v>1</v>
      </c>
      <c r="C31" s="23">
        <f t="shared" si="0"/>
        <v>0</v>
      </c>
      <c r="D31" s="39">
        <f>1/(1+EXP(-(Iterazioni!B$4+Iterazioni!C$4*A31)))</f>
        <v>5.8762597535149758E-2</v>
      </c>
      <c r="E31" s="6">
        <f>D31-B31</f>
        <v>-0.94123740246485021</v>
      </c>
      <c r="F31" s="7">
        <f>E31*A31</f>
        <v>-69.651567782398914</v>
      </c>
      <c r="G31" s="39">
        <f xml:space="preserve"> - (B31 * LOG(D31) + (1 - B31) * LOG(1 - D31))</f>
        <v>1.2308990149537922</v>
      </c>
    </row>
    <row r="32" spans="1:7" x14ac:dyDescent="0.3">
      <c r="A32" s="35">
        <v>75</v>
      </c>
      <c r="B32" s="34">
        <v>0</v>
      </c>
      <c r="C32" s="23">
        <f t="shared" si="0"/>
        <v>0</v>
      </c>
      <c r="D32" s="39">
        <f>1/(1+EXP(-(Iterazioni!B$4+Iterazioni!C$4*A32)))</f>
        <v>5.6724481998451509E-2</v>
      </c>
      <c r="E32" s="6">
        <f>D32-B32</f>
        <v>5.6724481998451509E-2</v>
      </c>
      <c r="F32" s="7">
        <f>E32*A32</f>
        <v>4.254336149883863</v>
      </c>
      <c r="G32" s="39">
        <f xml:space="preserve"> - (B32 * LOG(D32) + (1 - B32) * LOG(1 - D32))</f>
        <v>2.5361437197883582E-2</v>
      </c>
    </row>
    <row r="33" spans="1:7" x14ac:dyDescent="0.3">
      <c r="A33" s="35">
        <v>83</v>
      </c>
      <c r="B33" s="34">
        <v>1</v>
      </c>
      <c r="C33" s="23">
        <f t="shared" si="0"/>
        <v>0</v>
      </c>
      <c r="D33" s="39">
        <f>1/(1+EXP(-(Iterazioni!B$4+Iterazioni!C$4*A33)))</f>
        <v>4.2661755669464382E-2</v>
      </c>
      <c r="E33" s="6">
        <f>D33-B33</f>
        <v>-0.9573382443305356</v>
      </c>
      <c r="F33" s="7">
        <f>E33*A33</f>
        <v>-79.459074279434461</v>
      </c>
      <c r="G33" s="39">
        <f xml:space="preserve"> - (B33 * LOG(D33) + (1 - B33) * LOG(1 - D33))</f>
        <v>1.3699612758938333</v>
      </c>
    </row>
    <row r="34" spans="1:7" x14ac:dyDescent="0.3">
      <c r="A34" s="35">
        <v>72</v>
      </c>
      <c r="B34" s="34">
        <v>0</v>
      </c>
      <c r="C34" s="23">
        <f t="shared" si="0"/>
        <v>0</v>
      </c>
      <c r="D34" s="39">
        <f>1/(1+EXP(-(Iterazioni!B$4+Iterazioni!C$4*A34)))</f>
        <v>6.3046299982054563E-2</v>
      </c>
      <c r="E34" s="6">
        <f>D34-B34</f>
        <v>6.3046299982054563E-2</v>
      </c>
      <c r="F34" s="7">
        <f>E34*A34</f>
        <v>4.5393335987079286</v>
      </c>
      <c r="G34" s="39">
        <f xml:space="preserve"> - (B34 * LOG(D34) + (1 - B34) * LOG(1 - D34))</f>
        <v>2.8281869436158687E-2</v>
      </c>
    </row>
    <row r="35" spans="1:7" x14ac:dyDescent="0.3">
      <c r="A35" s="35">
        <v>51</v>
      </c>
      <c r="B35" s="34">
        <v>0</v>
      </c>
      <c r="C35" s="23">
        <f t="shared" si="0"/>
        <v>0</v>
      </c>
      <c r="D35" s="39">
        <f>1/(1+EXP(-(Iterazioni!B$4+Iterazioni!C$4*A35)))</f>
        <v>0.12875090675519923</v>
      </c>
      <c r="E35" s="6">
        <f>D35-B35</f>
        <v>0.12875090675519923</v>
      </c>
      <c r="F35" s="7">
        <f>E35*A35</f>
        <v>6.5662962445151614</v>
      </c>
      <c r="G35" s="39">
        <f xml:space="preserve"> - (B35 * LOG(D35) + (1 - B35) * LOG(1 - D35))</f>
        <v>5.9857660887029616E-2</v>
      </c>
    </row>
    <row r="36" spans="1:7" x14ac:dyDescent="0.3">
      <c r="A36" s="35">
        <v>32</v>
      </c>
      <c r="B36" s="34">
        <v>0</v>
      </c>
      <c r="C36" s="23">
        <f t="shared" si="0"/>
        <v>0</v>
      </c>
      <c r="D36" s="39">
        <f>1/(1+EXP(-(Iterazioni!B$4+Iterazioni!C$4*A36)))</f>
        <v>0.23142940567499667</v>
      </c>
      <c r="E36" s="6">
        <f>D36-B36</f>
        <v>0.23142940567499667</v>
      </c>
      <c r="F36" s="7">
        <f>E36*A36</f>
        <v>7.4057409815998936</v>
      </c>
      <c r="G36" s="39">
        <f xml:space="preserve"> - (B36 * LOG(D36) + (1 - B36) * LOG(1 - D36))</f>
        <v>0.11431623575338991</v>
      </c>
    </row>
    <row r="37" spans="1:7" x14ac:dyDescent="0.3">
      <c r="A37" s="35">
        <v>34</v>
      </c>
      <c r="B37" s="34">
        <v>0</v>
      </c>
      <c r="C37" s="23">
        <f t="shared" si="0"/>
        <v>0</v>
      </c>
      <c r="D37" s="39">
        <f>1/(1+EXP(-(Iterazioni!B$4+Iterazioni!C$4*A37)))</f>
        <v>0.21837131913121258</v>
      </c>
      <c r="E37" s="6">
        <f>D37-B37</f>
        <v>0.21837131913121258</v>
      </c>
      <c r="F37" s="7">
        <f>E37*A37</f>
        <v>7.4246248504612273</v>
      </c>
      <c r="G37" s="39">
        <f xml:space="preserve"> - (B37 * LOG(D37) + (1 - B37) * LOG(1 - D37))</f>
        <v>0.10699951311410383</v>
      </c>
    </row>
    <row r="38" spans="1:7" x14ac:dyDescent="0.3">
      <c r="A38" s="35">
        <v>68</v>
      </c>
      <c r="B38" s="34">
        <v>0</v>
      </c>
      <c r="C38" s="23">
        <f t="shared" si="0"/>
        <v>0</v>
      </c>
      <c r="D38" s="39">
        <f>1/(1+EXP(-(Iterazioni!B$4+Iterazioni!C$4*A38)))</f>
        <v>7.2499491442035449E-2</v>
      </c>
      <c r="E38" s="6">
        <f>D38-B38</f>
        <v>7.2499491442035449E-2</v>
      </c>
      <c r="F38" s="7">
        <f>E38*A38</f>
        <v>4.9299654180584103</v>
      </c>
      <c r="G38" s="39">
        <f xml:space="preserve"> - (B38 * LOG(D38) + (1 - B38) * LOG(1 - D38))</f>
        <v>3.2685843584768629E-2</v>
      </c>
    </row>
    <row r="39" spans="1:7" x14ac:dyDescent="0.3">
      <c r="A39" s="35">
        <v>51</v>
      </c>
      <c r="B39" s="34">
        <v>0</v>
      </c>
      <c r="C39" s="23">
        <f t="shared" si="0"/>
        <v>0</v>
      </c>
      <c r="D39" s="39">
        <f>1/(1+EXP(-(Iterazioni!B$4+Iterazioni!C$4*A39)))</f>
        <v>0.12875090675519923</v>
      </c>
      <c r="E39" s="6">
        <f>D39-B39</f>
        <v>0.12875090675519923</v>
      </c>
      <c r="F39" s="7">
        <f>E39*A39</f>
        <v>6.5662962445151614</v>
      </c>
      <c r="G39" s="39">
        <f xml:space="preserve"> - (B39 * LOG(D39) + (1 - B39) * LOG(1 - D39))</f>
        <v>5.9857660887029616E-2</v>
      </c>
    </row>
    <row r="40" spans="1:7" x14ac:dyDescent="0.3">
      <c r="A40" s="35">
        <v>76</v>
      </c>
      <c r="B40" s="34">
        <v>1</v>
      </c>
      <c r="C40" s="23">
        <f t="shared" si="0"/>
        <v>0</v>
      </c>
      <c r="D40" s="39">
        <f>1/(1+EXP(-(Iterazioni!B$4+Iterazioni!C$4*A40)))</f>
        <v>5.4752944127377606E-2</v>
      </c>
      <c r="E40" s="6">
        <f>D40-B40</f>
        <v>-0.94524705587262237</v>
      </c>
      <c r="F40" s="7">
        <f>E40*A40</f>
        <v>-71.838776246319298</v>
      </c>
      <c r="G40" s="39">
        <f xml:space="preserve"> - (B40 * LOG(D40) + (1 - B40) * LOG(1 - D40))</f>
        <v>1.2615925233573029</v>
      </c>
    </row>
    <row r="41" spans="1:7" x14ac:dyDescent="0.3">
      <c r="A41" s="35">
        <v>72</v>
      </c>
      <c r="B41" s="34">
        <v>1</v>
      </c>
      <c r="C41" s="23">
        <f t="shared" si="0"/>
        <v>0</v>
      </c>
      <c r="D41" s="39">
        <f>1/(1+EXP(-(Iterazioni!B$4+Iterazioni!C$4*A41)))</f>
        <v>6.3046299982054563E-2</v>
      </c>
      <c r="E41" s="6">
        <f>D41-B41</f>
        <v>-0.93695370001794542</v>
      </c>
      <c r="F41" s="7">
        <f>E41*A41</f>
        <v>-67.460666401292073</v>
      </c>
      <c r="G41" s="39">
        <f xml:space="preserve"> - (B41 * LOG(D41) + (1 - B41) * LOG(1 - D41))</f>
        <v>1.2003403959192576</v>
      </c>
    </row>
    <row r="42" spans="1:7" x14ac:dyDescent="0.3">
      <c r="A42" s="35">
        <v>46</v>
      </c>
      <c r="B42" s="34">
        <v>0</v>
      </c>
      <c r="C42" s="23">
        <f t="shared" si="0"/>
        <v>0</v>
      </c>
      <c r="D42" s="39">
        <f>1/(1+EXP(-(Iterazioni!B$4+Iterazioni!C$4*A42)))</f>
        <v>0.15126227451171523</v>
      </c>
      <c r="E42" s="6">
        <f>D42-B42</f>
        <v>0.15126227451171523</v>
      </c>
      <c r="F42" s="7">
        <f>E42*A42</f>
        <v>6.9580646275389002</v>
      </c>
      <c r="G42" s="39">
        <f xml:space="preserve"> - (B42 * LOG(D42) + (1 - B42) * LOG(1 - D42))</f>
        <v>7.1226493466967897E-2</v>
      </c>
    </row>
    <row r="43" spans="1:7" x14ac:dyDescent="0.3">
      <c r="A43" s="35">
        <v>75</v>
      </c>
      <c r="B43" s="34">
        <v>0</v>
      </c>
      <c r="C43" s="23">
        <f t="shared" si="0"/>
        <v>0</v>
      </c>
      <c r="D43" s="39">
        <f>1/(1+EXP(-(Iterazioni!B$4+Iterazioni!C$4*A43)))</f>
        <v>5.6724481998451509E-2</v>
      </c>
      <c r="E43" s="6">
        <f>D43-B43</f>
        <v>5.6724481998451509E-2</v>
      </c>
      <c r="F43" s="7">
        <f>E43*A43</f>
        <v>4.254336149883863</v>
      </c>
      <c r="G43" s="39">
        <f xml:space="preserve"> - (B43 * LOG(D43) + (1 - B43) * LOG(1 - D43))</f>
        <v>2.5361437197883582E-2</v>
      </c>
    </row>
    <row r="44" spans="1:7" x14ac:dyDescent="0.3">
      <c r="A44" s="35">
        <v>60</v>
      </c>
      <c r="B44" s="34">
        <v>0</v>
      </c>
      <c r="C44" s="23">
        <f t="shared" si="0"/>
        <v>0</v>
      </c>
      <c r="D44" s="39">
        <f>1/(1+EXP(-(Iterazioni!B$4+Iterazioni!C$4*A44)))</f>
        <v>9.5417422944135522E-2</v>
      </c>
      <c r="E44" s="6">
        <f>D44-B44</f>
        <v>9.5417422944135522E-2</v>
      </c>
      <c r="F44" s="7">
        <f>E44*A44</f>
        <v>5.7250453766481311</v>
      </c>
      <c r="G44" s="39">
        <f xml:space="preserve"> - (B44 * LOG(D44) + (1 - B44) * LOG(1 - D44))</f>
        <v>4.3551781349514485E-2</v>
      </c>
    </row>
    <row r="45" spans="1:7" x14ac:dyDescent="0.3">
      <c r="A45" s="35">
        <v>39</v>
      </c>
      <c r="B45" s="34">
        <v>0</v>
      </c>
      <c r="C45" s="23">
        <f t="shared" si="0"/>
        <v>0</v>
      </c>
      <c r="D45" s="39">
        <f>1/(1+EXP(-(Iterazioni!B$4+Iterazioni!C$4*A45)))</f>
        <v>0.18808582683966668</v>
      </c>
      <c r="E45" s="6">
        <f>D45-B45</f>
        <v>0.18808582683966668</v>
      </c>
      <c r="F45" s="7">
        <f>E45*A45</f>
        <v>7.3353472467470002</v>
      </c>
      <c r="G45" s="39">
        <f xml:space="preserve"> - (B45 * LOG(D45) + (1 - B45) * LOG(1 - D45))</f>
        <v>9.048987727718287E-2</v>
      </c>
    </row>
    <row r="46" spans="1:7" ht="15" thickBot="1" x14ac:dyDescent="0.35">
      <c r="A46" s="36">
        <v>61</v>
      </c>
      <c r="B46" s="37">
        <v>0</v>
      </c>
      <c r="C46" s="23">
        <f t="shared" si="0"/>
        <v>0</v>
      </c>
      <c r="D46" s="39">
        <f>1/(1+EXP(-(Iterazioni!B$4+Iterazioni!C$4*A46)))</f>
        <v>9.2232554199988048E-2</v>
      </c>
      <c r="E46" s="6">
        <f>D46-B46</f>
        <v>9.2232554199988048E-2</v>
      </c>
      <c r="F46" s="7">
        <f>E46*A46</f>
        <v>5.6261858061992713</v>
      </c>
      <c r="G46" s="39">
        <f xml:space="preserve"> - (B46 * LOG(D46) + (1 - B46) * LOG(1 - D46))</f>
        <v>4.2025395907912717E-2</v>
      </c>
    </row>
    <row r="48" spans="1:7" ht="31.2" customHeight="1" x14ac:dyDescent="0.3">
      <c r="D48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AA2A-7F0C-4D60-910D-1C60D4AF94AC}">
  <dimension ref="A1:G48"/>
  <sheetViews>
    <sheetView workbookViewId="0">
      <selection activeCell="G3" sqref="G3"/>
    </sheetView>
  </sheetViews>
  <sheetFormatPr defaultRowHeight="14.4" x14ac:dyDescent="0.3"/>
  <cols>
    <col min="2" max="2" width="10.77734375" bestFit="1" customWidth="1"/>
    <col min="3" max="3" width="13.33203125" customWidth="1"/>
    <col min="4" max="4" width="11.5546875" bestFit="1" customWidth="1"/>
    <col min="5" max="5" width="12.6640625" customWidth="1"/>
    <col min="6" max="6" width="11.88671875" customWidth="1"/>
    <col min="7" max="7" width="13.21875" customWidth="1"/>
    <col min="12" max="12" width="12" bestFit="1" customWidth="1"/>
    <col min="13" max="13" width="23" bestFit="1" customWidth="1"/>
  </cols>
  <sheetData>
    <row r="1" spans="1:7" x14ac:dyDescent="0.3">
      <c r="A1" s="8" t="s">
        <v>0</v>
      </c>
      <c r="B1" s="9" t="s">
        <v>1</v>
      </c>
      <c r="C1" s="10" t="s">
        <v>5</v>
      </c>
      <c r="D1" s="11" t="s">
        <v>6</v>
      </c>
      <c r="E1" s="11" t="s">
        <v>3</v>
      </c>
      <c r="F1" s="12" t="s">
        <v>4</v>
      </c>
      <c r="G1" s="11" t="s">
        <v>2</v>
      </c>
    </row>
    <row r="2" spans="1:7" x14ac:dyDescent="0.3">
      <c r="A2" s="1">
        <v>35</v>
      </c>
      <c r="B2" s="2">
        <v>0</v>
      </c>
      <c r="C2" s="23">
        <f t="shared" ref="C2:C46" si="0">L$2+L$3*A2</f>
        <v>0</v>
      </c>
      <c r="D2" s="6">
        <f>1/(1+EXP(-(Iterazioni!B$5+Iterazioni!C$5*A2)))</f>
        <v>0.79893849578614284</v>
      </c>
      <c r="E2" s="6">
        <f>D2-B2</f>
        <v>0.79893849578614284</v>
      </c>
      <c r="F2" s="7">
        <f>E2*A2</f>
        <v>27.962847352514999</v>
      </c>
      <c r="G2" s="6">
        <f xml:space="preserve"> - (B2 * LOG(D2) + (1 - B2) * LOG(1 - D2))</f>
        <v>0.6966710726547839</v>
      </c>
    </row>
    <row r="3" spans="1:7" x14ac:dyDescent="0.3">
      <c r="A3" s="1">
        <v>45</v>
      </c>
      <c r="B3" s="2">
        <v>0</v>
      </c>
      <c r="C3" s="23">
        <f t="shared" si="0"/>
        <v>0</v>
      </c>
      <c r="D3" s="6">
        <f>1/(1+EXP(-(Iterazioni!B$5+Iterazioni!C$5*A3)))</f>
        <v>0.85496428631305721</v>
      </c>
      <c r="E3" s="6">
        <f t="shared" ref="E3:E46" si="1">D3-B3</f>
        <v>0.85496428631305721</v>
      </c>
      <c r="F3" s="7">
        <f>E3*A3</f>
        <v>38.473392884087573</v>
      </c>
      <c r="G3" s="6">
        <f t="shared" ref="G3:G46" si="2" xml:space="preserve"> - (B3 * LOG(D3) + (1 - B3) * LOG(1 - D3))</f>
        <v>0.8385250436451418</v>
      </c>
    </row>
    <row r="4" spans="1:7" x14ac:dyDescent="0.3">
      <c r="A4" s="1">
        <v>55</v>
      </c>
      <c r="B4" s="2">
        <v>0</v>
      </c>
      <c r="C4" s="23">
        <f t="shared" si="0"/>
        <v>0</v>
      </c>
      <c r="D4" s="6">
        <f>1/(1+EXP(-(Iterazioni!B$5+Iterazioni!C$5*A4)))</f>
        <v>0.89738365527810304</v>
      </c>
      <c r="E4" s="6">
        <f t="shared" si="1"/>
        <v>0.89738365527810304</v>
      </c>
      <c r="F4" s="7">
        <f>E4*A4</f>
        <v>49.35610104029567</v>
      </c>
      <c r="G4" s="6">
        <f t="shared" si="2"/>
        <v>0.98878345932966027</v>
      </c>
    </row>
    <row r="5" spans="1:7" x14ac:dyDescent="0.3">
      <c r="A5" s="1">
        <v>25</v>
      </c>
      <c r="B5" s="2">
        <v>0</v>
      </c>
      <c r="C5" s="23">
        <f t="shared" si="0"/>
        <v>0</v>
      </c>
      <c r="D5" s="6">
        <f>1/(1+EXP(-(Iterazioni!B$5+Iterazioni!C$5*A5)))</f>
        <v>0.72815196289769979</v>
      </c>
      <c r="E5" s="6">
        <f t="shared" si="1"/>
        <v>0.72815196289769979</v>
      </c>
      <c r="F5" s="7">
        <f>E5*A5</f>
        <v>18.203799072442493</v>
      </c>
      <c r="G5" s="6">
        <f t="shared" si="2"/>
        <v>0.56567379850452615</v>
      </c>
    </row>
    <row r="6" spans="1:7" x14ac:dyDescent="0.3">
      <c r="A6" s="1">
        <v>65</v>
      </c>
      <c r="B6" s="2">
        <v>1</v>
      </c>
      <c r="C6" s="23">
        <f t="shared" si="0"/>
        <v>0</v>
      </c>
      <c r="D6" s="6">
        <f>1/(1+EXP(-(Iterazioni!B$5+Iterazioni!C$5*A6)))</f>
        <v>0.92843490562664865</v>
      </c>
      <c r="E6" s="6">
        <f t="shared" si="1"/>
        <v>-7.1565094373351346E-2</v>
      </c>
      <c r="F6" s="7">
        <f>E6*A6</f>
        <v>-4.6517311342678376</v>
      </c>
      <c r="G6" s="6">
        <f t="shared" si="2"/>
        <v>3.2248540085927244E-2</v>
      </c>
    </row>
    <row r="7" spans="1:7" x14ac:dyDescent="0.3">
      <c r="A7" s="3">
        <v>80</v>
      </c>
      <c r="B7" s="2">
        <v>0</v>
      </c>
      <c r="C7" s="23">
        <f t="shared" si="0"/>
        <v>0</v>
      </c>
      <c r="D7" s="6">
        <f>1/(1+EXP(-(Iterazioni!B$5+Iterazioni!C$5*A7)))</f>
        <v>0.95908577380534255</v>
      </c>
      <c r="E7" s="6">
        <f t="shared" si="1"/>
        <v>0.95908577380534255</v>
      </c>
      <c r="F7" s="7">
        <f>E7*A7</f>
        <v>76.726861904427409</v>
      </c>
      <c r="G7" s="6">
        <f t="shared" si="2"/>
        <v>1.3881256581642434</v>
      </c>
    </row>
    <row r="8" spans="1:7" x14ac:dyDescent="0.3">
      <c r="A8" s="3">
        <v>48</v>
      </c>
      <c r="B8" s="2">
        <v>0</v>
      </c>
      <c r="C8" s="23">
        <f t="shared" si="0"/>
        <v>0</v>
      </c>
      <c r="D8" s="6">
        <f>1/(1+EXP(-(Iterazioni!B$5+Iterazioni!C$5*A8)))</f>
        <v>0.86902912333698956</v>
      </c>
      <c r="E8" s="6">
        <f t="shared" si="1"/>
        <v>0.86902912333698956</v>
      </c>
      <c r="F8" s="7">
        <f>E8*A8</f>
        <v>41.713397920175495</v>
      </c>
      <c r="G8" s="6">
        <f t="shared" si="2"/>
        <v>0.88282526549456197</v>
      </c>
    </row>
    <row r="9" spans="1:7" x14ac:dyDescent="0.3">
      <c r="A9" s="3">
        <v>82</v>
      </c>
      <c r="B9" s="2">
        <v>0</v>
      </c>
      <c r="C9" s="23">
        <f t="shared" si="0"/>
        <v>0</v>
      </c>
      <c r="D9" s="6">
        <f>1/(1+EXP(-(Iterazioni!B$5+Iterazioni!C$5*A9)))</f>
        <v>0.96207142814032409</v>
      </c>
      <c r="E9" s="6">
        <f t="shared" si="1"/>
        <v>0.96207142814032409</v>
      </c>
      <c r="F9" s="7">
        <f>E9*A9</f>
        <v>78.889857107506572</v>
      </c>
      <c r="G9" s="6">
        <f t="shared" si="2"/>
        <v>1.4210335096604825</v>
      </c>
    </row>
    <row r="10" spans="1:7" x14ac:dyDescent="0.3">
      <c r="A10" s="3">
        <v>81</v>
      </c>
      <c r="B10" s="2">
        <v>0</v>
      </c>
      <c r="C10" s="23">
        <f t="shared" si="0"/>
        <v>0</v>
      </c>
      <c r="D10" s="6">
        <f>1/(1+EXP(-(Iterazioni!B$5+Iterazioni!C$5*A10)))</f>
        <v>0.96060571704010433</v>
      </c>
      <c r="E10" s="6">
        <f t="shared" si="1"/>
        <v>0.96060571704010433</v>
      </c>
      <c r="F10" s="7">
        <f>E10*A10</f>
        <v>77.80906308024845</v>
      </c>
      <c r="G10" s="6">
        <f t="shared" si="2"/>
        <v>1.404566799979593</v>
      </c>
    </row>
    <row r="11" spans="1:7" x14ac:dyDescent="0.3">
      <c r="A11" s="3">
        <v>73</v>
      </c>
      <c r="B11" s="2">
        <v>0</v>
      </c>
      <c r="C11" s="23">
        <f t="shared" si="0"/>
        <v>0</v>
      </c>
      <c r="D11" s="6">
        <f>1/(1+EXP(-(Iterazioni!B$5+Iterazioni!C$5*A11)))</f>
        <v>0.94676919551195771</v>
      </c>
      <c r="E11" s="6">
        <f t="shared" si="1"/>
        <v>0.94676919551195771</v>
      </c>
      <c r="F11" s="7">
        <f>E11*A11</f>
        <v>69.114151272372908</v>
      </c>
      <c r="G11" s="6">
        <f t="shared" si="2"/>
        <v>1.2738369701962597</v>
      </c>
    </row>
    <row r="12" spans="1:7" x14ac:dyDescent="0.3">
      <c r="A12" s="3">
        <v>84</v>
      </c>
      <c r="B12" s="2">
        <v>1</v>
      </c>
      <c r="C12" s="23">
        <f t="shared" si="0"/>
        <v>0</v>
      </c>
      <c r="D12" s="6">
        <f>1/(1+EXP(-(Iterazioni!B$5+Iterazioni!C$5*A12)))</f>
        <v>0.9648471944195478</v>
      </c>
      <c r="E12" s="6">
        <f t="shared" si="1"/>
        <v>-3.5152805580452195E-2</v>
      </c>
      <c r="F12" s="7">
        <f>E12*A12</f>
        <v>-2.9528356687579844</v>
      </c>
      <c r="G12" s="6">
        <f t="shared" si="2"/>
        <v>1.5541461656347339E-2</v>
      </c>
    </row>
    <row r="13" spans="1:7" x14ac:dyDescent="0.3">
      <c r="A13" s="3">
        <v>62</v>
      </c>
      <c r="B13" s="2">
        <v>1</v>
      </c>
      <c r="C13" s="23">
        <f t="shared" si="0"/>
        <v>0</v>
      </c>
      <c r="D13" s="6">
        <f>1/(1+EXP(-(Iterazioni!B$5+Iterazioni!C$5*A13)))</f>
        <v>0.92016352024531811</v>
      </c>
      <c r="E13" s="6">
        <f t="shared" si="1"/>
        <v>-7.9836479754681888E-2</v>
      </c>
      <c r="F13" s="7">
        <f>E13*A13</f>
        <v>-4.9498617447902769</v>
      </c>
      <c r="G13" s="6">
        <f t="shared" si="2"/>
        <v>3.6134988274223373E-2</v>
      </c>
    </row>
    <row r="14" spans="1:7" x14ac:dyDescent="0.3">
      <c r="A14" s="3">
        <v>53</v>
      </c>
      <c r="B14" s="2">
        <v>0</v>
      </c>
      <c r="C14" s="23">
        <f t="shared" si="0"/>
        <v>0</v>
      </c>
      <c r="D14" s="6">
        <f>1/(1+EXP(-(Iterazioni!B$5+Iterazioni!C$5*A14)))</f>
        <v>0.88988872099503913</v>
      </c>
      <c r="E14" s="6">
        <f t="shared" si="1"/>
        <v>0.88988872099503913</v>
      </c>
      <c r="F14" s="7">
        <f>E14*A14</f>
        <v>47.16410221273707</v>
      </c>
      <c r="G14" s="6">
        <f t="shared" si="2"/>
        <v>0.95816819275641874</v>
      </c>
    </row>
    <row r="15" spans="1:7" x14ac:dyDescent="0.3">
      <c r="A15" s="3">
        <v>76</v>
      </c>
      <c r="B15" s="2">
        <v>0</v>
      </c>
      <c r="C15" s="23">
        <f t="shared" si="0"/>
        <v>0</v>
      </c>
      <c r="D15" s="6">
        <f>1/(1+EXP(-(Iterazioni!B$5+Iterazioni!C$5*A15)))</f>
        <v>0.95242663580330789</v>
      </c>
      <c r="E15" s="6">
        <f t="shared" si="1"/>
        <v>0.95242663580330789</v>
      </c>
      <c r="F15" s="7">
        <f>E15*A15</f>
        <v>72.384424321051398</v>
      </c>
      <c r="G15" s="6">
        <f t="shared" si="2"/>
        <v>1.3226361359377115</v>
      </c>
    </row>
    <row r="16" spans="1:7" x14ac:dyDescent="0.3">
      <c r="A16" s="3">
        <v>51</v>
      </c>
      <c r="B16" s="2">
        <v>0</v>
      </c>
      <c r="C16" s="23">
        <f t="shared" si="0"/>
        <v>0</v>
      </c>
      <c r="D16" s="6">
        <f>1/(1+EXP(-(Iterazioni!B$5+Iterazioni!C$5*A16)))</f>
        <v>0.88191840027773227</v>
      </c>
      <c r="E16" s="6">
        <f t="shared" si="1"/>
        <v>0.88191840027773227</v>
      </c>
      <c r="F16" s="7">
        <f>E16*A16</f>
        <v>44.977838414164346</v>
      </c>
      <c r="G16" s="6">
        <f t="shared" si="2"/>
        <v>0.92781777183330216</v>
      </c>
    </row>
    <row r="17" spans="1:7" x14ac:dyDescent="0.3">
      <c r="A17" s="3">
        <v>80</v>
      </c>
      <c r="B17" s="2">
        <v>0</v>
      </c>
      <c r="C17" s="23">
        <f t="shared" si="0"/>
        <v>0</v>
      </c>
      <c r="D17" s="6">
        <f>1/(1+EXP(-(Iterazioni!B$5+Iterazioni!C$5*A17)))</f>
        <v>0.95908577380534255</v>
      </c>
      <c r="E17" s="6">
        <f t="shared" si="1"/>
        <v>0.95908577380534255</v>
      </c>
      <c r="F17" s="7">
        <f>E17*A17</f>
        <v>76.726861904427409</v>
      </c>
      <c r="G17" s="6">
        <f t="shared" si="2"/>
        <v>1.3881256581642434</v>
      </c>
    </row>
    <row r="18" spans="1:7" x14ac:dyDescent="0.3">
      <c r="A18" s="3">
        <v>56</v>
      </c>
      <c r="B18" s="2">
        <v>0</v>
      </c>
      <c r="C18" s="23">
        <f t="shared" si="0"/>
        <v>0</v>
      </c>
      <c r="D18" s="6">
        <f>1/(1+EXP(-(Iterazioni!B$5+Iterazioni!C$5*A18)))</f>
        <v>0.90095909511204653</v>
      </c>
      <c r="E18" s="6">
        <f t="shared" si="1"/>
        <v>0.90095909511204653</v>
      </c>
      <c r="F18" s="7">
        <f>E18*A18</f>
        <v>50.453709326274605</v>
      </c>
      <c r="G18" s="6">
        <f t="shared" si="2"/>
        <v>1.0041854003711133</v>
      </c>
    </row>
    <row r="19" spans="1:7" x14ac:dyDescent="0.3">
      <c r="A19" s="3">
        <v>49</v>
      </c>
      <c r="B19" s="2">
        <v>0</v>
      </c>
      <c r="C19" s="23">
        <f t="shared" si="0"/>
        <v>0</v>
      </c>
      <c r="D19" s="6">
        <f>1/(1+EXP(-(Iterazioni!B$5+Iterazioni!C$5*A19)))</f>
        <v>0.87345319580742997</v>
      </c>
      <c r="E19" s="6">
        <f t="shared" si="1"/>
        <v>0.87345319580742997</v>
      </c>
      <c r="F19" s="7">
        <f>E19*A19</f>
        <v>42.799206594564069</v>
      </c>
      <c r="G19" s="6">
        <f t="shared" si="2"/>
        <v>0.89774881802099504</v>
      </c>
    </row>
    <row r="20" spans="1:7" x14ac:dyDescent="0.3">
      <c r="A20" s="3">
        <v>53</v>
      </c>
      <c r="B20" s="2">
        <v>0</v>
      </c>
      <c r="C20" s="23">
        <f t="shared" si="0"/>
        <v>0</v>
      </c>
      <c r="D20" s="6">
        <f>1/(1+EXP(-(Iterazioni!B$5+Iterazioni!C$5*A20)))</f>
        <v>0.88988872099503913</v>
      </c>
      <c r="E20" s="6">
        <f t="shared" si="1"/>
        <v>0.88988872099503913</v>
      </c>
      <c r="F20" s="7">
        <f>E20*A20</f>
        <v>47.16410221273707</v>
      </c>
      <c r="G20" s="6">
        <f t="shared" si="2"/>
        <v>0.95816819275641874</v>
      </c>
    </row>
    <row r="21" spans="1:7" x14ac:dyDescent="0.3">
      <c r="A21" s="3">
        <v>63</v>
      </c>
      <c r="B21" s="2">
        <v>0</v>
      </c>
      <c r="C21" s="23">
        <f t="shared" si="0"/>
        <v>0</v>
      </c>
      <c r="D21" s="6">
        <f>1/(1+EXP(-(Iterazioni!B$5+Iterazioni!C$5*A21)))</f>
        <v>0.92301333884315706</v>
      </c>
      <c r="E21" s="6">
        <f t="shared" si="1"/>
        <v>0.92301333884315706</v>
      </c>
      <c r="F21" s="7">
        <f>E21*A21</f>
        <v>58.149840347118896</v>
      </c>
      <c r="G21" s="6">
        <f t="shared" si="2"/>
        <v>1.1135845149288237</v>
      </c>
    </row>
    <row r="22" spans="1:7" x14ac:dyDescent="0.3">
      <c r="A22" s="3">
        <v>76</v>
      </c>
      <c r="B22" s="2">
        <v>0</v>
      </c>
      <c r="C22" s="23">
        <f t="shared" si="0"/>
        <v>0</v>
      </c>
      <c r="D22" s="6">
        <f>1/(1+EXP(-(Iterazioni!B$5+Iterazioni!C$5*A22)))</f>
        <v>0.95242663580330789</v>
      </c>
      <c r="E22" s="6">
        <f t="shared" si="1"/>
        <v>0.95242663580330789</v>
      </c>
      <c r="F22" s="7">
        <f>E22*A22</f>
        <v>72.384424321051398</v>
      </c>
      <c r="G22" s="6">
        <f t="shared" si="2"/>
        <v>1.3226361359377115</v>
      </c>
    </row>
    <row r="23" spans="1:7" x14ac:dyDescent="0.3">
      <c r="A23" s="3">
        <v>34</v>
      </c>
      <c r="B23" s="2">
        <v>0</v>
      </c>
      <c r="C23" s="23">
        <f t="shared" si="0"/>
        <v>0</v>
      </c>
      <c r="D23" s="6">
        <f>1/(1+EXP(-(Iterazioni!B$5+Iterazioni!C$5*A23)))</f>
        <v>0.79252816629578493</v>
      </c>
      <c r="E23" s="6">
        <f t="shared" si="1"/>
        <v>0.79252816629578493</v>
      </c>
      <c r="F23" s="7">
        <f>E23*A23</f>
        <v>26.945957654056688</v>
      </c>
      <c r="G23" s="6">
        <f t="shared" si="2"/>
        <v>0.68304085460073161</v>
      </c>
    </row>
    <row r="24" spans="1:7" x14ac:dyDescent="0.3">
      <c r="A24" s="3">
        <v>53</v>
      </c>
      <c r="B24" s="2">
        <v>0</v>
      </c>
      <c r="C24" s="23">
        <f t="shared" si="0"/>
        <v>0</v>
      </c>
      <c r="D24" s="6">
        <f>1/(1+EXP(-(Iterazioni!B$5+Iterazioni!C$5*A24)))</f>
        <v>0.88988872099503913</v>
      </c>
      <c r="E24" s="6">
        <f t="shared" si="1"/>
        <v>0.88988872099503913</v>
      </c>
      <c r="F24" s="7">
        <f>E24*A24</f>
        <v>47.16410221273707</v>
      </c>
      <c r="G24" s="6">
        <f t="shared" si="2"/>
        <v>0.95816819275641874</v>
      </c>
    </row>
    <row r="25" spans="1:7" x14ac:dyDescent="0.3">
      <c r="A25" s="3">
        <v>39</v>
      </c>
      <c r="B25" s="2">
        <v>0</v>
      </c>
      <c r="C25" s="23">
        <f t="shared" si="0"/>
        <v>0</v>
      </c>
      <c r="D25" s="6">
        <f>1/(1+EXP(-(Iterazioni!B$5+Iterazioni!C$5*A25)))</f>
        <v>0.82309164833901449</v>
      </c>
      <c r="E25" s="6">
        <f t="shared" si="1"/>
        <v>0.82309164833901449</v>
      </c>
      <c r="F25" s="7">
        <f>E25*A25</f>
        <v>32.100574285221562</v>
      </c>
      <c r="G25" s="6">
        <f t="shared" si="2"/>
        <v>0.75225166401133947</v>
      </c>
    </row>
    <row r="26" spans="1:7" x14ac:dyDescent="0.3">
      <c r="A26" s="3">
        <v>41</v>
      </c>
      <c r="B26" s="2">
        <v>0</v>
      </c>
      <c r="C26" s="23">
        <f t="shared" si="0"/>
        <v>0</v>
      </c>
      <c r="D26" s="6">
        <f>1/(1+EXP(-(Iterazioni!B$5+Iterazioni!C$5*A26)))</f>
        <v>0.83428658036053649</v>
      </c>
      <c r="E26" s="6">
        <f t="shared" si="1"/>
        <v>0.83428658036053649</v>
      </c>
      <c r="F26" s="7">
        <f>E26*A26</f>
        <v>34.205749794781994</v>
      </c>
      <c r="G26" s="6">
        <f t="shared" si="2"/>
        <v>0.78064232055241911</v>
      </c>
    </row>
    <row r="27" spans="1:7" x14ac:dyDescent="0.3">
      <c r="A27" s="3">
        <v>64</v>
      </c>
      <c r="B27" s="2">
        <v>0</v>
      </c>
      <c r="C27" s="23">
        <f t="shared" si="0"/>
        <v>0</v>
      </c>
      <c r="D27" s="6">
        <f>1/(1+EXP(-(Iterazioni!B$5+Iterazioni!C$5*A27)))</f>
        <v>0.92576963752891406</v>
      </c>
      <c r="E27" s="6">
        <f t="shared" si="1"/>
        <v>0.92576963752891406</v>
      </c>
      <c r="F27" s="7">
        <f>E27*A27</f>
        <v>59.2492568018505</v>
      </c>
      <c r="G27" s="6">
        <f t="shared" si="2"/>
        <v>1.1294184187574576</v>
      </c>
    </row>
    <row r="28" spans="1:7" x14ac:dyDescent="0.3">
      <c r="A28" s="3">
        <v>66</v>
      </c>
      <c r="B28" s="2">
        <v>0</v>
      </c>
      <c r="C28" s="23">
        <f t="shared" si="0"/>
        <v>0</v>
      </c>
      <c r="D28" s="6">
        <f>1/(1+EXP(-(Iterazioni!B$5+Iterazioni!C$5*A28)))</f>
        <v>0.93101160768190794</v>
      </c>
      <c r="E28" s="6">
        <f t="shared" si="1"/>
        <v>0.93101160768190794</v>
      </c>
      <c r="F28" s="7">
        <f>E28*A28</f>
        <v>61.446766107005921</v>
      </c>
      <c r="G28" s="6">
        <f t="shared" si="2"/>
        <v>1.1612239755856073</v>
      </c>
    </row>
    <row r="29" spans="1:7" x14ac:dyDescent="0.3">
      <c r="A29" s="3">
        <v>79</v>
      </c>
      <c r="B29" s="2">
        <v>1</v>
      </c>
      <c r="C29" s="23">
        <f t="shared" si="0"/>
        <v>0</v>
      </c>
      <c r="D29" s="6">
        <f>1/(1+EXP(-(Iterazioni!B$5+Iterazioni!C$5*A29)))</f>
        <v>0.95750978081943805</v>
      </c>
      <c r="E29" s="6">
        <f t="shared" si="1"/>
        <v>-4.249021918056195E-2</v>
      </c>
      <c r="F29" s="7">
        <f>E29*A29</f>
        <v>-3.3567273152643939</v>
      </c>
      <c r="G29" s="6">
        <f t="shared" si="2"/>
        <v>1.8856781083396813E-2</v>
      </c>
    </row>
    <row r="30" spans="1:7" x14ac:dyDescent="0.3">
      <c r="A30" s="3">
        <v>78</v>
      </c>
      <c r="B30" s="2">
        <v>0</v>
      </c>
      <c r="C30" s="23">
        <f t="shared" si="0"/>
        <v>0</v>
      </c>
      <c r="D30" s="6">
        <f>1/(1+EXP(-(Iterazioni!B$5+Iterazioni!C$5*A30)))</f>
        <v>0.95587587435383603</v>
      </c>
      <c r="E30" s="6">
        <f t="shared" si="1"/>
        <v>0.95587587435383603</v>
      </c>
      <c r="F30" s="7">
        <f>E30*A30</f>
        <v>74.558318199599213</v>
      </c>
      <c r="G30" s="6">
        <f t="shared" si="2"/>
        <v>1.3553238874014806</v>
      </c>
    </row>
    <row r="31" spans="1:7" x14ac:dyDescent="0.3">
      <c r="A31" s="3">
        <v>74</v>
      </c>
      <c r="B31" s="2">
        <v>1</v>
      </c>
      <c r="C31" s="23">
        <f t="shared" si="0"/>
        <v>0</v>
      </c>
      <c r="D31" s="6">
        <f>1/(1+EXP(-(Iterazioni!B$5+Iterazioni!C$5*A31)))</f>
        <v>0.94872223024369684</v>
      </c>
      <c r="E31" s="6">
        <f t="shared" si="1"/>
        <v>-5.127776975630316E-2</v>
      </c>
      <c r="F31" s="7">
        <f>E31*A31</f>
        <v>-3.7945549619664338</v>
      </c>
      <c r="G31" s="6">
        <f t="shared" si="2"/>
        <v>2.286092301048747E-2</v>
      </c>
    </row>
    <row r="32" spans="1:7" x14ac:dyDescent="0.3">
      <c r="A32" s="3">
        <v>75</v>
      </c>
      <c r="B32" s="2">
        <v>0</v>
      </c>
      <c r="C32" s="23">
        <f t="shared" si="0"/>
        <v>0</v>
      </c>
      <c r="D32" s="6">
        <f>1/(1+EXP(-(Iterazioni!B$5+Iterazioni!C$5*A32)))</f>
        <v>0.95060734656752233</v>
      </c>
      <c r="E32" s="6">
        <f t="shared" si="1"/>
        <v>0.95060734656752233</v>
      </c>
      <c r="F32" s="7">
        <f>E32*A32</f>
        <v>71.295550992564173</v>
      </c>
      <c r="G32" s="6">
        <f t="shared" si="2"/>
        <v>1.3063376423922233</v>
      </c>
    </row>
    <row r="33" spans="1:7" x14ac:dyDescent="0.3">
      <c r="A33" s="3">
        <v>83</v>
      </c>
      <c r="B33" s="2">
        <v>1</v>
      </c>
      <c r="C33" s="23">
        <f t="shared" si="0"/>
        <v>0</v>
      </c>
      <c r="D33" s="6">
        <f>1/(1+EXP(-(Iterazioni!B$5+Iterazioni!C$5*A33)))</f>
        <v>0.96348467869007881</v>
      </c>
      <c r="E33" s="6">
        <f t="shared" si="1"/>
        <v>-3.6515321309921189E-2</v>
      </c>
      <c r="F33" s="7">
        <f>E33*A33</f>
        <v>-3.0307716687234585</v>
      </c>
      <c r="G33" s="6">
        <f t="shared" si="2"/>
        <v>1.6155187093904032E-2</v>
      </c>
    </row>
    <row r="34" spans="1:7" x14ac:dyDescent="0.3">
      <c r="A34" s="3">
        <v>72</v>
      </c>
      <c r="B34" s="2">
        <v>0</v>
      </c>
      <c r="C34" s="23">
        <f t="shared" si="0"/>
        <v>0</v>
      </c>
      <c r="D34" s="6">
        <f>1/(1+EXP(-(Iterazioni!B$5+Iterazioni!C$5*A34)))</f>
        <v>0.94474610710978602</v>
      </c>
      <c r="E34" s="6">
        <f t="shared" si="1"/>
        <v>0.94474610710978602</v>
      </c>
      <c r="F34" s="7">
        <f>E34*A34</f>
        <v>68.021719711904595</v>
      </c>
      <c r="G34" s="6">
        <f t="shared" si="2"/>
        <v>1.2576371185264754</v>
      </c>
    </row>
    <row r="35" spans="1:7" x14ac:dyDescent="0.3">
      <c r="A35" s="3">
        <v>51</v>
      </c>
      <c r="B35" s="2">
        <v>0</v>
      </c>
      <c r="C35" s="23">
        <f t="shared" si="0"/>
        <v>0</v>
      </c>
      <c r="D35" s="6">
        <f>1/(1+EXP(-(Iterazioni!B$5+Iterazioni!C$5*A35)))</f>
        <v>0.88191840027773227</v>
      </c>
      <c r="E35" s="6">
        <f t="shared" si="1"/>
        <v>0.88191840027773227</v>
      </c>
      <c r="F35" s="7">
        <f>E35*A35</f>
        <v>44.977838414164346</v>
      </c>
      <c r="G35" s="6">
        <f t="shared" si="2"/>
        <v>0.92781777183330216</v>
      </c>
    </row>
    <row r="36" spans="1:7" x14ac:dyDescent="0.3">
      <c r="A36" s="3">
        <v>32</v>
      </c>
      <c r="B36" s="2">
        <v>0</v>
      </c>
      <c r="C36" s="23">
        <f t="shared" si="0"/>
        <v>0</v>
      </c>
      <c r="D36" s="6">
        <f>1/(1+EXP(-(Iterazioni!B$5+Iterazioni!C$5*A36)))</f>
        <v>0.77925861180624534</v>
      </c>
      <c r="E36" s="6">
        <f t="shared" si="1"/>
        <v>0.77925861180624534</v>
      </c>
      <c r="F36" s="7">
        <f>E36*A36</f>
        <v>24.936275577799851</v>
      </c>
      <c r="G36" s="6">
        <f t="shared" si="2"/>
        <v>0.65611623059472579</v>
      </c>
    </row>
    <row r="37" spans="1:7" x14ac:dyDescent="0.3">
      <c r="A37" s="3">
        <v>34</v>
      </c>
      <c r="B37" s="2">
        <v>0</v>
      </c>
      <c r="C37" s="23">
        <f t="shared" si="0"/>
        <v>0</v>
      </c>
      <c r="D37" s="6">
        <f>1/(1+EXP(-(Iterazioni!B$5+Iterazioni!C$5*A37)))</f>
        <v>0.79252816629578493</v>
      </c>
      <c r="E37" s="6">
        <f t="shared" si="1"/>
        <v>0.79252816629578493</v>
      </c>
      <c r="F37" s="7">
        <f>E37*A37</f>
        <v>26.945957654056688</v>
      </c>
      <c r="G37" s="6">
        <f t="shared" si="2"/>
        <v>0.68304085460073161</v>
      </c>
    </row>
    <row r="38" spans="1:7" x14ac:dyDescent="0.3">
      <c r="A38" s="3">
        <v>68</v>
      </c>
      <c r="B38" s="2">
        <v>0</v>
      </c>
      <c r="C38" s="23">
        <f t="shared" si="0"/>
        <v>0</v>
      </c>
      <c r="D38" s="6">
        <f>1/(1+EXP(-(Iterazioni!B$5+Iterazioni!C$5*A38)))</f>
        <v>0.93590902969122924</v>
      </c>
      <c r="E38" s="6">
        <f t="shared" si="1"/>
        <v>0.93590902969122924</v>
      </c>
      <c r="F38" s="7">
        <f>E38*A38</f>
        <v>63.64181401900359</v>
      </c>
      <c r="G38" s="6">
        <f t="shared" si="2"/>
        <v>1.1932031533409611</v>
      </c>
    </row>
    <row r="39" spans="1:7" x14ac:dyDescent="0.3">
      <c r="A39" s="3">
        <v>51</v>
      </c>
      <c r="B39" s="2">
        <v>0</v>
      </c>
      <c r="C39" s="23">
        <f t="shared" si="0"/>
        <v>0</v>
      </c>
      <c r="D39" s="6">
        <f>1/(1+EXP(-(Iterazioni!B$5+Iterazioni!C$5*A39)))</f>
        <v>0.88191840027773227</v>
      </c>
      <c r="E39" s="6">
        <f t="shared" si="1"/>
        <v>0.88191840027773227</v>
      </c>
      <c r="F39" s="7">
        <f>E39*A39</f>
        <v>44.977838414164346</v>
      </c>
      <c r="G39" s="6">
        <f t="shared" si="2"/>
        <v>0.92781777183330216</v>
      </c>
    </row>
    <row r="40" spans="1:7" x14ac:dyDescent="0.3">
      <c r="A40" s="3">
        <v>76</v>
      </c>
      <c r="B40" s="2">
        <v>1</v>
      </c>
      <c r="C40" s="23">
        <f t="shared" si="0"/>
        <v>0</v>
      </c>
      <c r="D40" s="6">
        <f>1/(1+EXP(-(Iterazioni!B$5+Iterazioni!C$5*A40)))</f>
        <v>0.95242663580330789</v>
      </c>
      <c r="E40" s="6">
        <f t="shared" si="1"/>
        <v>-4.7573364196692114E-2</v>
      </c>
      <c r="F40" s="7">
        <f>E40*A40</f>
        <v>-3.6155756789486007</v>
      </c>
      <c r="G40" s="6">
        <f t="shared" si="2"/>
        <v>2.1168467508398393E-2</v>
      </c>
    </row>
    <row r="41" spans="1:7" x14ac:dyDescent="0.3">
      <c r="A41" s="3">
        <v>72</v>
      </c>
      <c r="B41" s="2">
        <v>1</v>
      </c>
      <c r="C41" s="23">
        <f t="shared" si="0"/>
        <v>0</v>
      </c>
      <c r="D41" s="6">
        <f>1/(1+EXP(-(Iterazioni!B$5+Iterazioni!C$5*A41)))</f>
        <v>0.94474610710978602</v>
      </c>
      <c r="E41" s="6">
        <f t="shared" si="1"/>
        <v>-5.5253892890213985E-2</v>
      </c>
      <c r="F41" s="7">
        <f>E41*A41</f>
        <v>-3.9782802880954069</v>
      </c>
      <c r="G41" s="6">
        <f t="shared" si="2"/>
        <v>2.4684888947038727E-2</v>
      </c>
    </row>
    <row r="42" spans="1:7" x14ac:dyDescent="0.3">
      <c r="A42" s="3">
        <v>46</v>
      </c>
      <c r="B42" s="2">
        <v>0</v>
      </c>
      <c r="C42" s="23">
        <f t="shared" si="0"/>
        <v>0</v>
      </c>
      <c r="D42" s="6">
        <f>1/(1+EXP(-(Iterazioni!B$5+Iterazioni!C$5*A42)))</f>
        <v>0.85978680134607988</v>
      </c>
      <c r="E42" s="6">
        <f t="shared" si="1"/>
        <v>0.85978680134607988</v>
      </c>
      <c r="F42" s="7">
        <f>E42*A42</f>
        <v>39.550192861919676</v>
      </c>
      <c r="G42" s="6">
        <f t="shared" si="2"/>
        <v>0.8532111031113836</v>
      </c>
    </row>
    <row r="43" spans="1:7" x14ac:dyDescent="0.3">
      <c r="A43" s="3">
        <v>75</v>
      </c>
      <c r="B43" s="2">
        <v>0</v>
      </c>
      <c r="C43" s="23">
        <f t="shared" si="0"/>
        <v>0</v>
      </c>
      <c r="D43" s="6">
        <f>1/(1+EXP(-(Iterazioni!B$5+Iterazioni!C$5*A43)))</f>
        <v>0.95060734656752233</v>
      </c>
      <c r="E43" s="6">
        <f t="shared" si="1"/>
        <v>0.95060734656752233</v>
      </c>
      <c r="F43" s="7">
        <f>E43*A43</f>
        <v>71.295550992564173</v>
      </c>
      <c r="G43" s="6">
        <f t="shared" si="2"/>
        <v>1.3063376423922233</v>
      </c>
    </row>
    <row r="44" spans="1:7" x14ac:dyDescent="0.3">
      <c r="A44" s="3">
        <v>60</v>
      </c>
      <c r="B44" s="2">
        <v>0</v>
      </c>
      <c r="C44" s="23">
        <f t="shared" si="0"/>
        <v>0</v>
      </c>
      <c r="D44" s="6">
        <f>1/(1+EXP(-(Iterazioni!B$5+Iterazioni!C$5*A44)))</f>
        <v>0.91417326289479239</v>
      </c>
      <c r="E44" s="6">
        <f t="shared" si="1"/>
        <v>0.91417326289479239</v>
      </c>
      <c r="F44" s="7">
        <f>E44*A44</f>
        <v>54.850395773687545</v>
      </c>
      <c r="G44" s="6">
        <f t="shared" si="2"/>
        <v>1.066377397834382</v>
      </c>
    </row>
    <row r="45" spans="1:7" x14ac:dyDescent="0.3">
      <c r="A45" s="3">
        <v>39</v>
      </c>
      <c r="B45" s="2">
        <v>0</v>
      </c>
      <c r="C45" s="23">
        <f t="shared" si="0"/>
        <v>0</v>
      </c>
      <c r="D45" s="6">
        <f>1/(1+EXP(-(Iterazioni!B$5+Iterazioni!C$5*A45)))</f>
        <v>0.82309164833901449</v>
      </c>
      <c r="E45" s="6">
        <f t="shared" si="1"/>
        <v>0.82309164833901449</v>
      </c>
      <c r="F45" s="7">
        <f>E45*A45</f>
        <v>32.100574285221562</v>
      </c>
      <c r="G45" s="6">
        <f t="shared" si="2"/>
        <v>0.75225166401133947</v>
      </c>
    </row>
    <row r="46" spans="1:7" ht="15" thickBot="1" x14ac:dyDescent="0.35">
      <c r="A46" s="4">
        <v>61</v>
      </c>
      <c r="B46" s="5">
        <v>0</v>
      </c>
      <c r="C46" s="23">
        <f t="shared" si="0"/>
        <v>0</v>
      </c>
      <c r="D46" s="6">
        <f>1/(1+EXP(-(Iterazioni!B$5+Iterazioni!C$5*A46)))</f>
        <v>0.91721767104001661</v>
      </c>
      <c r="E46" s="6">
        <f t="shared" si="1"/>
        <v>0.91721767104001661</v>
      </c>
      <c r="F46" s="7">
        <f>E46*A46</f>
        <v>55.950277933441015</v>
      </c>
      <c r="G46" s="6">
        <f t="shared" si="2"/>
        <v>1.0820623595220995</v>
      </c>
    </row>
    <row r="47" spans="1:7" x14ac:dyDescent="0.3">
      <c r="C47" s="13"/>
      <c r="D47" s="13"/>
    </row>
    <row r="48" spans="1:7" ht="26.4" customHeight="1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7B67-C7C5-4A8F-B99B-25BDD270845C}">
  <dimension ref="A1:G48"/>
  <sheetViews>
    <sheetView workbookViewId="0">
      <selection activeCell="G3" sqref="G3"/>
    </sheetView>
  </sheetViews>
  <sheetFormatPr defaultRowHeight="14.4" x14ac:dyDescent="0.3"/>
  <cols>
    <col min="2" max="2" width="10.77734375" bestFit="1" customWidth="1"/>
    <col min="3" max="3" width="14.44140625" customWidth="1"/>
    <col min="4" max="4" width="11.5546875" bestFit="1" customWidth="1"/>
    <col min="5" max="5" width="13.44140625" customWidth="1"/>
    <col min="6" max="6" width="11.77734375" customWidth="1"/>
    <col min="7" max="7" width="13.77734375" customWidth="1"/>
    <col min="12" max="12" width="12" bestFit="1" customWidth="1"/>
    <col min="13" max="13" width="23" bestFit="1" customWidth="1"/>
  </cols>
  <sheetData>
    <row r="1" spans="1:7" x14ac:dyDescent="0.3">
      <c r="A1" s="8" t="s">
        <v>0</v>
      </c>
      <c r="B1" s="9" t="s">
        <v>1</v>
      </c>
      <c r="C1" s="10" t="s">
        <v>5</v>
      </c>
      <c r="D1" s="11" t="s">
        <v>6</v>
      </c>
      <c r="E1" s="11" t="s">
        <v>3</v>
      </c>
      <c r="F1" s="12" t="s">
        <v>4</v>
      </c>
      <c r="G1" s="11" t="s">
        <v>2</v>
      </c>
    </row>
    <row r="2" spans="1:7" x14ac:dyDescent="0.3">
      <c r="A2" s="1">
        <v>35</v>
      </c>
      <c r="B2" s="2">
        <v>0</v>
      </c>
      <c r="C2" s="23">
        <f t="shared" ref="C2:C46" si="0">L$2+L$3*A2</f>
        <v>0</v>
      </c>
      <c r="D2" s="43">
        <f>1/(1+EXP(-(Iterazioni!B$6+Iterazioni!C$6*A2)))</f>
        <v>1.57491729473167E-6</v>
      </c>
      <c r="E2" s="43">
        <f>D2-B2</f>
        <v>1.57491729473167E-6</v>
      </c>
      <c r="F2" s="44">
        <f>E2*A2</f>
        <v>5.5122105315608453E-5</v>
      </c>
      <c r="G2" s="43">
        <f xml:space="preserve"> - (B2 * LOG(D2) + (1 - B2) * LOG(1 - D2))</f>
        <v>6.8397842914222989E-7</v>
      </c>
    </row>
    <row r="3" spans="1:7" x14ac:dyDescent="0.3">
      <c r="A3" s="1">
        <v>45</v>
      </c>
      <c r="B3" s="2">
        <v>0</v>
      </c>
      <c r="C3" s="23">
        <f t="shared" si="0"/>
        <v>0</v>
      </c>
      <c r="D3" s="43">
        <f>1/(1+EXP(-(Iterazioni!B$6+Iterazioni!C$6*A3)))</f>
        <v>3.4699502905168742E-8</v>
      </c>
      <c r="E3" s="43">
        <f t="shared" ref="E3:E46" si="1">D3-B3</f>
        <v>3.4699502905168742E-8</v>
      </c>
      <c r="F3" s="44">
        <f>E3*A3</f>
        <v>1.5614776307325935E-6</v>
      </c>
      <c r="G3" s="43">
        <f t="shared" ref="G3:G46" si="2" xml:space="preserve"> - (B3 * LOG(D3) + (1 - B3) * LOG(1 - D3))</f>
        <v>1.5069802912070005E-8</v>
      </c>
    </row>
    <row r="4" spans="1:7" x14ac:dyDescent="0.3">
      <c r="A4" s="1">
        <v>55</v>
      </c>
      <c r="B4" s="2">
        <v>0</v>
      </c>
      <c r="C4" s="23">
        <f t="shared" si="0"/>
        <v>0</v>
      </c>
      <c r="D4" s="43">
        <f>1/(1+EXP(-(Iterazioni!B$6+Iterazioni!C$6*A4)))</f>
        <v>7.6451867805714286E-10</v>
      </c>
      <c r="E4" s="43">
        <f t="shared" si="1"/>
        <v>7.6451867805714286E-10</v>
      </c>
      <c r="F4" s="44">
        <f>E4*A4</f>
        <v>4.2048527293142856E-8</v>
      </c>
      <c r="G4" s="43">
        <f t="shared" si="2"/>
        <v>3.3202624007742927E-10</v>
      </c>
    </row>
    <row r="5" spans="1:7" x14ac:dyDescent="0.3">
      <c r="A5" s="1">
        <v>25</v>
      </c>
      <c r="B5" s="2">
        <v>0</v>
      </c>
      <c r="C5" s="23">
        <f t="shared" si="0"/>
        <v>0</v>
      </c>
      <c r="D5" s="43">
        <f>1/(1+EXP(-(Iterazioni!B$6+Iterazioni!C$6*A5)))</f>
        <v>7.147638197238965E-5</v>
      </c>
      <c r="E5" s="43">
        <f t="shared" si="1"/>
        <v>7.147638197238965E-5</v>
      </c>
      <c r="F5" s="44">
        <f>E5*A5</f>
        <v>1.7869095493097413E-3</v>
      </c>
      <c r="G5" s="43">
        <f t="shared" si="2"/>
        <v>3.1042907707584964E-5</v>
      </c>
    </row>
    <row r="6" spans="1:7" x14ac:dyDescent="0.3">
      <c r="A6" s="1">
        <v>65</v>
      </c>
      <c r="B6" s="2">
        <v>1</v>
      </c>
      <c r="C6" s="23">
        <f t="shared" si="0"/>
        <v>0</v>
      </c>
      <c r="D6" s="43">
        <f>1/(1+EXP(-(Iterazioni!B$6+Iterazioni!C$6*A6)))</f>
        <v>1.684429864306691E-11</v>
      </c>
      <c r="E6" s="43">
        <f t="shared" si="1"/>
        <v>-0.9999999999831557</v>
      </c>
      <c r="F6" s="44">
        <f>E6*A6</f>
        <v>-64.999999998905125</v>
      </c>
      <c r="G6" s="43">
        <f t="shared" si="2"/>
        <v>10.773547067306021</v>
      </c>
    </row>
    <row r="7" spans="1:7" x14ac:dyDescent="0.3">
      <c r="A7" s="3">
        <v>80</v>
      </c>
      <c r="B7" s="2">
        <v>0</v>
      </c>
      <c r="C7" s="23">
        <f t="shared" si="0"/>
        <v>0</v>
      </c>
      <c r="D7" s="43">
        <f>1/(1+EXP(-(Iterazioni!B$6+Iterazioni!C$6*A7)))</f>
        <v>5.5087134369453438E-14</v>
      </c>
      <c r="E7" s="43">
        <f t="shared" si="1"/>
        <v>5.5087134369453438E-14</v>
      </c>
      <c r="F7" s="44">
        <f>E7*A7</f>
        <v>4.4069707495562751E-12</v>
      </c>
      <c r="G7" s="43">
        <f t="shared" si="2"/>
        <v>2.3915321170522177E-14</v>
      </c>
    </row>
    <row r="8" spans="1:7" x14ac:dyDescent="0.3">
      <c r="A8" s="3">
        <v>48</v>
      </c>
      <c r="B8" s="2">
        <v>0</v>
      </c>
      <c r="C8" s="23">
        <f t="shared" si="0"/>
        <v>0</v>
      </c>
      <c r="D8" s="43">
        <f>1/(1+EXP(-(Iterazioni!B$6+Iterazioni!C$6*A8)))</f>
        <v>1.1046958263107853E-8</v>
      </c>
      <c r="E8" s="43">
        <f t="shared" si="1"/>
        <v>1.1046958263107853E-8</v>
      </c>
      <c r="F8" s="44">
        <f>E8*A8</f>
        <v>5.3025399662917694E-7</v>
      </c>
      <c r="G8" s="43">
        <f t="shared" si="2"/>
        <v>4.7976330306703771E-9</v>
      </c>
    </row>
    <row r="9" spans="1:7" x14ac:dyDescent="0.3">
      <c r="A9" s="3">
        <v>82</v>
      </c>
      <c r="B9" s="2">
        <v>0</v>
      </c>
      <c r="C9" s="23">
        <f t="shared" si="0"/>
        <v>0</v>
      </c>
      <c r="D9" s="43">
        <f>1/(1+EXP(-(Iterazioni!B$6+Iterazioni!C$6*A9)))</f>
        <v>2.5684028752019285E-14</v>
      </c>
      <c r="E9" s="43">
        <f t="shared" si="1"/>
        <v>2.5684028752019285E-14</v>
      </c>
      <c r="F9" s="44">
        <f>E9*A9</f>
        <v>2.1060903576655815E-12</v>
      </c>
      <c r="G9" s="43">
        <f t="shared" si="2"/>
        <v>1.1137982238690608E-14</v>
      </c>
    </row>
    <row r="10" spans="1:7" x14ac:dyDescent="0.3">
      <c r="A10" s="3">
        <v>81</v>
      </c>
      <c r="B10" s="2">
        <v>0</v>
      </c>
      <c r="C10" s="23">
        <f t="shared" si="0"/>
        <v>0</v>
      </c>
      <c r="D10" s="43">
        <f>1/(1+EXP(-(Iterazioni!B$6+Iterazioni!C$6*A10)))</f>
        <v>3.7614618740742269E-14</v>
      </c>
      <c r="E10" s="43">
        <f t="shared" si="1"/>
        <v>3.7614618740742269E-14</v>
      </c>
      <c r="F10" s="44">
        <f>E10*A10</f>
        <v>3.0467841180001238E-12</v>
      </c>
      <c r="G10" s="43">
        <f t="shared" si="2"/>
        <v>1.6345350558078523E-14</v>
      </c>
    </row>
    <row r="11" spans="1:7" x14ac:dyDescent="0.3">
      <c r="A11" s="3">
        <v>73</v>
      </c>
      <c r="B11" s="2">
        <v>0</v>
      </c>
      <c r="C11" s="23">
        <f t="shared" si="0"/>
        <v>0</v>
      </c>
      <c r="D11" s="43">
        <f>1/(1+EXP(-(Iterazioni!B$6+Iterazioni!C$6*A11)))</f>
        <v>7.9598484371491124E-13</v>
      </c>
      <c r="E11" s="43">
        <f t="shared" si="1"/>
        <v>7.9598484371491124E-13</v>
      </c>
      <c r="F11" s="44">
        <f>E11*A11</f>
        <v>5.810689359118852E-11</v>
      </c>
      <c r="G11" s="43">
        <f t="shared" si="2"/>
        <v>3.4571139675949102E-13</v>
      </c>
    </row>
    <row r="12" spans="1:7" x14ac:dyDescent="0.3">
      <c r="A12" s="3">
        <v>84</v>
      </c>
      <c r="B12" s="2">
        <v>1</v>
      </c>
      <c r="C12" s="23">
        <f t="shared" si="0"/>
        <v>0</v>
      </c>
      <c r="D12" s="43">
        <f>1/(1+EXP(-(Iterazioni!B$6+Iterazioni!C$6*A12)))</f>
        <v>1.19750163170647E-14</v>
      </c>
      <c r="E12" s="43">
        <f t="shared" si="1"/>
        <v>-0.99999999999998801</v>
      </c>
      <c r="F12" s="44">
        <f>E12*A12</f>
        <v>-83.999999999998991</v>
      </c>
      <c r="G12" s="43">
        <f t="shared" si="2"/>
        <v>13.92172388614669</v>
      </c>
    </row>
    <row r="13" spans="1:7" x14ac:dyDescent="0.3">
      <c r="A13" s="3">
        <v>62</v>
      </c>
      <c r="B13" s="2">
        <v>1</v>
      </c>
      <c r="C13" s="23">
        <f t="shared" si="0"/>
        <v>0</v>
      </c>
      <c r="D13" s="43">
        <f>1/(1+EXP(-(Iterazioni!B$6+Iterazioni!C$6*A13)))</f>
        <v>5.2909478752729825E-11</v>
      </c>
      <c r="E13" s="43">
        <f t="shared" si="1"/>
        <v>-0.99999999994709055</v>
      </c>
      <c r="F13" s="44">
        <f>E13*A13</f>
        <v>-61.999999996719616</v>
      </c>
      <c r="G13" s="43">
        <f t="shared" si="2"/>
        <v>10.276466516977266</v>
      </c>
    </row>
    <row r="14" spans="1:7" x14ac:dyDescent="0.3">
      <c r="A14" s="3">
        <v>53</v>
      </c>
      <c r="B14" s="2">
        <v>0</v>
      </c>
      <c r="C14" s="23">
        <f t="shared" si="0"/>
        <v>0</v>
      </c>
      <c r="D14" s="43">
        <f>1/(1+EXP(-(Iterazioni!B$6+Iterazioni!C$6*A14)))</f>
        <v>1.6397405374310989E-9</v>
      </c>
      <c r="E14" s="43">
        <f t="shared" si="1"/>
        <v>1.6397405374310989E-9</v>
      </c>
      <c r="F14" s="44">
        <f>E14*A14</f>
        <v>8.6906248483848245E-8</v>
      </c>
      <c r="G14" s="43">
        <f t="shared" si="2"/>
        <v>7.1213027995559333E-10</v>
      </c>
    </row>
    <row r="15" spans="1:7" x14ac:dyDescent="0.3">
      <c r="A15" s="3">
        <v>76</v>
      </c>
      <c r="B15" s="2">
        <v>0</v>
      </c>
      <c r="C15" s="23">
        <f t="shared" si="0"/>
        <v>0</v>
      </c>
      <c r="D15" s="43">
        <f>1/(1+EXP(-(Iterazioni!B$6+Iterazioni!C$6*A15)))</f>
        <v>2.5341029128397643E-13</v>
      </c>
      <c r="E15" s="43">
        <f t="shared" si="1"/>
        <v>2.5341029128397643E-13</v>
      </c>
      <c r="F15" s="44">
        <f>E15*A15</f>
        <v>1.9259182137582207E-11</v>
      </c>
      <c r="G15" s="43">
        <f t="shared" si="2"/>
        <v>1.1007798030707167E-13</v>
      </c>
    </row>
    <row r="16" spans="1:7" x14ac:dyDescent="0.3">
      <c r="A16" s="3">
        <v>51</v>
      </c>
      <c r="B16" s="2">
        <v>0</v>
      </c>
      <c r="C16" s="23">
        <f t="shared" si="0"/>
        <v>0</v>
      </c>
      <c r="D16" s="43">
        <f>1/(1+EXP(-(Iterazioni!B$6+Iterazioni!C$6*A16)))</f>
        <v>3.5169173815788138E-9</v>
      </c>
      <c r="E16" s="43">
        <f t="shared" si="1"/>
        <v>3.5169173815788138E-9</v>
      </c>
      <c r="F16" s="44">
        <f>E16*A16</f>
        <v>1.7936278646051951E-7</v>
      </c>
      <c r="G16" s="43">
        <f t="shared" si="2"/>
        <v>1.5273778332172913E-9</v>
      </c>
    </row>
    <row r="17" spans="1:7" x14ac:dyDescent="0.3">
      <c r="A17" s="3">
        <v>80</v>
      </c>
      <c r="B17" s="2">
        <v>0</v>
      </c>
      <c r="C17" s="23">
        <f t="shared" si="0"/>
        <v>0</v>
      </c>
      <c r="D17" s="43">
        <f>1/(1+EXP(-(Iterazioni!B$6+Iterazioni!C$6*A17)))</f>
        <v>5.5087134369453438E-14</v>
      </c>
      <c r="E17" s="43">
        <f t="shared" si="1"/>
        <v>5.5087134369453438E-14</v>
      </c>
      <c r="F17" s="44">
        <f>E17*A17</f>
        <v>4.4069707495562751E-12</v>
      </c>
      <c r="G17" s="43">
        <f t="shared" si="2"/>
        <v>2.3915321170522177E-14</v>
      </c>
    </row>
    <row r="18" spans="1:7" x14ac:dyDescent="0.3">
      <c r="A18" s="3">
        <v>56</v>
      </c>
      <c r="B18" s="2">
        <v>0</v>
      </c>
      <c r="C18" s="23">
        <f t="shared" si="0"/>
        <v>0</v>
      </c>
      <c r="D18" s="43">
        <f>1/(1+EXP(-(Iterazioni!B$6+Iterazioni!C$6*A18)))</f>
        <v>5.2202894435210806E-10</v>
      </c>
      <c r="E18" s="43">
        <f t="shared" si="1"/>
        <v>5.2202894435210806E-10</v>
      </c>
      <c r="F18" s="44">
        <f>E18*A18</f>
        <v>2.923362088371805E-8</v>
      </c>
      <c r="G18" s="43">
        <f t="shared" si="2"/>
        <v>2.2671430355694675E-10</v>
      </c>
    </row>
    <row r="19" spans="1:7" x14ac:dyDescent="0.3">
      <c r="A19" s="3">
        <v>49</v>
      </c>
      <c r="B19" s="2">
        <v>0</v>
      </c>
      <c r="C19" s="23">
        <f t="shared" si="0"/>
        <v>0</v>
      </c>
      <c r="D19" s="43">
        <f>1/(1+EXP(-(Iterazioni!B$6+Iterazioni!C$6*A19)))</f>
        <v>7.5430884093701466E-9</v>
      </c>
      <c r="E19" s="43">
        <f t="shared" si="1"/>
        <v>7.5430884093701466E-9</v>
      </c>
      <c r="F19" s="44">
        <f>E19*A19</f>
        <v>3.6961133205913719E-7</v>
      </c>
      <c r="G19" s="43">
        <f t="shared" si="2"/>
        <v>3.2759216706207877E-9</v>
      </c>
    </row>
    <row r="20" spans="1:7" x14ac:dyDescent="0.3">
      <c r="A20" s="3">
        <v>53</v>
      </c>
      <c r="B20" s="2">
        <v>0</v>
      </c>
      <c r="C20" s="23">
        <f t="shared" si="0"/>
        <v>0</v>
      </c>
      <c r="D20" s="43">
        <f>1/(1+EXP(-(Iterazioni!B$6+Iterazioni!C$6*A20)))</f>
        <v>1.6397405374310989E-9</v>
      </c>
      <c r="E20" s="43">
        <f t="shared" si="1"/>
        <v>1.6397405374310989E-9</v>
      </c>
      <c r="F20" s="44">
        <f>E20*A20</f>
        <v>8.6906248483848245E-8</v>
      </c>
      <c r="G20" s="43">
        <f t="shared" si="2"/>
        <v>7.1213027995559333E-10</v>
      </c>
    </row>
    <row r="21" spans="1:7" x14ac:dyDescent="0.3">
      <c r="A21" s="3">
        <v>63</v>
      </c>
      <c r="B21" s="2">
        <v>0</v>
      </c>
      <c r="C21" s="23">
        <f t="shared" si="0"/>
        <v>0</v>
      </c>
      <c r="D21" s="43">
        <f>1/(1+EXP(-(Iterazioni!B$6+Iterazioni!C$6*A21)))</f>
        <v>3.6127671077264746E-11</v>
      </c>
      <c r="E21" s="43">
        <f t="shared" si="1"/>
        <v>3.6127671077264746E-11</v>
      </c>
      <c r="F21" s="44">
        <f>E21*A21</f>
        <v>2.276043277867679E-9</v>
      </c>
      <c r="G21" s="43">
        <f t="shared" si="2"/>
        <v>1.5690041828465354E-11</v>
      </c>
    </row>
    <row r="22" spans="1:7" x14ac:dyDescent="0.3">
      <c r="A22" s="3">
        <v>76</v>
      </c>
      <c r="B22" s="2">
        <v>0</v>
      </c>
      <c r="C22" s="23">
        <f t="shared" si="0"/>
        <v>0</v>
      </c>
      <c r="D22" s="43">
        <f>1/(1+EXP(-(Iterazioni!B$6+Iterazioni!C$6*A22)))</f>
        <v>2.5341029128397643E-13</v>
      </c>
      <c r="E22" s="43">
        <f t="shared" si="1"/>
        <v>2.5341029128397643E-13</v>
      </c>
      <c r="F22" s="44">
        <f>E22*A22</f>
        <v>1.9259182137582207E-11</v>
      </c>
      <c r="G22" s="43">
        <f t="shared" si="2"/>
        <v>1.1007798030707167E-13</v>
      </c>
    </row>
    <row r="23" spans="1:7" x14ac:dyDescent="0.3">
      <c r="A23" s="3">
        <v>34</v>
      </c>
      <c r="B23" s="2">
        <v>0</v>
      </c>
      <c r="C23" s="23">
        <f t="shared" si="0"/>
        <v>0</v>
      </c>
      <c r="D23" s="43">
        <f>1/(1+EXP(-(Iterazioni!B$6+Iterazioni!C$6*A23)))</f>
        <v>2.3064866817944489E-6</v>
      </c>
      <c r="E23" s="43">
        <f t="shared" si="1"/>
        <v>2.3064866817944489E-6</v>
      </c>
      <c r="F23" s="44">
        <f>E23*A23</f>
        <v>7.842054718101126E-5</v>
      </c>
      <c r="G23" s="43">
        <f t="shared" si="2"/>
        <v>1.0016955936700254E-6</v>
      </c>
    </row>
    <row r="24" spans="1:7" x14ac:dyDescent="0.3">
      <c r="A24" s="3">
        <v>53</v>
      </c>
      <c r="B24" s="2">
        <v>0</v>
      </c>
      <c r="C24" s="23">
        <f t="shared" si="0"/>
        <v>0</v>
      </c>
      <c r="D24" s="43">
        <f>1/(1+EXP(-(Iterazioni!B$6+Iterazioni!C$6*A24)))</f>
        <v>1.6397405374310989E-9</v>
      </c>
      <c r="E24" s="43">
        <f t="shared" si="1"/>
        <v>1.6397405374310989E-9</v>
      </c>
      <c r="F24" s="44">
        <f>E24*A24</f>
        <v>8.6906248483848245E-8</v>
      </c>
      <c r="G24" s="43">
        <f t="shared" si="2"/>
        <v>7.1213027995559333E-10</v>
      </c>
    </row>
    <row r="25" spans="1:7" x14ac:dyDescent="0.3">
      <c r="A25" s="3">
        <v>39</v>
      </c>
      <c r="B25" s="2">
        <v>0</v>
      </c>
      <c r="C25" s="23">
        <f t="shared" si="0"/>
        <v>0</v>
      </c>
      <c r="D25" s="43">
        <f>1/(1+EXP(-(Iterazioni!B$6+Iterazioni!C$6*A25)))</f>
        <v>3.4236094804973116E-7</v>
      </c>
      <c r="E25" s="43">
        <f t="shared" si="1"/>
        <v>3.4236094804973116E-7</v>
      </c>
      <c r="F25" s="44">
        <f>E25*A25</f>
        <v>1.3352076973939514E-5</v>
      </c>
      <c r="G25" s="43">
        <f t="shared" si="2"/>
        <v>1.48685496003146E-7</v>
      </c>
    </row>
    <row r="26" spans="1:7" x14ac:dyDescent="0.3">
      <c r="A26" s="3">
        <v>41</v>
      </c>
      <c r="B26" s="2">
        <v>0</v>
      </c>
      <c r="C26" s="23">
        <f t="shared" si="0"/>
        <v>0</v>
      </c>
      <c r="D26" s="43">
        <f>1/(1+EXP(-(Iterazioni!B$6+Iterazioni!C$6*A26)))</f>
        <v>1.5962366060197857E-7</v>
      </c>
      <c r="E26" s="43">
        <f t="shared" si="1"/>
        <v>1.5962366060197857E-7</v>
      </c>
      <c r="F26" s="44">
        <f>E26*A26</f>
        <v>6.5445700846811215E-6</v>
      </c>
      <c r="G26" s="43">
        <f t="shared" si="2"/>
        <v>6.932368052249501E-8</v>
      </c>
    </row>
    <row r="27" spans="1:7" x14ac:dyDescent="0.3">
      <c r="A27" s="3">
        <v>64</v>
      </c>
      <c r="B27" s="2">
        <v>0</v>
      </c>
      <c r="C27" s="23">
        <f t="shared" si="0"/>
        <v>0</v>
      </c>
      <c r="D27" s="43">
        <f>1/(1+EXP(-(Iterazioni!B$6+Iterazioni!C$6*A27)))</f>
        <v>2.4668710564319127E-11</v>
      </c>
      <c r="E27" s="43">
        <f t="shared" si="1"/>
        <v>2.4668710564319127E-11</v>
      </c>
      <c r="F27" s="44">
        <f>E27*A27</f>
        <v>1.5787974761164242E-9</v>
      </c>
      <c r="G27" s="43">
        <f t="shared" si="2"/>
        <v>1.0713485288045852E-11</v>
      </c>
    </row>
    <row r="28" spans="1:7" x14ac:dyDescent="0.3">
      <c r="A28" s="3">
        <v>66</v>
      </c>
      <c r="B28" s="2">
        <v>0</v>
      </c>
      <c r="C28" s="23">
        <f t="shared" si="0"/>
        <v>0</v>
      </c>
      <c r="D28" s="43">
        <f>1/(1+EXP(-(Iterazioni!B$6+Iterazioni!C$6*A28)))</f>
        <v>1.1501630619741829E-11</v>
      </c>
      <c r="E28" s="43">
        <f t="shared" si="1"/>
        <v>1.1501630619741829E-11</v>
      </c>
      <c r="F28" s="44">
        <f>E28*A28</f>
        <v>7.5910762090296072E-10</v>
      </c>
      <c r="G28" s="43">
        <f t="shared" si="2"/>
        <v>4.9950716276547697E-12</v>
      </c>
    </row>
    <row r="29" spans="1:7" x14ac:dyDescent="0.3">
      <c r="A29" s="3">
        <v>79</v>
      </c>
      <c r="B29" s="2">
        <v>1</v>
      </c>
      <c r="C29" s="23">
        <f t="shared" si="0"/>
        <v>0</v>
      </c>
      <c r="D29" s="43">
        <f>1/(1+EXP(-(Iterazioni!B$6+Iterazioni!C$6*A29)))</f>
        <v>8.0675877481413242E-14</v>
      </c>
      <c r="E29" s="43">
        <f t="shared" si="1"/>
        <v>-0.99999999999991929</v>
      </c>
      <c r="F29" s="44">
        <f>E29*A29</f>
        <v>-78.999999999993619</v>
      </c>
      <c r="G29" s="43">
        <f t="shared" si="2"/>
        <v>13.093256302239356</v>
      </c>
    </row>
    <row r="30" spans="1:7" x14ac:dyDescent="0.3">
      <c r="A30" s="3">
        <v>78</v>
      </c>
      <c r="B30" s="2">
        <v>0</v>
      </c>
      <c r="C30" s="23">
        <f t="shared" si="0"/>
        <v>0</v>
      </c>
      <c r="D30" s="43">
        <f>1/(1+EXP(-(Iterazioni!B$6+Iterazioni!C$6*A30)))</f>
        <v>1.1815094907178592E-13</v>
      </c>
      <c r="E30" s="43">
        <f t="shared" si="1"/>
        <v>1.1815094907178592E-13</v>
      </c>
      <c r="F30" s="44">
        <f>E30*A30</f>
        <v>9.2157740275993011E-12</v>
      </c>
      <c r="G30" s="43">
        <f t="shared" si="2"/>
        <v>5.1302221220637905E-14</v>
      </c>
    </row>
    <row r="31" spans="1:7" x14ac:dyDescent="0.3">
      <c r="A31" s="3">
        <v>74</v>
      </c>
      <c r="B31" s="2">
        <v>1</v>
      </c>
      <c r="C31" s="23">
        <f t="shared" si="0"/>
        <v>0</v>
      </c>
      <c r="D31" s="43">
        <f>1/(1+EXP(-(Iterazioni!B$6+Iterazioni!C$6*A31)))</f>
        <v>5.4351468382706893E-13</v>
      </c>
      <c r="E31" s="43">
        <f t="shared" si="1"/>
        <v>-0.99999999999945643</v>
      </c>
      <c r="F31" s="44">
        <f>E31*A31</f>
        <v>-73.999999999959783</v>
      </c>
      <c r="G31" s="43">
        <f t="shared" si="2"/>
        <v>12.264788718332195</v>
      </c>
    </row>
    <row r="32" spans="1:7" x14ac:dyDescent="0.3">
      <c r="A32" s="3">
        <v>75</v>
      </c>
      <c r="B32" s="2">
        <v>0</v>
      </c>
      <c r="C32" s="23">
        <f t="shared" si="0"/>
        <v>0</v>
      </c>
      <c r="D32" s="43">
        <f>1/(1+EXP(-(Iterazioni!B$6+Iterazioni!C$6*A32)))</f>
        <v>3.7112291002542998E-13</v>
      </c>
      <c r="E32" s="43">
        <f t="shared" si="1"/>
        <v>3.7112291002542998E-13</v>
      </c>
      <c r="F32" s="44">
        <f>E32*A32</f>
        <v>2.7834218251907249E-11</v>
      </c>
      <c r="G32" s="43">
        <f t="shared" si="2"/>
        <v>1.6118733603441185E-13</v>
      </c>
    </row>
    <row r="33" spans="1:7" x14ac:dyDescent="0.3">
      <c r="A33" s="3">
        <v>83</v>
      </c>
      <c r="B33" s="2">
        <v>1</v>
      </c>
      <c r="C33" s="23">
        <f t="shared" si="0"/>
        <v>0</v>
      </c>
      <c r="D33" s="43">
        <f>1/(1+EXP(-(Iterazioni!B$6+Iterazioni!C$6*A33)))</f>
        <v>1.7537578606905563E-14</v>
      </c>
      <c r="E33" s="43">
        <f t="shared" si="1"/>
        <v>-0.99999999999998246</v>
      </c>
      <c r="F33" s="44">
        <f>E33*A33</f>
        <v>-82.99999999999855</v>
      </c>
      <c r="G33" s="43">
        <f t="shared" si="2"/>
        <v>13.756030369365218</v>
      </c>
    </row>
    <row r="34" spans="1:7" x14ac:dyDescent="0.3">
      <c r="A34" s="3">
        <v>72</v>
      </c>
      <c r="B34" s="2">
        <v>0</v>
      </c>
      <c r="C34" s="23">
        <f t="shared" si="0"/>
        <v>0</v>
      </c>
      <c r="D34" s="43">
        <f>1/(1+EXP(-(Iterazioni!B$6+Iterazioni!C$6*A34)))</f>
        <v>1.1657309181831941E-12</v>
      </c>
      <c r="E34" s="43">
        <f t="shared" si="1"/>
        <v>1.1657309181831941E-12</v>
      </c>
      <c r="F34" s="44">
        <f>E34*A34</f>
        <v>8.3932626109189978E-11</v>
      </c>
      <c r="G34" s="43">
        <f t="shared" si="2"/>
        <v>5.0627191994077084E-13</v>
      </c>
    </row>
    <row r="35" spans="1:7" x14ac:dyDescent="0.3">
      <c r="A35" s="3">
        <v>51</v>
      </c>
      <c r="B35" s="2">
        <v>0</v>
      </c>
      <c r="C35" s="23">
        <f t="shared" si="0"/>
        <v>0</v>
      </c>
      <c r="D35" s="43">
        <f>1/(1+EXP(-(Iterazioni!B$6+Iterazioni!C$6*A35)))</f>
        <v>3.5169173815788138E-9</v>
      </c>
      <c r="E35" s="43">
        <f t="shared" si="1"/>
        <v>3.5169173815788138E-9</v>
      </c>
      <c r="F35" s="44">
        <f>E35*A35</f>
        <v>1.7936278646051951E-7</v>
      </c>
      <c r="G35" s="43">
        <f t="shared" si="2"/>
        <v>1.5273778332172913E-9</v>
      </c>
    </row>
    <row r="36" spans="1:7" x14ac:dyDescent="0.3">
      <c r="A36" s="3">
        <v>32</v>
      </c>
      <c r="B36" s="2">
        <v>0</v>
      </c>
      <c r="C36" s="23">
        <f t="shared" si="0"/>
        <v>0</v>
      </c>
      <c r="D36" s="43">
        <f>1/(1+EXP(-(Iterazioni!B$6+Iterazioni!C$6*A36)))</f>
        <v>4.9469422222278138E-6</v>
      </c>
      <c r="E36" s="43">
        <f t="shared" si="1"/>
        <v>4.9469422222278138E-6</v>
      </c>
      <c r="F36" s="44">
        <f>E36*A36</f>
        <v>1.5830215111129004E-4</v>
      </c>
      <c r="G36" s="43">
        <f t="shared" si="2"/>
        <v>2.1484350234897703E-6</v>
      </c>
    </row>
    <row r="37" spans="1:7" x14ac:dyDescent="0.3">
      <c r="A37" s="3">
        <v>34</v>
      </c>
      <c r="B37" s="2">
        <v>0</v>
      </c>
      <c r="C37" s="23">
        <f t="shared" si="0"/>
        <v>0</v>
      </c>
      <c r="D37" s="43">
        <f>1/(1+EXP(-(Iterazioni!B$6+Iterazioni!C$6*A37)))</f>
        <v>2.3064866817944489E-6</v>
      </c>
      <c r="E37" s="43">
        <f t="shared" si="1"/>
        <v>2.3064866817944489E-6</v>
      </c>
      <c r="F37" s="44">
        <f>E37*A37</f>
        <v>7.842054718101126E-5</v>
      </c>
      <c r="G37" s="43">
        <f t="shared" si="2"/>
        <v>1.0016955936700254E-6</v>
      </c>
    </row>
    <row r="38" spans="1:7" x14ac:dyDescent="0.3">
      <c r="A38" s="3">
        <v>68</v>
      </c>
      <c r="B38" s="2">
        <v>0</v>
      </c>
      <c r="C38" s="23">
        <f t="shared" si="0"/>
        <v>0</v>
      </c>
      <c r="D38" s="43">
        <f>1/(1+EXP(-(Iterazioni!B$6+Iterazioni!C$6*A38)))</f>
        <v>5.3625626911928683E-12</v>
      </c>
      <c r="E38" s="43">
        <f t="shared" si="1"/>
        <v>5.3625626911928683E-12</v>
      </c>
      <c r="F38" s="44">
        <f>E38*A38</f>
        <v>3.6465426300111505E-10</v>
      </c>
      <c r="G38" s="43">
        <f t="shared" si="2"/>
        <v>2.3289472644790883E-12</v>
      </c>
    </row>
    <row r="39" spans="1:7" x14ac:dyDescent="0.3">
      <c r="A39" s="3">
        <v>51</v>
      </c>
      <c r="B39" s="2">
        <v>0</v>
      </c>
      <c r="C39" s="23">
        <f t="shared" si="0"/>
        <v>0</v>
      </c>
      <c r="D39" s="43">
        <f>1/(1+EXP(-(Iterazioni!B$6+Iterazioni!C$6*A39)))</f>
        <v>3.5169173815788138E-9</v>
      </c>
      <c r="E39" s="43">
        <f t="shared" si="1"/>
        <v>3.5169173815788138E-9</v>
      </c>
      <c r="F39" s="44">
        <f>E39*A39</f>
        <v>1.7936278646051951E-7</v>
      </c>
      <c r="G39" s="43">
        <f t="shared" si="2"/>
        <v>1.5273778332172913E-9</v>
      </c>
    </row>
    <row r="40" spans="1:7" x14ac:dyDescent="0.3">
      <c r="A40" s="3">
        <v>76</v>
      </c>
      <c r="B40" s="2">
        <v>1</v>
      </c>
      <c r="C40" s="23">
        <f t="shared" si="0"/>
        <v>0</v>
      </c>
      <c r="D40" s="43">
        <f>1/(1+EXP(-(Iterazioni!B$6+Iterazioni!C$6*A40)))</f>
        <v>2.5341029128397643E-13</v>
      </c>
      <c r="E40" s="43">
        <f t="shared" si="1"/>
        <v>-0.99999999999974654</v>
      </c>
      <c r="F40" s="44">
        <f>E40*A40</f>
        <v>-75.99999999998073</v>
      </c>
      <c r="G40" s="43">
        <f t="shared" si="2"/>
        <v>12.596175751895013</v>
      </c>
    </row>
    <row r="41" spans="1:7" x14ac:dyDescent="0.3">
      <c r="A41" s="3">
        <v>72</v>
      </c>
      <c r="B41" s="2">
        <v>1</v>
      </c>
      <c r="C41" s="23">
        <f t="shared" si="0"/>
        <v>0</v>
      </c>
      <c r="D41" s="43">
        <f>1/(1+EXP(-(Iterazioni!B$6+Iterazioni!C$6*A41)))</f>
        <v>1.1657309181831941E-12</v>
      </c>
      <c r="E41" s="43">
        <f t="shared" si="1"/>
        <v>-0.99999999999883427</v>
      </c>
      <c r="F41" s="44">
        <f>E41*A41</f>
        <v>-71.999999999916071</v>
      </c>
      <c r="G41" s="43">
        <f t="shared" si="2"/>
        <v>11.933401684769519</v>
      </c>
    </row>
    <row r="42" spans="1:7" x14ac:dyDescent="0.3">
      <c r="A42" s="3">
        <v>46</v>
      </c>
      <c r="B42" s="2">
        <v>0</v>
      </c>
      <c r="C42" s="23">
        <f t="shared" si="0"/>
        <v>0</v>
      </c>
      <c r="D42" s="43">
        <f>1/(1+EXP(-(Iterazioni!B$6+Iterazioni!C$6*A42)))</f>
        <v>2.3693528472231197E-8</v>
      </c>
      <c r="E42" s="43">
        <f t="shared" si="1"/>
        <v>2.3693528472231197E-8</v>
      </c>
      <c r="F42" s="44">
        <f>E42*A42</f>
        <v>1.0899023097226351E-6</v>
      </c>
      <c r="G42" s="43">
        <f t="shared" si="2"/>
        <v>1.0289968794342285E-8</v>
      </c>
    </row>
    <row r="43" spans="1:7" x14ac:dyDescent="0.3">
      <c r="A43" s="3">
        <v>75</v>
      </c>
      <c r="B43" s="2">
        <v>0</v>
      </c>
      <c r="C43" s="23">
        <f t="shared" si="0"/>
        <v>0</v>
      </c>
      <c r="D43" s="43">
        <f>1/(1+EXP(-(Iterazioni!B$6+Iterazioni!C$6*A43)))</f>
        <v>3.7112291002542998E-13</v>
      </c>
      <c r="E43" s="43">
        <f t="shared" si="1"/>
        <v>3.7112291002542998E-13</v>
      </c>
      <c r="F43" s="44">
        <f>E43*A43</f>
        <v>2.7834218251907249E-11</v>
      </c>
      <c r="G43" s="43">
        <f t="shared" si="2"/>
        <v>1.6118733603441185E-13</v>
      </c>
    </row>
    <row r="44" spans="1:7" x14ac:dyDescent="0.3">
      <c r="A44" s="3">
        <v>60</v>
      </c>
      <c r="B44" s="2">
        <v>0</v>
      </c>
      <c r="C44" s="23">
        <f t="shared" si="0"/>
        <v>0</v>
      </c>
      <c r="D44" s="43">
        <f>1/(1+EXP(-(Iterazioni!B$6+Iterazioni!C$6*A44)))</f>
        <v>1.1348031079679291E-10</v>
      </c>
      <c r="E44" s="43">
        <f t="shared" si="1"/>
        <v>1.1348031079679291E-10</v>
      </c>
      <c r="F44" s="44">
        <f>E44*A44</f>
        <v>6.8088186478075744E-9</v>
      </c>
      <c r="G44" s="43">
        <f t="shared" si="2"/>
        <v>4.9283883835935223E-11</v>
      </c>
    </row>
    <row r="45" spans="1:7" x14ac:dyDescent="0.3">
      <c r="A45" s="3">
        <v>39</v>
      </c>
      <c r="B45" s="2">
        <v>0</v>
      </c>
      <c r="C45" s="23">
        <f t="shared" si="0"/>
        <v>0</v>
      </c>
      <c r="D45" s="43">
        <f>1/(1+EXP(-(Iterazioni!B$6+Iterazioni!C$6*A45)))</f>
        <v>3.4236094804973116E-7</v>
      </c>
      <c r="E45" s="43">
        <f t="shared" si="1"/>
        <v>3.4236094804973116E-7</v>
      </c>
      <c r="F45" s="44">
        <f>E45*A45</f>
        <v>1.3352076973939514E-5</v>
      </c>
      <c r="G45" s="43">
        <f t="shared" si="2"/>
        <v>1.48685496003146E-7</v>
      </c>
    </row>
    <row r="46" spans="1:7" ht="15" thickBot="1" x14ac:dyDescent="0.35">
      <c r="A46" s="4">
        <v>61</v>
      </c>
      <c r="B46" s="5">
        <v>0</v>
      </c>
      <c r="C46" s="31">
        <f t="shared" si="0"/>
        <v>0</v>
      </c>
      <c r="D46" s="43">
        <f>1/(1+EXP(-(Iterazioni!B$6+Iterazioni!C$6*A46)))</f>
        <v>7.7486670421593407E-11</v>
      </c>
      <c r="E46" s="43">
        <f t="shared" si="1"/>
        <v>7.7486670421593407E-11</v>
      </c>
      <c r="F46" s="47">
        <f>E46*A46</f>
        <v>4.7266868957171981E-9</v>
      </c>
      <c r="G46" s="43">
        <f t="shared" si="2"/>
        <v>3.3652039168867199E-11</v>
      </c>
    </row>
    <row r="47" spans="1:7" x14ac:dyDescent="0.3">
      <c r="C47" s="13"/>
      <c r="D47" s="13"/>
    </row>
    <row r="48" spans="1:7" ht="28.8" customHeight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F396D-1B94-44C6-A5F8-7791281008E3}">
  <dimension ref="A1:G48"/>
  <sheetViews>
    <sheetView workbookViewId="0">
      <selection activeCell="E53" sqref="E53"/>
    </sheetView>
  </sheetViews>
  <sheetFormatPr defaultRowHeight="14.4" x14ac:dyDescent="0.3"/>
  <cols>
    <col min="2" max="2" width="10.77734375" bestFit="1" customWidth="1"/>
    <col min="3" max="3" width="13.109375" customWidth="1"/>
    <col min="4" max="4" width="11.5546875" bestFit="1" customWidth="1"/>
    <col min="5" max="5" width="15.109375" customWidth="1"/>
    <col min="6" max="6" width="10.88671875" customWidth="1"/>
    <col min="7" max="7" width="11.44140625" customWidth="1"/>
    <col min="12" max="12" width="10.21875" bestFit="1" customWidth="1"/>
    <col min="13" max="13" width="23" bestFit="1" customWidth="1"/>
    <col min="14" max="14" width="11.44140625" customWidth="1"/>
  </cols>
  <sheetData>
    <row r="1" spans="1:7" x14ac:dyDescent="0.3">
      <c r="A1" s="8" t="s">
        <v>0</v>
      </c>
      <c r="B1" s="9" t="s">
        <v>1</v>
      </c>
      <c r="C1" s="10" t="s">
        <v>5</v>
      </c>
      <c r="D1" s="11" t="s">
        <v>6</v>
      </c>
      <c r="E1" s="11" t="s">
        <v>3</v>
      </c>
      <c r="F1" s="12" t="s">
        <v>4</v>
      </c>
      <c r="G1" s="11" t="s">
        <v>2</v>
      </c>
    </row>
    <row r="2" spans="1:7" x14ac:dyDescent="0.3">
      <c r="A2" s="1">
        <v>35</v>
      </c>
      <c r="B2" s="2">
        <v>0</v>
      </c>
      <c r="C2" s="23">
        <f t="shared" ref="C2:C46" si="0">L$2+L$3*A2</f>
        <v>0</v>
      </c>
      <c r="D2" s="43">
        <f>1/(1+EXP(-(Iterazioni!B$7+Iterazioni!C$7*A2)))</f>
        <v>1.6135089032144351E-4</v>
      </c>
      <c r="E2" s="43">
        <f>-D2-B2</f>
        <v>-1.6135089032144351E-4</v>
      </c>
      <c r="F2" s="44">
        <f>E2*A2</f>
        <v>-5.647281161250523E-3</v>
      </c>
      <c r="G2" s="43">
        <f xml:space="preserve"> - (B2 * LOG(D2) + (1 - B2) * LOG(1 - D2))</f>
        <v>7.0079455160066773E-5</v>
      </c>
    </row>
    <row r="3" spans="1:7" x14ac:dyDescent="0.3">
      <c r="A3" s="1">
        <v>45</v>
      </c>
      <c r="B3" s="2">
        <v>0</v>
      </c>
      <c r="C3" s="23">
        <f t="shared" si="0"/>
        <v>0</v>
      </c>
      <c r="D3" s="43">
        <f>1/(1+EXP(-(Iterazioni!B$7+Iterazioni!C$7*A3)))</f>
        <v>1.3339273626983307E-5</v>
      </c>
      <c r="E3" s="43">
        <f t="shared" ref="E3:E46" si="1">-D3-B3</f>
        <v>-1.3339273626983307E-5</v>
      </c>
      <c r="F3" s="44">
        <f>E3*A3</f>
        <v>-6.0026731321424884E-4</v>
      </c>
      <c r="G3" s="43">
        <f t="shared" ref="G3:G46" si="2" xml:space="preserve"> - (B3 * LOG(D3) + (1 - B3) * LOG(1 - D3))</f>
        <v>5.7932115675115113E-6</v>
      </c>
    </row>
    <row r="4" spans="1:7" x14ac:dyDescent="0.3">
      <c r="A4" s="1">
        <v>55</v>
      </c>
      <c r="B4" s="2">
        <v>0</v>
      </c>
      <c r="C4" s="23">
        <f t="shared" si="0"/>
        <v>0</v>
      </c>
      <c r="D4" s="43">
        <f>1/(1+EXP(-(Iterazioni!B$7+Iterazioni!C$7*A4)))</f>
        <v>1.1026407143402632E-6</v>
      </c>
      <c r="E4" s="43">
        <f t="shared" si="1"/>
        <v>-1.1026407143402632E-6</v>
      </c>
      <c r="F4" s="44">
        <f>E4*A4</f>
        <v>-6.064523928871448E-5</v>
      </c>
      <c r="G4" s="43">
        <f t="shared" si="2"/>
        <v>4.7887104174941109E-7</v>
      </c>
    </row>
    <row r="5" spans="1:7" x14ac:dyDescent="0.3">
      <c r="A5" s="1">
        <v>25</v>
      </c>
      <c r="B5" s="2">
        <v>0</v>
      </c>
      <c r="C5" s="23">
        <f t="shared" si="0"/>
        <v>0</v>
      </c>
      <c r="D5" s="43">
        <f>1/(1+EXP(-(Iterazioni!B$7+Iterazioni!C$7*A5)))</f>
        <v>1.9484886186462158E-3</v>
      </c>
      <c r="E5" s="43">
        <f t="shared" si="1"/>
        <v>-1.9484886186462158E-3</v>
      </c>
      <c r="F5" s="44">
        <f>E5*A5</f>
        <v>-4.8712215466155395E-2</v>
      </c>
      <c r="G5" s="43">
        <f t="shared" si="2"/>
        <v>8.4704335054575184E-4</v>
      </c>
    </row>
    <row r="6" spans="1:7" x14ac:dyDescent="0.3">
      <c r="A6" s="1">
        <v>65</v>
      </c>
      <c r="B6" s="2">
        <v>1</v>
      </c>
      <c r="C6" s="23">
        <f t="shared" si="0"/>
        <v>0</v>
      </c>
      <c r="D6" s="43">
        <f>1/(1+EXP(-(Iterazioni!B$7+Iterazioni!C$7*A6)))</f>
        <v>9.1144610357514291E-8</v>
      </c>
      <c r="E6" s="43">
        <f t="shared" si="1"/>
        <v>-1.0000000911446103</v>
      </c>
      <c r="F6" s="44">
        <f>E6*A6</f>
        <v>-65.000005924399673</v>
      </c>
      <c r="G6" s="43">
        <f t="shared" si="2"/>
        <v>7.0402690073293073</v>
      </c>
    </row>
    <row r="7" spans="1:7" x14ac:dyDescent="0.3">
      <c r="A7" s="3">
        <v>80</v>
      </c>
      <c r="B7" s="2">
        <v>0</v>
      </c>
      <c r="C7" s="23">
        <f t="shared" si="0"/>
        <v>0</v>
      </c>
      <c r="D7" s="43">
        <f>1/(1+EXP(-(Iterazioni!B$7+Iterazioni!C$7*A7)))</f>
        <v>2.1660866445758004E-9</v>
      </c>
      <c r="E7" s="43">
        <f t="shared" si="1"/>
        <v>-2.1660866445758004E-9</v>
      </c>
      <c r="F7" s="44">
        <f>E7*A7</f>
        <v>-1.7328693156606404E-7</v>
      </c>
      <c r="G7" s="43">
        <f t="shared" si="2"/>
        <v>9.4071947756519614E-10</v>
      </c>
    </row>
    <row r="8" spans="1:7" x14ac:dyDescent="0.3">
      <c r="A8" s="3">
        <v>48</v>
      </c>
      <c r="B8" s="2">
        <v>0</v>
      </c>
      <c r="C8" s="23">
        <f t="shared" si="0"/>
        <v>0</v>
      </c>
      <c r="D8" s="43">
        <f>1/(1+EXP(-(Iterazioni!B$7+Iterazioni!C$7*A8)))</f>
        <v>6.3142851552531835E-6</v>
      </c>
      <c r="E8" s="43">
        <f t="shared" si="1"/>
        <v>-6.3142851552531835E-6</v>
      </c>
      <c r="F8" s="44">
        <f>E8*A8</f>
        <v>-3.030856874521528E-4</v>
      </c>
      <c r="G8" s="43">
        <f t="shared" si="2"/>
        <v>2.7422678578481906E-6</v>
      </c>
    </row>
    <row r="9" spans="1:7" x14ac:dyDescent="0.3">
      <c r="A9" s="3">
        <v>82</v>
      </c>
      <c r="B9" s="2">
        <v>0</v>
      </c>
      <c r="C9" s="23">
        <f t="shared" si="0"/>
        <v>0</v>
      </c>
      <c r="D9" s="43">
        <f>1/(1+EXP(-(Iterazioni!B$7+Iterazioni!C$7*A9)))</f>
        <v>1.3156341282430125E-9</v>
      </c>
      <c r="E9" s="43">
        <f t="shared" si="1"/>
        <v>-1.3156341282430125E-9</v>
      </c>
      <c r="F9" s="44">
        <f>E9*A9</f>
        <v>-1.0788199851592702E-7</v>
      </c>
      <c r="G9" s="43">
        <f t="shared" si="2"/>
        <v>5.7137265503950697E-10</v>
      </c>
    </row>
    <row r="10" spans="1:7" x14ac:dyDescent="0.3">
      <c r="A10" s="3">
        <v>81</v>
      </c>
      <c r="B10" s="2">
        <v>0</v>
      </c>
      <c r="C10" s="23">
        <f t="shared" si="0"/>
        <v>0</v>
      </c>
      <c r="D10" s="43">
        <f>1/(1+EXP(-(Iterazioni!B$7+Iterazioni!C$7*A10)))</f>
        <v>1.6881284058494674E-9</v>
      </c>
      <c r="E10" s="43">
        <f t="shared" si="1"/>
        <v>-1.6881284058494674E-9</v>
      </c>
      <c r="F10" s="44">
        <f>E10*A10</f>
        <v>-1.3673840087380685E-7</v>
      </c>
      <c r="G10" s="43">
        <f t="shared" si="2"/>
        <v>7.3314485592531611E-10</v>
      </c>
    </row>
    <row r="11" spans="1:7" x14ac:dyDescent="0.3">
      <c r="A11" s="3">
        <v>73</v>
      </c>
      <c r="B11" s="2">
        <v>0</v>
      </c>
      <c r="C11" s="23">
        <f t="shared" si="0"/>
        <v>0</v>
      </c>
      <c r="D11" s="43">
        <f>1/(1+EXP(-(Iterazioni!B$7+Iterazioni!C$7*A11)))</f>
        <v>1.2404185432792053E-8</v>
      </c>
      <c r="E11" s="43">
        <f t="shared" si="1"/>
        <v>-1.2404185432792053E-8</v>
      </c>
      <c r="F11" s="44">
        <f>E11*A11</f>
        <v>-9.0550553659381988E-7</v>
      </c>
      <c r="G11" s="43">
        <f t="shared" si="2"/>
        <v>5.387069329699859E-9</v>
      </c>
    </row>
    <row r="12" spans="1:7" x14ac:dyDescent="0.3">
      <c r="A12" s="3">
        <v>84</v>
      </c>
      <c r="B12" s="2">
        <v>1</v>
      </c>
      <c r="C12" s="23">
        <f t="shared" si="0"/>
        <v>0</v>
      </c>
      <c r="D12" s="45">
        <f>1/(1+EXP(-(Iterazioni!B$7+Iterazioni!C$7*A12)))</f>
        <v>7.990876833824752E-10</v>
      </c>
      <c r="E12" s="45">
        <f t="shared" si="1"/>
        <v>-1.0000000007990877</v>
      </c>
      <c r="F12" s="46">
        <f>E12*A12</f>
        <v>-84.000000067123366</v>
      </c>
      <c r="G12" s="45">
        <f t="shared" si="2"/>
        <v>9.0974055632143962</v>
      </c>
    </row>
    <row r="13" spans="1:7" x14ac:dyDescent="0.3">
      <c r="A13" s="3">
        <v>62</v>
      </c>
      <c r="B13" s="2">
        <v>1</v>
      </c>
      <c r="C13" s="23">
        <f t="shared" si="0"/>
        <v>0</v>
      </c>
      <c r="D13" s="43">
        <f>1/(1+EXP(-(Iterazioni!B$7+Iterazioni!C$7*A13)))</f>
        <v>1.9254932032938272E-7</v>
      </c>
      <c r="E13" s="45">
        <f t="shared" si="1"/>
        <v>-1.0000001925493203</v>
      </c>
      <c r="F13" s="46">
        <f>E13*A13</f>
        <v>-62.00001193805786</v>
      </c>
      <c r="G13" s="45">
        <f t="shared" si="2"/>
        <v>6.7154580100338208</v>
      </c>
    </row>
    <row r="14" spans="1:7" x14ac:dyDescent="0.3">
      <c r="A14" s="3">
        <v>53</v>
      </c>
      <c r="B14" s="2">
        <v>0</v>
      </c>
      <c r="C14" s="23">
        <f t="shared" si="0"/>
        <v>0</v>
      </c>
      <c r="D14" s="43">
        <f>1/(1+EXP(-(Iterazioni!B$7+Iterazioni!C$7*A14)))</f>
        <v>1.8154086865556053E-6</v>
      </c>
      <c r="E14" s="43">
        <f t="shared" si="1"/>
        <v>-1.8154086865556053E-6</v>
      </c>
      <c r="F14" s="44">
        <f>E14*A14</f>
        <v>-9.621666038744708E-5</v>
      </c>
      <c r="G14" s="43">
        <f t="shared" si="2"/>
        <v>7.8842269064482393E-7</v>
      </c>
    </row>
    <row r="15" spans="1:7" x14ac:dyDescent="0.3">
      <c r="A15" s="3">
        <v>76</v>
      </c>
      <c r="B15" s="2">
        <v>0</v>
      </c>
      <c r="C15" s="23">
        <f t="shared" si="0"/>
        <v>0</v>
      </c>
      <c r="D15" s="43">
        <f>1/(1+EXP(-(Iterazioni!B$7+Iterazioni!C$7*A15)))</f>
        <v>5.8716101354195283E-9</v>
      </c>
      <c r="E15" s="43">
        <f t="shared" si="1"/>
        <v>-5.8716101354195283E-9</v>
      </c>
      <c r="F15" s="44">
        <f>E15*A15</f>
        <v>-4.4624237029188414E-7</v>
      </c>
      <c r="G15" s="43">
        <f t="shared" si="2"/>
        <v>2.5500078681696588E-9</v>
      </c>
    </row>
    <row r="16" spans="1:7" x14ac:dyDescent="0.3">
      <c r="A16" s="3">
        <v>51</v>
      </c>
      <c r="B16" s="2">
        <v>0</v>
      </c>
      <c r="C16" s="23">
        <f t="shared" si="0"/>
        <v>0</v>
      </c>
      <c r="D16" s="43">
        <f>1/(1+EXP(-(Iterazioni!B$7+Iterazioni!C$7*A16)))</f>
        <v>2.9889220830243213E-6</v>
      </c>
      <c r="E16" s="43">
        <f t="shared" si="1"/>
        <v>-2.9889220830243213E-6</v>
      </c>
      <c r="F16" s="44">
        <f>E16*A16</f>
        <v>-1.5243502623424039E-4</v>
      </c>
      <c r="G16" s="43">
        <f t="shared" si="2"/>
        <v>1.2980743074333628E-6</v>
      </c>
    </row>
    <row r="17" spans="1:7" x14ac:dyDescent="0.3">
      <c r="A17" s="3">
        <v>80</v>
      </c>
      <c r="B17" s="2">
        <v>0</v>
      </c>
      <c r="C17" s="23">
        <f t="shared" si="0"/>
        <v>0</v>
      </c>
      <c r="D17" s="43">
        <f>1/(1+EXP(-(Iterazioni!B$7+Iterazioni!C$7*A17)))</f>
        <v>2.1660866445758004E-9</v>
      </c>
      <c r="E17" s="43">
        <f t="shared" si="1"/>
        <v>-2.1660866445758004E-9</v>
      </c>
      <c r="F17" s="44">
        <f>E17*A17</f>
        <v>-1.7328693156606404E-7</v>
      </c>
      <c r="G17" s="43">
        <f t="shared" si="2"/>
        <v>9.4071947756519614E-10</v>
      </c>
    </row>
    <row r="18" spans="1:7" x14ac:dyDescent="0.3">
      <c r="A18" s="3">
        <v>56</v>
      </c>
      <c r="B18" s="2">
        <v>0</v>
      </c>
      <c r="C18" s="23">
        <f t="shared" si="0"/>
        <v>0</v>
      </c>
      <c r="D18" s="43">
        <f>1/(1+EXP(-(Iterazioni!B$7+Iterazioni!C$7*A18)))</f>
        <v>8.5933753757279733E-7</v>
      </c>
      <c r="E18" s="43">
        <f t="shared" si="1"/>
        <v>-8.5933753757279733E-7</v>
      </c>
      <c r="F18" s="44">
        <f>E18*A18</f>
        <v>-4.8122902104076651E-5</v>
      </c>
      <c r="G18" s="43">
        <f t="shared" si="2"/>
        <v>3.7320571101521663E-7</v>
      </c>
    </row>
    <row r="19" spans="1:7" x14ac:dyDescent="0.3">
      <c r="A19" s="3">
        <v>49</v>
      </c>
      <c r="B19" s="2">
        <v>0</v>
      </c>
      <c r="C19" s="23">
        <f t="shared" si="0"/>
        <v>0</v>
      </c>
      <c r="D19" s="43">
        <f>1/(1+EXP(-(Iterazioni!B$7+Iterazioni!C$7*A19)))</f>
        <v>4.9210122809515946E-6</v>
      </c>
      <c r="E19" s="43">
        <f t="shared" si="1"/>
        <v>-4.9210122809515946E-6</v>
      </c>
      <c r="F19" s="44">
        <f>E19*A19</f>
        <v>-2.4112960176662815E-4</v>
      </c>
      <c r="G19" s="43">
        <f t="shared" si="2"/>
        <v>2.1371737375501186E-6</v>
      </c>
    </row>
    <row r="20" spans="1:7" x14ac:dyDescent="0.3">
      <c r="A20" s="3">
        <v>53</v>
      </c>
      <c r="B20" s="2">
        <v>0</v>
      </c>
      <c r="C20" s="23">
        <f t="shared" si="0"/>
        <v>0</v>
      </c>
      <c r="D20" s="43">
        <f>1/(1+EXP(-(Iterazioni!B$7+Iterazioni!C$7*A20)))</f>
        <v>1.8154086865556053E-6</v>
      </c>
      <c r="E20" s="43">
        <f t="shared" si="1"/>
        <v>-1.8154086865556053E-6</v>
      </c>
      <c r="F20" s="44">
        <f>E20*A20</f>
        <v>-9.621666038744708E-5</v>
      </c>
      <c r="G20" s="43">
        <f t="shared" si="2"/>
        <v>7.8842269064482393E-7</v>
      </c>
    </row>
    <row r="21" spans="1:7" x14ac:dyDescent="0.3">
      <c r="A21" s="3">
        <v>63</v>
      </c>
      <c r="B21" s="2">
        <v>0</v>
      </c>
      <c r="C21" s="23">
        <f t="shared" si="0"/>
        <v>0</v>
      </c>
      <c r="D21" s="43">
        <f>1/(1+EXP(-(Iterazioni!B$7+Iterazioni!C$7*A21)))</f>
        <v>1.5006232167303349E-7</v>
      </c>
      <c r="E21" s="43">
        <f t="shared" si="1"/>
        <v>-1.5006232167303349E-7</v>
      </c>
      <c r="F21" s="44">
        <f>E21*A21</f>
        <v>-9.45392626540111E-6</v>
      </c>
      <c r="G21" s="43">
        <f t="shared" si="2"/>
        <v>6.5171243137050331E-8</v>
      </c>
    </row>
    <row r="22" spans="1:7" x14ac:dyDescent="0.3">
      <c r="A22" s="3">
        <v>76</v>
      </c>
      <c r="B22" s="2">
        <v>0</v>
      </c>
      <c r="C22" s="23">
        <f t="shared" si="0"/>
        <v>0</v>
      </c>
      <c r="D22" s="43">
        <f>1/(1+EXP(-(Iterazioni!B$7+Iterazioni!C$7*A22)))</f>
        <v>5.8716101354195283E-9</v>
      </c>
      <c r="E22" s="43">
        <f t="shared" si="1"/>
        <v>-5.8716101354195283E-9</v>
      </c>
      <c r="F22" s="44">
        <f>E22*A22</f>
        <v>-4.4624237029188414E-7</v>
      </c>
      <c r="G22" s="43">
        <f t="shared" si="2"/>
        <v>2.5500078681696588E-9</v>
      </c>
    </row>
    <row r="23" spans="1:7" x14ac:dyDescent="0.3">
      <c r="A23" s="3">
        <v>34</v>
      </c>
      <c r="B23" s="2">
        <v>0</v>
      </c>
      <c r="C23" s="23">
        <f t="shared" si="0"/>
        <v>0</v>
      </c>
      <c r="D23" s="43">
        <f>1/(1+EXP(-(Iterazioni!B$7+Iterazioni!C$7*A23)))</f>
        <v>2.0702456166673617E-4</v>
      </c>
      <c r="E23" s="43">
        <f t="shared" si="1"/>
        <v>-2.0702456166673617E-4</v>
      </c>
      <c r="F23" s="44">
        <f>E23*A23</f>
        <v>-7.0388350966690298E-3</v>
      </c>
      <c r="G23" s="43">
        <f t="shared" si="2"/>
        <v>8.9918932785327334E-5</v>
      </c>
    </row>
    <row r="24" spans="1:7" x14ac:dyDescent="0.3">
      <c r="A24" s="3">
        <v>53</v>
      </c>
      <c r="B24" s="2">
        <v>0</v>
      </c>
      <c r="C24" s="23">
        <f t="shared" si="0"/>
        <v>0</v>
      </c>
      <c r="D24" s="43">
        <f>1/(1+EXP(-(Iterazioni!B$7+Iterazioni!C$7*A24)))</f>
        <v>1.8154086865556053E-6</v>
      </c>
      <c r="E24" s="43">
        <f t="shared" si="1"/>
        <v>-1.8154086865556053E-6</v>
      </c>
      <c r="F24" s="44">
        <f>E24*A24</f>
        <v>-9.621666038744708E-5</v>
      </c>
      <c r="G24" s="43">
        <f t="shared" si="2"/>
        <v>7.8842269064482393E-7</v>
      </c>
    </row>
    <row r="25" spans="1:7" x14ac:dyDescent="0.3">
      <c r="A25" s="3">
        <v>39</v>
      </c>
      <c r="B25" s="2">
        <v>0</v>
      </c>
      <c r="C25" s="23">
        <f t="shared" si="0"/>
        <v>0</v>
      </c>
      <c r="D25" s="43">
        <f>1/(1+EXP(-(Iterazioni!B$7+Iterazioni!C$7*A25)))</f>
        <v>5.9529769770869455E-5</v>
      </c>
      <c r="E25" s="43">
        <f t="shared" si="1"/>
        <v>-5.9529769770869455E-5</v>
      </c>
      <c r="F25" s="44">
        <f>E25*A25</f>
        <v>-2.3216610210639089E-3</v>
      </c>
      <c r="G25" s="43">
        <f t="shared" si="2"/>
        <v>2.5854220075975601E-5</v>
      </c>
    </row>
    <row r="26" spans="1:7" x14ac:dyDescent="0.3">
      <c r="A26" s="3">
        <v>41</v>
      </c>
      <c r="B26" s="2">
        <v>0</v>
      </c>
      <c r="C26" s="23">
        <f t="shared" si="0"/>
        <v>0</v>
      </c>
      <c r="D26" s="43">
        <f>1/(1+EXP(-(Iterazioni!B$7+Iterazioni!C$7*A26)))</f>
        <v>3.6157938309272829E-5</v>
      </c>
      <c r="E26" s="43">
        <f t="shared" si="1"/>
        <v>-3.6157938309272829E-5</v>
      </c>
      <c r="F26" s="44">
        <f>E26*A26</f>
        <v>-1.482475470680186E-3</v>
      </c>
      <c r="G26" s="43">
        <f t="shared" si="2"/>
        <v>1.5703476989090212E-5</v>
      </c>
    </row>
    <row r="27" spans="1:7" x14ac:dyDescent="0.3">
      <c r="A27" s="3">
        <v>64</v>
      </c>
      <c r="B27" s="2">
        <v>0</v>
      </c>
      <c r="C27" s="23">
        <f t="shared" si="0"/>
        <v>0</v>
      </c>
      <c r="D27" s="43">
        <f>1/(1+EXP(-(Iterazioni!B$7+Iterazioni!C$7*A27)))</f>
        <v>1.169502968707824E-7</v>
      </c>
      <c r="E27" s="43">
        <f t="shared" si="1"/>
        <v>-1.169502968707824E-7</v>
      </c>
      <c r="F27" s="44">
        <f>E27*A27</f>
        <v>-7.4848189997300737E-6</v>
      </c>
      <c r="G27" s="43">
        <f t="shared" si="2"/>
        <v>5.0790871566791557E-8</v>
      </c>
    </row>
    <row r="28" spans="1:7" x14ac:dyDescent="0.3">
      <c r="A28" s="3">
        <v>66</v>
      </c>
      <c r="B28" s="2">
        <v>0</v>
      </c>
      <c r="C28" s="23">
        <f t="shared" si="0"/>
        <v>0</v>
      </c>
      <c r="D28" s="43">
        <f>1/(1+EXP(-(Iterazioni!B$7+Iterazioni!C$7*A28)))</f>
        <v>7.1033081336240754E-8</v>
      </c>
      <c r="E28" s="43">
        <f t="shared" si="1"/>
        <v>-7.1033081336240754E-8</v>
      </c>
      <c r="F28" s="44">
        <f>E28*A28</f>
        <v>-4.6881833681918895E-6</v>
      </c>
      <c r="G28" s="43">
        <f t="shared" si="2"/>
        <v>3.084927633937487E-8</v>
      </c>
    </row>
    <row r="29" spans="1:7" x14ac:dyDescent="0.3">
      <c r="A29" s="3">
        <v>79</v>
      </c>
      <c r="B29" s="2">
        <v>1</v>
      </c>
      <c r="C29" s="23">
        <f t="shared" si="0"/>
        <v>0</v>
      </c>
      <c r="D29" s="43">
        <f>1/(1+EXP(-(Iterazioni!B$7+Iterazioni!C$7*A29)))</f>
        <v>2.7793687582750769E-9</v>
      </c>
      <c r="E29" s="43">
        <f t="shared" si="1"/>
        <v>-1.0000000027793687</v>
      </c>
      <c r="F29" s="44">
        <f>E29*A29</f>
        <v>-79.000000219570126</v>
      </c>
      <c r="G29" s="43">
        <f t="shared" si="2"/>
        <v>8.5560538285160916</v>
      </c>
    </row>
    <row r="30" spans="1:7" x14ac:dyDescent="0.3">
      <c r="A30" s="3">
        <v>78</v>
      </c>
      <c r="B30" s="2">
        <v>0</v>
      </c>
      <c r="C30" s="23">
        <f t="shared" si="0"/>
        <v>0</v>
      </c>
      <c r="D30" s="43">
        <f>1/(1+EXP(-(Iterazioni!B$7+Iterazioni!C$7*A30)))</f>
        <v>3.5662888705207026E-9</v>
      </c>
      <c r="E30" s="43">
        <f t="shared" si="1"/>
        <v>-3.5662888705207026E-9</v>
      </c>
      <c r="F30" s="44">
        <f>E30*A30</f>
        <v>-2.781705319006148E-7</v>
      </c>
      <c r="G30" s="43">
        <f t="shared" si="2"/>
        <v>1.5488195580792952E-9</v>
      </c>
    </row>
    <row r="31" spans="1:7" x14ac:dyDescent="0.3">
      <c r="A31" s="3">
        <v>74</v>
      </c>
      <c r="B31" s="2">
        <v>1</v>
      </c>
      <c r="C31" s="23">
        <f t="shared" si="0"/>
        <v>0</v>
      </c>
      <c r="D31" s="43">
        <f>1/(1+EXP(-(Iterazioni!B$7+Iterazioni!C$7*A31)))</f>
        <v>9.6671376836480346E-9</v>
      </c>
      <c r="E31" s="43">
        <f t="shared" si="1"/>
        <v>-1.0000000096671378</v>
      </c>
      <c r="F31" s="44">
        <f>E31*A31</f>
        <v>-74.000000715368188</v>
      </c>
      <c r="G31" s="43">
        <f t="shared" si="2"/>
        <v>8.0147020959490831</v>
      </c>
    </row>
    <row r="32" spans="1:7" x14ac:dyDescent="0.3">
      <c r="A32" s="3">
        <v>75</v>
      </c>
      <c r="B32" s="2">
        <v>0</v>
      </c>
      <c r="C32" s="23">
        <f t="shared" si="0"/>
        <v>0</v>
      </c>
      <c r="D32" s="43">
        <f>1/(1+EXP(-(Iterazioni!B$7+Iterazioni!C$7*A32)))</f>
        <v>7.5340336892345031E-9</v>
      </c>
      <c r="E32" s="43">
        <f t="shared" si="1"/>
        <v>-7.5340336892345031E-9</v>
      </c>
      <c r="F32" s="44">
        <f>E32*A32</f>
        <v>-5.6505252669258776E-7</v>
      </c>
      <c r="G32" s="43">
        <f t="shared" si="2"/>
        <v>3.2719892878316589E-9</v>
      </c>
    </row>
    <row r="33" spans="1:7" x14ac:dyDescent="0.3">
      <c r="A33" s="3">
        <v>83</v>
      </c>
      <c r="B33" s="2">
        <v>1</v>
      </c>
      <c r="C33" s="23">
        <f t="shared" si="0"/>
        <v>0</v>
      </c>
      <c r="D33" s="43">
        <f>1/(1+EXP(-(Iterazioni!B$7+Iterazioni!C$7*A33)))</f>
        <v>1.0253326425038726E-9</v>
      </c>
      <c r="E33" s="43">
        <f t="shared" si="1"/>
        <v>-1.0000000010253327</v>
      </c>
      <c r="F33" s="44">
        <f>E33*A33</f>
        <v>-83.000000085102613</v>
      </c>
      <c r="G33" s="43">
        <f t="shared" si="2"/>
        <v>8.9891352162009888</v>
      </c>
    </row>
    <row r="34" spans="1:7" x14ac:dyDescent="0.3">
      <c r="A34" s="3">
        <v>72</v>
      </c>
      <c r="B34" s="2">
        <v>0</v>
      </c>
      <c r="C34" s="23">
        <f t="shared" si="0"/>
        <v>0</v>
      </c>
      <c r="D34" s="43">
        <f>1/(1+EXP(-(Iterazioni!B$7+Iterazioni!C$7*A34)))</f>
        <v>1.5916170966729515E-8</v>
      </c>
      <c r="E34" s="43">
        <f t="shared" si="1"/>
        <v>-1.5916170966729515E-8</v>
      </c>
      <c r="F34" s="44">
        <f>E34*A34</f>
        <v>-1.145964309604525E-6</v>
      </c>
      <c r="G34" s="43">
        <f t="shared" si="2"/>
        <v>6.9123052658765976E-9</v>
      </c>
    </row>
    <row r="35" spans="1:7" x14ac:dyDescent="0.3">
      <c r="A35" s="3">
        <v>51</v>
      </c>
      <c r="B35" s="2">
        <v>0</v>
      </c>
      <c r="C35" s="23">
        <f t="shared" si="0"/>
        <v>0</v>
      </c>
      <c r="D35" s="43">
        <f>1/(1+EXP(-(Iterazioni!B$7+Iterazioni!C$7*A35)))</f>
        <v>2.9889220830243213E-6</v>
      </c>
      <c r="E35" s="43">
        <f t="shared" si="1"/>
        <v>-2.9889220830243213E-6</v>
      </c>
      <c r="F35" s="44">
        <f>E35*A35</f>
        <v>-1.5243502623424039E-4</v>
      </c>
      <c r="G35" s="43">
        <f t="shared" si="2"/>
        <v>1.2980743074333628E-6</v>
      </c>
    </row>
    <row r="36" spans="1:7" x14ac:dyDescent="0.3">
      <c r="A36" s="3">
        <v>32</v>
      </c>
      <c r="B36" s="2">
        <v>0</v>
      </c>
      <c r="C36" s="23">
        <f t="shared" si="0"/>
        <v>0</v>
      </c>
      <c r="D36" s="43">
        <f>1/(1+EXP(-(Iterazioni!B$7+Iterazioni!C$7*A36)))</f>
        <v>3.4080381878760291E-4</v>
      </c>
      <c r="E36" s="43">
        <f t="shared" si="1"/>
        <v>-3.4080381878760291E-4</v>
      </c>
      <c r="F36" s="44">
        <f>E36*A36</f>
        <v>-1.0905722201203293E-2</v>
      </c>
      <c r="G36" s="43">
        <f t="shared" si="2"/>
        <v>1.4803444469612447E-4</v>
      </c>
    </row>
    <row r="37" spans="1:7" x14ac:dyDescent="0.3">
      <c r="A37" s="3">
        <v>34</v>
      </c>
      <c r="B37" s="2">
        <v>0</v>
      </c>
      <c r="C37" s="23">
        <f t="shared" si="0"/>
        <v>0</v>
      </c>
      <c r="D37" s="43">
        <f>1/(1+EXP(-(Iterazioni!B$7+Iterazioni!C$7*A37)))</f>
        <v>2.0702456166673617E-4</v>
      </c>
      <c r="E37" s="43">
        <f t="shared" si="1"/>
        <v>-2.0702456166673617E-4</v>
      </c>
      <c r="F37" s="44">
        <f>E37*A37</f>
        <v>-7.0388350966690298E-3</v>
      </c>
      <c r="G37" s="43">
        <f t="shared" si="2"/>
        <v>8.9918932785327334E-5</v>
      </c>
    </row>
    <row r="38" spans="1:7" x14ac:dyDescent="0.3">
      <c r="A38" s="3">
        <v>68</v>
      </c>
      <c r="B38" s="2">
        <v>0</v>
      </c>
      <c r="C38" s="23">
        <f t="shared" si="0"/>
        <v>0</v>
      </c>
      <c r="D38" s="43">
        <f>1/(1+EXP(-(Iterazioni!B$7+Iterazioni!C$7*A38)))</f>
        <v>4.3143956776198915E-8</v>
      </c>
      <c r="E38" s="43">
        <f t="shared" si="1"/>
        <v>-4.3143956776198915E-8</v>
      </c>
      <c r="F38" s="44">
        <f>E38*A38</f>
        <v>-2.9337890607815263E-6</v>
      </c>
      <c r="G38" s="43">
        <f t="shared" si="2"/>
        <v>1.8737182744088705E-8</v>
      </c>
    </row>
    <row r="39" spans="1:7" x14ac:dyDescent="0.3">
      <c r="A39" s="3">
        <v>51</v>
      </c>
      <c r="B39" s="2">
        <v>0</v>
      </c>
      <c r="C39" s="23">
        <f t="shared" si="0"/>
        <v>0</v>
      </c>
      <c r="D39" s="43">
        <f>1/(1+EXP(-(Iterazioni!B$7+Iterazioni!C$7*A39)))</f>
        <v>2.9889220830243213E-6</v>
      </c>
      <c r="E39" s="43">
        <f t="shared" si="1"/>
        <v>-2.9889220830243213E-6</v>
      </c>
      <c r="F39" s="44">
        <f>E39*A39</f>
        <v>-1.5243502623424039E-4</v>
      </c>
      <c r="G39" s="43">
        <f t="shared" si="2"/>
        <v>1.2980743074333628E-6</v>
      </c>
    </row>
    <row r="40" spans="1:7" x14ac:dyDescent="0.3">
      <c r="A40" s="3">
        <v>76</v>
      </c>
      <c r="B40" s="2">
        <v>1</v>
      </c>
      <c r="C40" s="23">
        <f t="shared" si="0"/>
        <v>0</v>
      </c>
      <c r="D40" s="43">
        <f>1/(1+EXP(-(Iterazioni!B$7+Iterazioni!C$7*A40)))</f>
        <v>5.8716101354195283E-9</v>
      </c>
      <c r="E40" s="45">
        <f t="shared" si="1"/>
        <v>-1.0000000058716101</v>
      </c>
      <c r="F40" s="46">
        <f>E40*A40</f>
        <v>-76.000000446242368</v>
      </c>
      <c r="G40" s="45">
        <f t="shared" si="2"/>
        <v>8.2312427885240371</v>
      </c>
    </row>
    <row r="41" spans="1:7" x14ac:dyDescent="0.3">
      <c r="A41" s="3">
        <v>72</v>
      </c>
      <c r="B41" s="2">
        <v>1</v>
      </c>
      <c r="C41" s="23">
        <f t="shared" si="0"/>
        <v>0</v>
      </c>
      <c r="D41" s="43">
        <f>1/(1+EXP(-(Iterazioni!B$7+Iterazioni!C$7*A41)))</f>
        <v>1.5916170966729515E-8</v>
      </c>
      <c r="E41" s="45">
        <f t="shared" si="1"/>
        <v>-1.000000015916171</v>
      </c>
      <c r="F41" s="46">
        <f>E41*A41</f>
        <v>-72.000001145964319</v>
      </c>
      <c r="G41" s="45">
        <f t="shared" si="2"/>
        <v>7.7981614044396714</v>
      </c>
    </row>
    <row r="42" spans="1:7" x14ac:dyDescent="0.3">
      <c r="A42" s="3">
        <v>46</v>
      </c>
      <c r="B42" s="2">
        <v>0</v>
      </c>
      <c r="C42" s="23">
        <f t="shared" si="0"/>
        <v>0</v>
      </c>
      <c r="D42" s="43">
        <f>1/(1+EXP(-(Iterazioni!B$7+Iterazioni!C$7*A42)))</f>
        <v>1.039592439626323E-5</v>
      </c>
      <c r="E42" s="43">
        <f t="shared" si="1"/>
        <v>-1.039592439626323E-5</v>
      </c>
      <c r="F42" s="44">
        <f>E42*A42</f>
        <v>-4.7821252222810857E-4</v>
      </c>
      <c r="G42" s="43">
        <f t="shared" si="2"/>
        <v>4.5149160679665863E-6</v>
      </c>
    </row>
    <row r="43" spans="1:7" x14ac:dyDescent="0.3">
      <c r="A43" s="3">
        <v>75</v>
      </c>
      <c r="B43" s="2">
        <v>0</v>
      </c>
      <c r="C43" s="23">
        <f t="shared" si="0"/>
        <v>0</v>
      </c>
      <c r="D43" s="43">
        <f>1/(1+EXP(-(Iterazioni!B$7+Iterazioni!C$7*A43)))</f>
        <v>7.5340336892345031E-9</v>
      </c>
      <c r="E43" s="43">
        <f t="shared" si="1"/>
        <v>-7.5340336892345031E-9</v>
      </c>
      <c r="F43" s="44">
        <f>E43*A43</f>
        <v>-5.6505252669258776E-7</v>
      </c>
      <c r="G43" s="43">
        <f t="shared" si="2"/>
        <v>3.2719892878316589E-9</v>
      </c>
    </row>
    <row r="44" spans="1:7" x14ac:dyDescent="0.3">
      <c r="A44" s="3">
        <v>60</v>
      </c>
      <c r="B44" s="2">
        <v>0</v>
      </c>
      <c r="C44" s="23">
        <f t="shared" si="0"/>
        <v>0</v>
      </c>
      <c r="D44" s="43">
        <f>1/(1+EXP(-(Iterazioni!B$7+Iterazioni!C$7*A44)))</f>
        <v>3.1701705715592498E-7</v>
      </c>
      <c r="E44" s="43">
        <f t="shared" si="1"/>
        <v>-3.1701705715592498E-7</v>
      </c>
      <c r="F44" s="44">
        <f>E44*A44</f>
        <v>-1.9021023429355498E-5</v>
      </c>
      <c r="G44" s="43">
        <f t="shared" si="2"/>
        <v>1.3767878041745637E-7</v>
      </c>
    </row>
    <row r="45" spans="1:7" x14ac:dyDescent="0.3">
      <c r="A45" s="3">
        <v>39</v>
      </c>
      <c r="B45" s="2">
        <v>0</v>
      </c>
      <c r="C45" s="23">
        <f t="shared" si="0"/>
        <v>0</v>
      </c>
      <c r="D45" s="43">
        <f>1/(1+EXP(-(Iterazioni!B$7+Iterazioni!C$7*A45)))</f>
        <v>5.9529769770869455E-5</v>
      </c>
      <c r="E45" s="43">
        <f t="shared" si="1"/>
        <v>-5.9529769770869455E-5</v>
      </c>
      <c r="F45" s="44">
        <f>E45*A45</f>
        <v>-2.3216610210639089E-3</v>
      </c>
      <c r="G45" s="43">
        <f t="shared" si="2"/>
        <v>2.5854220075975601E-5</v>
      </c>
    </row>
    <row r="46" spans="1:7" ht="15" thickBot="1" x14ac:dyDescent="0.35">
      <c r="A46" s="4">
        <v>61</v>
      </c>
      <c r="B46" s="5">
        <v>0</v>
      </c>
      <c r="C46" s="23">
        <f t="shared" si="0"/>
        <v>0</v>
      </c>
      <c r="D46" s="43">
        <f>1/(1+EXP(-(Iterazioni!B$7+Iterazioni!C$7*A46)))</f>
        <v>2.4706561847083818E-7</v>
      </c>
      <c r="E46" s="43">
        <f t="shared" si="1"/>
        <v>-2.4706561847083818E-7</v>
      </c>
      <c r="F46" s="44">
        <f>E46*A46</f>
        <v>-1.5071002726721128E-5</v>
      </c>
      <c r="G46" s="43">
        <f t="shared" si="2"/>
        <v>1.0729924804596439E-7</v>
      </c>
    </row>
    <row r="47" spans="1:7" x14ac:dyDescent="0.3">
      <c r="C47" s="13"/>
      <c r="D47" s="13"/>
    </row>
    <row r="48" spans="1:7" ht="28.8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Dati</vt:lpstr>
      <vt:lpstr>Iterazioni</vt:lpstr>
      <vt:lpstr>It_1</vt:lpstr>
      <vt:lpstr>It_2</vt:lpstr>
      <vt:lpstr>It_3</vt:lpstr>
      <vt:lpstr>It_4</vt:lpstr>
      <vt:lpstr>It_5</vt:lpstr>
      <vt:lpstr>It_6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Bottaro</dc:creator>
  <cp:lastModifiedBy>Federico Bottaro</cp:lastModifiedBy>
  <dcterms:created xsi:type="dcterms:W3CDTF">2025-05-13T14:10:41Z</dcterms:created>
  <dcterms:modified xsi:type="dcterms:W3CDTF">2025-05-26T08:38:15Z</dcterms:modified>
</cp:coreProperties>
</file>