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57e37639f8ad297/! DM en Econ y Fin 2023/^N01b Reparar Zeros^J Var_Rotas y ver_Nulls/"/>
    </mc:Choice>
  </mc:AlternateContent>
  <xr:revisionPtr revIDLastSave="837" documentId="8_{9F538E2C-1618-435A-9CBD-D23493722AAD}" xr6:coauthVersionLast="47" xr6:coauthVersionMax="47" xr10:uidLastSave="{643486DC-51D7-4F29-82A3-630B7D2874D3}"/>
  <bookViews>
    <workbookView xWindow="14295" yWindow="0" windowWidth="14610" windowHeight="15585" xr2:uid="{00000000-000D-0000-FFFF-FFFF00000000}"/>
  </bookViews>
  <sheets>
    <sheet name="Diccionario" sheetId="1" r:id="rId1"/>
    <sheet name="Meses Rotos" sheetId="7" r:id="rId2"/>
    <sheet name="Consideraciones" sheetId="2" r:id="rId3"/>
    <sheet name="FI_top20" sheetId="3" state="hidden" r:id="rId4"/>
  </sheets>
  <definedNames>
    <definedName name="_xlnm._FilterDatabase" localSheetId="0" hidden="1">Diccionario!$A$1:$R$156</definedName>
    <definedName name="_xlnm._FilterDatabase" localSheetId="1" hidden="1">'Meses Rotos'!#REF!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52" i="1" l="1"/>
  <c r="Z153" i="1"/>
  <c r="G3" i="7" l="1"/>
  <c r="G4" i="7"/>
  <c r="G5" i="7"/>
  <c r="G6" i="7"/>
  <c r="G7" i="7"/>
  <c r="G8" i="7"/>
  <c r="G9" i="7"/>
  <c r="G10" i="7"/>
  <c r="G11" i="7"/>
  <c r="G12" i="7"/>
  <c r="G13" i="7"/>
  <c r="G14" i="7"/>
  <c r="G15" i="7"/>
  <c r="G16" i="7"/>
  <c r="G17" i="7"/>
  <c r="G18" i="7"/>
  <c r="G19" i="7"/>
  <c r="G20" i="7"/>
  <c r="G21" i="7"/>
  <c r="G2" i="7"/>
  <c r="V9" i="1" l="1"/>
  <c r="V10" i="1" s="1"/>
  <c r="V11" i="1" s="1"/>
  <c r="V12" i="1" s="1"/>
  <c r="V13" i="1" s="1"/>
  <c r="V14" i="1"/>
  <c r="V15" i="1"/>
  <c r="V16" i="1" s="1"/>
  <c r="V17" i="1" s="1"/>
  <c r="V18" i="1" s="1"/>
  <c r="V19" i="1" s="1"/>
  <c r="V20" i="1" s="1"/>
  <c r="V21" i="1" s="1"/>
  <c r="V22" i="1" s="1"/>
  <c r="V23" i="1" s="1"/>
  <c r="V24" i="1" s="1"/>
  <c r="V25" i="1"/>
  <c r="V26" i="1" s="1"/>
  <c r="V27" i="1" s="1"/>
  <c r="V28" i="1"/>
  <c r="V29" i="1" s="1"/>
  <c r="V30" i="1" s="1"/>
  <c r="V31" i="1"/>
  <c r="V32" i="1" s="1"/>
  <c r="V33" i="1" s="1"/>
  <c r="V34" i="1"/>
  <c r="V35" i="1" s="1"/>
  <c r="V36" i="1" s="1"/>
  <c r="V37" i="1" s="1"/>
  <c r="V38" i="1" s="1"/>
  <c r="V39" i="1" s="1"/>
  <c r="V40" i="1"/>
  <c r="V41" i="1" s="1"/>
  <c r="V42" i="1" s="1"/>
  <c r="V43" i="1" s="1"/>
  <c r="V44" i="1" s="1"/>
  <c r="V45" i="1" s="1"/>
  <c r="V46" i="1" s="1"/>
  <c r="V47" i="1" s="1"/>
  <c r="V48" i="1"/>
  <c r="V49" i="1" s="1"/>
  <c r="V50" i="1" s="1"/>
  <c r="V51" i="1" s="1"/>
  <c r="V52" i="1" s="1"/>
  <c r="V53" i="1"/>
  <c r="V54" i="1" s="1"/>
  <c r="V55" i="1" s="1"/>
  <c r="V56" i="1" s="1"/>
  <c r="V57" i="1"/>
  <c r="V58" i="1" s="1"/>
  <c r="V59" i="1" s="1"/>
  <c r="V60" i="1" s="1"/>
  <c r="V61" i="1" s="1"/>
  <c r="V62" i="1" s="1"/>
  <c r="V63" i="1" s="1"/>
  <c r="V64" i="1" s="1"/>
  <c r="V65" i="1" s="1"/>
  <c r="V66" i="1" s="1"/>
  <c r="V67" i="1"/>
  <c r="V68" i="1" s="1"/>
  <c r="V69" i="1" s="1"/>
  <c r="V70" i="1" s="1"/>
  <c r="V71" i="1" s="1"/>
  <c r="V72" i="1" s="1"/>
  <c r="V73" i="1"/>
  <c r="V74" i="1" s="1"/>
  <c r="V75" i="1" s="1"/>
  <c r="V76" i="1" s="1"/>
  <c r="V77" i="1"/>
  <c r="V78" i="1" s="1"/>
  <c r="V79" i="1" s="1"/>
  <c r="V80" i="1" s="1"/>
  <c r="V81" i="1" s="1"/>
  <c r="V82" i="1"/>
  <c r="V83" i="1" s="1"/>
  <c r="V84" i="1" s="1"/>
  <c r="V85" i="1" s="1"/>
  <c r="V86" i="1" s="1"/>
  <c r="V87" i="1" s="1"/>
  <c r="V88" i="1" s="1"/>
  <c r="V89" i="1" s="1"/>
  <c r="V90" i="1" s="1"/>
  <c r="V91" i="1" s="1"/>
  <c r="V92" i="1"/>
  <c r="V93" i="1" s="1"/>
  <c r="V94" i="1" s="1"/>
  <c r="V95" i="1" s="1"/>
  <c r="V96" i="1"/>
  <c r="V97" i="1" s="1"/>
  <c r="V98" i="1"/>
  <c r="V99" i="1" s="1"/>
  <c r="V100" i="1"/>
  <c r="V101" i="1" s="1"/>
  <c r="V102" i="1" s="1"/>
  <c r="V103" i="1" s="1"/>
  <c r="V104" i="1" s="1"/>
  <c r="V105" i="1"/>
  <c r="V106" i="1" s="1"/>
  <c r="V107" i="1" s="1"/>
  <c r="V108" i="1" s="1"/>
  <c r="V109" i="1"/>
  <c r="V110" i="1"/>
  <c r="V111" i="1" s="1"/>
  <c r="V112" i="1"/>
  <c r="V113" i="1" s="1"/>
  <c r="V114" i="1" s="1"/>
  <c r="V115" i="1" s="1"/>
  <c r="V116" i="1" s="1"/>
  <c r="V117" i="1" s="1"/>
  <c r="V118" i="1" s="1"/>
  <c r="V119" i="1" s="1"/>
  <c r="V120" i="1" s="1"/>
  <c r="V121" i="1" s="1"/>
  <c r="V122" i="1" s="1"/>
  <c r="V123" i="1" s="1"/>
  <c r="V124" i="1" s="1"/>
  <c r="V125" i="1" s="1"/>
  <c r="V126" i="1" s="1"/>
  <c r="V127" i="1" s="1"/>
  <c r="V128" i="1" s="1"/>
  <c r="V129" i="1" s="1"/>
  <c r="V130" i="1" s="1"/>
  <c r="V131" i="1" s="1"/>
  <c r="V132" i="1" s="1"/>
  <c r="V133" i="1" s="1"/>
  <c r="V134" i="1"/>
  <c r="V135" i="1" s="1"/>
  <c r="V136" i="1" s="1"/>
  <c r="V137" i="1" s="1"/>
  <c r="V138" i="1" s="1"/>
  <c r="V139" i="1" s="1"/>
  <c r="V140" i="1" s="1"/>
  <c r="V141" i="1" s="1"/>
  <c r="V142" i="1" s="1"/>
  <c r="V143" i="1" s="1"/>
  <c r="V144" i="1" s="1"/>
  <c r="V145" i="1" s="1"/>
  <c r="V146" i="1" s="1"/>
  <c r="V147" i="1" s="1"/>
  <c r="V148" i="1" s="1"/>
  <c r="V149" i="1" s="1"/>
  <c r="V150" i="1" s="1"/>
  <c r="V151" i="1" s="1"/>
  <c r="V152" i="1" s="1"/>
  <c r="V153" i="1" s="1"/>
  <c r="V154" i="1" s="1"/>
  <c r="V155" i="1" s="1"/>
  <c r="V156" i="1" s="1"/>
  <c r="V2" i="1"/>
  <c r="V3" i="1" s="1"/>
  <c r="V4" i="1" s="1"/>
  <c r="V5" i="1" s="1"/>
  <c r="V6" i="1" s="1"/>
  <c r="V7" i="1" s="1"/>
  <c r="V8" i="1" s="1"/>
  <c r="B156" i="1" l="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tc={A79B208B-D2E0-409E-935C-25E04CE3DDD6}</author>
    <author>tc={2D5CC4F7-FC90-4023-9567-BB60DC9B3CC4}</author>
    <author>tc={2D448AB8-BD6A-41CD-91D8-EC2C58BB84EA}</author>
    <author>tc={2CCDFEEC-584B-4FE8-8F91-9B92E55F1758}</author>
    <author>tc={0143D464-DF3F-4ADC-884C-CBE8DBC6454F}</author>
    <author>tc={320CF26E-6D72-4F1F-9F14-DDF9593F41C8}</author>
    <author>tc={1BDC7F9A-7D50-4C6A-8359-330622EA8E58}</author>
    <author>tc={A3CEF065-998D-441D-B91F-D47680D5CB14}</author>
    <author>tc={FE7E25DB-1915-4A18-B238-9359B3BEBE03}</author>
    <author>tc={3936BE16-9F4A-4C91-B99C-B6444852EC74}</author>
  </authors>
  <commentList>
    <comment ref="O82" authorId="0" shapeId="0" xr:uid="{A79B208B-D2E0-409E-935C-25E04CE3DDD6}">
      <text>
        <t>[Threaded comment]
Your version of Excel allows you to read this threaded comment; however, any edits to it will get removed if the file is opened in a newer version of Excel. Learn more: https://go.microsoft.com/fwlink/?linkid=870924
Comment:
    Toda en cero antes de 201905</t>
      </text>
    </comment>
    <comment ref="O83" authorId="1" shapeId="0" xr:uid="{2D5CC4F7-FC90-4023-9567-BB60DC9B3CC4}">
      <text>
        <t>[Threaded comment]
Your version of Excel allows you to read this threaded comment; however, any edits to it will get removed if the file is opened in a newer version of Excel. Learn more: https://go.microsoft.com/fwlink/?linkid=870924
Comment:
    Toda en cero antes de 201905</t>
      </text>
    </comment>
    <comment ref="O92" authorId="2" shapeId="0" xr:uid="{2D448AB8-BD6A-41CD-91D8-EC2C58BB84EA}">
      <text>
        <t>[Threaded comment]
Your version of Excel allows you to read this threaded comment; however, any edits to it will get removed if the file is opened in a newer version of Excel. Learn more: https://go.microsoft.com/fwlink/?linkid=870924
Comment:
    Seguro mas similar a valores posteriores que previos (muy inflados)</t>
      </text>
    </comment>
    <comment ref="O93" authorId="3" shapeId="0" xr:uid="{2CCDFEEC-584B-4FE8-8F91-9B92E55F1758}">
      <text>
        <t>[Threaded comment]
Your version of Excel allows you to read this threaded comment; however, any edits to it will get removed if the file is opened in a newer version of Excel. Learn more: https://go.microsoft.com/fwlink/?linkid=870924
Comment:
    Seguro mas similar a valores posteriores que previos (muy inflados)</t>
      </text>
    </comment>
    <comment ref="O94" authorId="4" shapeId="0" xr:uid="{0143D464-DF3F-4ADC-884C-CBE8DBC6454F}">
      <text>
        <t>[Threaded comment]
Your version of Excel allows you to read this threaded comment; however, any edits to it will get removed if the file is opened in a newer version of Excel. Learn more: https://go.microsoft.com/fwlink/?linkid=870924
Comment:
    Seguro mas similar a valores posteriores que previos (muy inflados)</t>
      </text>
    </comment>
    <comment ref="O95" authorId="5" shapeId="0" xr:uid="{320CF26E-6D72-4F1F-9F14-DDF9593F41C8}">
      <text>
        <t>[Threaded comment]
Your version of Excel allows you to read this threaded comment; however, any edits to it will get removed if the file is opened in a newer version of Excel. Learn more: https://go.microsoft.com/fwlink/?linkid=870924
Comment:
    Seguro mas similar a valores posteriores que previos (muy inflados)</t>
      </text>
    </comment>
    <comment ref="O99" authorId="6" shapeId="0" xr:uid="{1BDC7F9A-7D50-4C6A-8359-330622EA8E58}">
      <text>
        <t xml:space="preserve">[Threaded comment]
Your version of Excel allows you to read this threaded comment; however, any edits to it will get removed if the file is opened in a newer version of Excel. Learn more: https://go.microsoft.com/fwlink/?linkid=870924
Comment:
    201910 hay un cambio abrupto de comportamiento de la var -&gt; es mejor usar el mes siguiente, que el promedio </t>
      </text>
    </comment>
    <comment ref="O125" authorId="7" shapeId="0" xr:uid="{A3CEF065-998D-441D-B91F-D47680D5CB14}">
      <text>
        <t xml:space="preserve">[Threaded comment]
Your version of Excel allows you to read this threaded comment; however, any edits to it will get removed if the file is opened in a newer version of Excel. Learn more: https://go.microsoft.com/fwlink/?linkid=870924
Comment:
    Es un sube y baja, porque cambia el dia de cierre, el promedio no es lo mejor. Igual es bajo el % de zeros
</t>
      </text>
    </comment>
    <comment ref="O147" authorId="8" shapeId="0" xr:uid="{FE7E25DB-1915-4A18-B238-9359B3BEBE03}">
      <text>
        <t xml:space="preserve">[Threaded comment]
Your version of Excel allows you to read this threaded comment; however, any edits to it will get removed if the file is opened in a newer version of Excel. Learn more: https://go.microsoft.com/fwlink/?linkid=870924
Comment:
    Es un sube y baja, porque cambia el dia de cierre, el promedio no es lo mejor. Igual es bajo el % de zeros
</t>
      </text>
    </comment>
    <comment ref="O148" authorId="9" shapeId="0" xr:uid="{3936BE16-9F4A-4C91-B99C-B6444852EC74}">
      <text>
        <t>[Threaded comment]
Your version of Excel allows you to read this threaded comment; however, any edits to it will get removed if the file is opened in a newer version of Excel. Learn more: https://go.microsoft.com/fwlink/?linkid=870924
Comment:
    Suele bajar en varios periodos intermedios entre 2 si se ve la serie, y aca daria una union recta no tan acorde con lo anterior. Igual es mejor que como esta</t>
      </text>
    </comment>
  </commentList>
</comments>
</file>

<file path=xl/sharedStrings.xml><?xml version="1.0" encoding="utf-8"?>
<sst xmlns="http://schemas.openxmlformats.org/spreadsheetml/2006/main" count="1155" uniqueCount="407">
  <si>
    <t>#</t>
  </si>
  <si>
    <t>campo</t>
  </si>
  <si>
    <t>unidad</t>
  </si>
  <si>
    <t>Significado</t>
  </si>
  <si>
    <t>numero_de_cliente</t>
  </si>
  <si>
    <t>id</t>
  </si>
  <si>
    <t>ID único que se asigna a cada cliente.  Clientes mas nuevos tienen Ids mayores.  Si un ex cliente regresa se le asigna el  numero_de_cliente que ya tuvo asignado la primera vez.</t>
  </si>
  <si>
    <t>foto_mes</t>
  </si>
  <si>
    <t>fecha</t>
  </si>
  <si>
    <t>mes correspondiente a la foto de los datos del datawarehouse. La fecha 201907 indica que la foto fue obtenida el 31-julio-2019 a las 23:59:59</t>
  </si>
  <si>
    <t>active_quarter</t>
  </si>
  <si>
    <t>--</t>
  </si>
  <si>
    <t>cliente_vip</t>
  </si>
  <si>
    <t>internet</t>
  </si>
  <si>
    <t>indica si el cliente usa servicios de HomeBanking o tiene instalada la app</t>
  </si>
  <si>
    <t>cliente_edad</t>
  </si>
  <si>
    <t>años</t>
  </si>
  <si>
    <t>Edad en años del cliente.</t>
  </si>
  <si>
    <t>cliente_antiguedad</t>
  </si>
  <si>
    <t>meses</t>
  </si>
  <si>
    <t>Antiguedad medida en meses de el cliente.  Es de la ultima vez que esa persona reingresó como cliente del banco.</t>
  </si>
  <si>
    <t>mrentabilidad</t>
  </si>
  <si>
    <t>pesos</t>
  </si>
  <si>
    <t>Ganancia total que ha obtenido el banco de ese cliente, en ese mes.</t>
  </si>
  <si>
    <t>mrentabilidad_annual</t>
  </si>
  <si>
    <t>Ganancia total que el banco ha obtenido de ese cliente en el ultimo año de relacion cliente-banco,  o meses desde que ingresó si es cliente reciente.</t>
  </si>
  <si>
    <t>mcomisiones</t>
  </si>
  <si>
    <t>Monto total de las comisiones que ha ganado el banco por ese cliente.</t>
  </si>
  <si>
    <t>mactivos_margen</t>
  </si>
  <si>
    <t>Monto total de la ganancia que el banco ha obtenido en concepto de intereses que ha cobrado al cliente.</t>
  </si>
  <si>
    <t>mpasivos_margen</t>
  </si>
  <si>
    <t>Monto total de la ganancia que el banco ha obtenido por el dinero/inversiones que el cliente tiene en el banco.</t>
  </si>
  <si>
    <t>cproductos</t>
  </si>
  <si>
    <t>Cantidad de productos que el cliente posee con el banco. Se cuentan las familias de productos.</t>
  </si>
  <si>
    <t>tcuentas</t>
  </si>
  <si>
    <t>Cantidad de cuentas que el cliente tiene,  vale 0 si no tiene ninguna,  1 si solo tiene cajas de ahorro o solo cuentas corrientes,  2 si tiene al menos una caja de ahorro y tambien al menos una cuenta corriente.</t>
  </si>
  <si>
    <t>ccuenta_corriente</t>
  </si>
  <si>
    <t>Cantidad de cuentas corrientes que tiene el cliente. Hay muy pocos clientes con mas de una cuenta corriente.</t>
  </si>
  <si>
    <t>mcuenta_corriente_adicional</t>
  </si>
  <si>
    <t>Monto total de las cuentas corrientes adicionales que no forman parte del paquete.</t>
  </si>
  <si>
    <t>mcuenta_corriente</t>
  </si>
  <si>
    <t>Monto total de las cuenta corriente del paquete premium</t>
  </si>
  <si>
    <t>ccaja_ahorro</t>
  </si>
  <si>
    <t>Cantidad de cajas de ahorro que tiene el cliente.</t>
  </si>
  <si>
    <t>mcaja_ahorro</t>
  </si>
  <si>
    <t>Monto total de la caja de ahorro del Paquete Premium</t>
  </si>
  <si>
    <t>mcaja_ahorro_adicional</t>
  </si>
  <si>
    <t>Monto total de las cajas otras cajas de ahorro que no forman parte del paquete.</t>
  </si>
  <si>
    <t>mcaja_ahorro_dolares</t>
  </si>
  <si>
    <t>Monto total de las cajas de ahorro en dólares.  El valor esta expresado en pesos, y se considera el valor del dolar de cierre del último dia hábil del mes.</t>
  </si>
  <si>
    <t>cdescubierto_preacordado</t>
  </si>
  <si>
    <t>Si tiene un acuerdo de descubierto</t>
  </si>
  <si>
    <t>mcuentas_saldo</t>
  </si>
  <si>
    <t>Saldo total de TODAS las cuentas del cliente</t>
  </si>
  <si>
    <t>ctarjeta_debito</t>
  </si>
  <si>
    <t>Cantidad de tarjetas de débito que posee el cliente.</t>
  </si>
  <si>
    <t>ctarjeta_debito_transacciones</t>
  </si>
  <si>
    <t>Cantidad de transacciones que hizo el cliente con su tarjeta de débito durante el mes.</t>
  </si>
  <si>
    <t>mautoservicio</t>
  </si>
  <si>
    <t>Monto total de las transacciones que hizo el cliente con su tarjeta de débito duirante el mes.</t>
  </si>
  <si>
    <t>ctarjeta_visa</t>
  </si>
  <si>
    <t>Cantidad de cuentas VISA que posee el cliente. Una cuenta posee un titular y puede llegar a tener varios adicionales. El titular y/o adicionales pueden tener ( o no ) un plástico vigente. Aunque no es común, un cliente SI puede ser titular de más de una cuenta VISA .</t>
  </si>
  <si>
    <t>ctarjeta_visa_transacciones</t>
  </si>
  <si>
    <t>Cantidad de transacciones efectuadas durante el mes con la tarjeta de crédito VISA</t>
  </si>
  <si>
    <t>mtarjeta_visa_consumo</t>
  </si>
  <si>
    <t>Monto total de los consumos efectuados durante el mes con la tarjeta de crédito VISA</t>
  </si>
  <si>
    <t>ctarjeta_master</t>
  </si>
  <si>
    <t>Cantidad de cuentas Mastercard que tiene la persona.  Una cuenta puede tener un plástico titular y varias plásticos adicionales.</t>
  </si>
  <si>
    <t>ctarjeta_master_transacciones</t>
  </si>
  <si>
    <t>Cantidad de transacciones efectuadas durante el mes con la tarjeta de crédito MasterCard</t>
  </si>
  <si>
    <t>mtarjeta_master_consumo</t>
  </si>
  <si>
    <t>Monto total de los consumos efectuados durante el mes con la tarjeta de crédito MasterCard</t>
  </si>
  <si>
    <t>cprestamos_personales</t>
  </si>
  <si>
    <t>Cantidad de préstamos personales vigentes  del cliente</t>
  </si>
  <si>
    <t>mprestamos_personales</t>
  </si>
  <si>
    <t>Monto total de la deuda restante de todos los préstamos personales del cliente.</t>
  </si>
  <si>
    <t>cprestamos_prendarios</t>
  </si>
  <si>
    <t>Cantidad de préstamos prendarios vigentes  del cliente</t>
  </si>
  <si>
    <t>mprestamos_prendarios</t>
  </si>
  <si>
    <t>Monto total de la deuda restante de todos los préstamos prendarios del cliente.</t>
  </si>
  <si>
    <t>cprestamos_hipotecarios</t>
  </si>
  <si>
    <t>Cantidad de préstamos hipotecarios vigentes  del cliente</t>
  </si>
  <si>
    <t>mprestamos_hipotecarios</t>
  </si>
  <si>
    <t>Monto total de la deuda restante de todos los préstamos hipotecarios del cliente.</t>
  </si>
  <si>
    <t>cplazo_fijo</t>
  </si>
  <si>
    <t>Cantidad de plazos fijos que tiene el cliente Se suma la cantidad de plazos fijos en pesos mas la cantidad de plazos fijos en dolares.</t>
  </si>
  <si>
    <t>mplazo_fijo_dolares</t>
  </si>
  <si>
    <t>mplazo_fijo_pesos</t>
  </si>
  <si>
    <t xml:space="preserve">Monto total de todos los plazos fijos vigentes en pesos.  </t>
  </si>
  <si>
    <t>cinversion1</t>
  </si>
  <si>
    <t>Cantidad de inversiones de tipo 1 que posee el cliente vigentes.</t>
  </si>
  <si>
    <t>minversion1_pesos</t>
  </si>
  <si>
    <t>Monto total de inversiones tipo1 , convertidos en pesos</t>
  </si>
  <si>
    <t>minversion1_dolares</t>
  </si>
  <si>
    <t>Monto total de inversiones tipo1 en dolares , expresado en pesos al ultimo dia habil del mes</t>
  </si>
  <si>
    <t>cinversion2</t>
  </si>
  <si>
    <t>Cantidad de inversiones de tipo2 que posee el cliente vigentes.</t>
  </si>
  <si>
    <t>minversion2</t>
  </si>
  <si>
    <t>Monto total de la inversión de tipo2  expresada en pesos.</t>
  </si>
  <si>
    <t>cseguro_vida</t>
  </si>
  <si>
    <t>cseguro_auto</t>
  </si>
  <si>
    <t>Cantidad de seguros automotores que el cliente posee vigentes.</t>
  </si>
  <si>
    <t>cseguro_vivienda</t>
  </si>
  <si>
    <t>Cantidad de seguros de vivienda que tiene el cliente.</t>
  </si>
  <si>
    <t>cseguro_accidentes_personales</t>
  </si>
  <si>
    <t>Cantidad de seguros de accidentes personales</t>
  </si>
  <si>
    <t>ccaja_seguridad</t>
  </si>
  <si>
    <t>Si el cliente tiene cajas de seguridad.  Un 0 si no tiene ninguna, un 1 si tiene al menos una caja de seguridad. { 0, 1 } son los unicos dos valores posibles .</t>
  </si>
  <si>
    <t>cpayroll_trx</t>
  </si>
  <si>
    <t>Cantidad de Acreditaciones de Haberes en relación de depencia que le hicieron al cliente en ese mes.  Un cliente puede estar en relacion de dependencia con mas de una empresa. Una empresa puede hacerle VARIOS depósitos al mismo empleado durante el mes.  Soalmente se consideran las acreditaciones de empresas que tienen un contrato con el banco.</t>
  </si>
  <si>
    <t>mpayroll</t>
  </si>
  <si>
    <t>Monto total que le acreditaron los empleadores “acreditados”  al cliente durante el mes.</t>
  </si>
  <si>
    <t>mpayroll2</t>
  </si>
  <si>
    <t>Monto total que le acreditaron fuera de archivo de los empleadores “acreditados”  al cliente durante el mes.</t>
  </si>
  <si>
    <t>cpayroll2_trx</t>
  </si>
  <si>
    <t>Cantidad de transacciones de acreditacion de haberes en el mes</t>
  </si>
  <si>
    <t>ccuenta_debitos_automaticos</t>
  </si>
  <si>
    <t>Cantidad de débitos automáticos debitados durante el mes en las cuentas  ( no tarjetas de crédito )</t>
  </si>
  <si>
    <t>mcuenta_debitos_automaticos</t>
  </si>
  <si>
    <t>Monto total de  débitos automáticos debitados durante el mes en las cuentas  ( no tarjetas de crédito ) . Todo está convertido a pesos argentinos, al valor de la fecha de cierre del utlimo dia habil del mes.</t>
  </si>
  <si>
    <t>ctarjeta_visa_debitos_automaticos</t>
  </si>
  <si>
    <t>Cantidad de débitos automáticos debitados durante el mes en las tarjeta de crédito VISA</t>
  </si>
  <si>
    <t>mtarjeta_visa_debitos_automaticos</t>
  </si>
  <si>
    <t>Monto total de  débitos automáticos debitados durante el mes en la tarjeta de crédito VISA . Todo está convertido a pesos argentinos, al valor de la fecha de cierre del utlimo dia habil del mes.</t>
  </si>
  <si>
    <t>ctarjeta_master_debitos_automaticos</t>
  </si>
  <si>
    <t>Cantidad de débitos automáticos debitados durante el mes en las tarjeta de crédito MasterCard</t>
  </si>
  <si>
    <t>mttarjeta_master_debitos_automaticos</t>
  </si>
  <si>
    <t>Monto total de  débitos automáticos debitados durante el mes en la tarjeta de crédito MasterCard . Todo está convertido a pesos argentinos, al valor de la fecha de cierre del utlimo dia habil del mes.</t>
  </si>
  <si>
    <t>cpagodeservicios</t>
  </si>
  <si>
    <t>Cantidad de pagos de servicios efectuados durante el mes.</t>
  </si>
  <si>
    <t>mpagodeservicios</t>
  </si>
  <si>
    <t>Monto total de pagos de servicios efectuados durante el mes.</t>
  </si>
  <si>
    <t>cpagomiscuentas</t>
  </si>
  <si>
    <t>Cantidad de pagos efectuados durante el mes por el canal PagoMisCuentas</t>
  </si>
  <si>
    <t>mpagomiscuentas</t>
  </si>
  <si>
    <t>Monto total en pesos argentinos de pagos efectuados durante el mes por el canal PagoMisCuentas</t>
  </si>
  <si>
    <t>ccajeros_propios_descuentos</t>
  </si>
  <si>
    <t>Cantidad de descuentos con los que se benefició el cliente al utilizar su tarjeta de débito durante el mes.</t>
  </si>
  <si>
    <t>mcajeros_propios_descuentos</t>
  </si>
  <si>
    <t>Monto total en pesos  de descuentos con los que se benefició el cliente al utilizar su tarjeta de débito durante el mes.</t>
  </si>
  <si>
    <t>ctarjeta_visa_descuentos</t>
  </si>
  <si>
    <t>Cantidad de descuentos con los que se benefició el cliente al utilizar su tarjeta de crédito VISA durante el mes.</t>
  </si>
  <si>
    <t>mtarjeta_visa_descuentos</t>
  </si>
  <si>
    <t>Monto total en pesos  de descuentos con los que se benefició el cliente al utilizar su tarjeta de crédito VISA durante el mes.</t>
  </si>
  <si>
    <t>ctarjeta_master_descuentos</t>
  </si>
  <si>
    <t>Cantidad de descuentos con los que se benefició el cliente al utilizar su tarjeta de crédito MasterCard durante el mes.</t>
  </si>
  <si>
    <t>mtarjeta_master_descuentos</t>
  </si>
  <si>
    <t>Monto total en pesos  de descuentos con los que se benefició el cliente al utilizar su tarjeta de crédito MasterCard durante el mes.</t>
  </si>
  <si>
    <t>ccomisiones_mantenimiento</t>
  </si>
  <si>
    <t>Cantidad de comisiones de mantenimiento de productos cobrardas durante el banco durante el mes.</t>
  </si>
  <si>
    <t>mcomisiones_mantenimiento</t>
  </si>
  <si>
    <t>Monto total en pesos de comisiones de mantenimiento de productos cobrardas durante el banco durante el mes.</t>
  </si>
  <si>
    <t>ccomisiones_otras</t>
  </si>
  <si>
    <t>mcomisiones_otras</t>
  </si>
  <si>
    <t>cforex</t>
  </si>
  <si>
    <t>Cantidad de transacciones de cambio de moneda que realizó el cliente durante el mes.</t>
  </si>
  <si>
    <t>cforex_buy</t>
  </si>
  <si>
    <t>Cantidad de transacciones de compra de moneda extranjera que realizó el cliente durante el mes</t>
  </si>
  <si>
    <t>mforex_buy</t>
  </si>
  <si>
    <t>Monto total medido en pesos de  transacciones de compra de moneda extranjera que realizó el cliente durante el mes</t>
  </si>
  <si>
    <t>cforex_sell</t>
  </si>
  <si>
    <t>Cantidad de transacciones de venta de moneda extranjera que realizó el cliente durante el mes</t>
  </si>
  <si>
    <t>mforex_sell</t>
  </si>
  <si>
    <t>Monto total medido en pesos de  transacciones de venta de moneda extranjera que realizó el cliente durante el mes</t>
  </si>
  <si>
    <t>ctransferencias_recibidas</t>
  </si>
  <si>
    <t>Cantidad de transferencias recibidas en todas las cuentas durante el mes. Puede ser transferencias propias o de terceros.</t>
  </si>
  <si>
    <t>mtransferencias_recibidas</t>
  </si>
  <si>
    <t>Monto total de transferencias recibidas en todas las cuentas durante el mes. Puede ser transferencias propias o de terceros.</t>
  </si>
  <si>
    <t>ctransferencias_emitidas</t>
  </si>
  <si>
    <t>Cantidad de transferencias emitidas  en todas las cuentas durante el mes. Puede ser transferencias propias o de terceros.</t>
  </si>
  <si>
    <t>mtransferencias_emitidas</t>
  </si>
  <si>
    <t>Monto total de transferencias emitidas en todas las cuentas durante el mes. Puede ser transferencias propias o de terceros.</t>
  </si>
  <si>
    <t>cextraccion_autoservicio</t>
  </si>
  <si>
    <t>Cantidad de extracciones en cajeros automáticos durante el mes</t>
  </si>
  <si>
    <t>mextraccion_autoservicio</t>
  </si>
  <si>
    <t>Monto total de extracciones en cajeros automáticos durante el mes</t>
  </si>
  <si>
    <t>ccheques_depositados</t>
  </si>
  <si>
    <t>Cantidad de cheques que se depositaron en las cuentas del cliente durante el mes.</t>
  </si>
  <si>
    <t>mcheques_depositados</t>
  </si>
  <si>
    <t>Monto total de los cheques que se depositaron y se pudo hacer el cobro , en las cuentas del cliente durante el mes.</t>
  </si>
  <si>
    <t>ccheques_emitidos</t>
  </si>
  <si>
    <t>Cantidad de cheques del cliente que se cobraron ( ya sea por el cliente mismo o por terceros )  durante el mes .</t>
  </si>
  <si>
    <t>mcheques_emitidos</t>
  </si>
  <si>
    <t>Monto total de cheques del cliente que se cobraron ( ya sea por el cliente mismo o por terceros )  durante el mes .</t>
  </si>
  <si>
    <t>ccheques_depositados_rechazados</t>
  </si>
  <si>
    <t>Cantidad de cheques que se depositaron en cuentas del cliente y fueron rechazados durante el mes.</t>
  </si>
  <si>
    <t>mcheques_depositados_rechazados</t>
  </si>
  <si>
    <t>Monto total de los cheques que se depositaron en cuentas del cliente y fueron rechazados durante el mes.</t>
  </si>
  <si>
    <t>ccheques_emitidos_rechazados</t>
  </si>
  <si>
    <t>Cantidad de cheques emitidos por el cliente que fueron rechazados durante el mes.</t>
  </si>
  <si>
    <t>mcheques_emitidos_rechazados</t>
  </si>
  <si>
    <t>Monto total  de cheques emitidos por el cliente que fueron rechazados durante el mes.</t>
  </si>
  <si>
    <t>tcallcenter</t>
  </si>
  <si>
    <t>{0,1} indica si la persona está adherida al canal de banca telefónica .</t>
  </si>
  <si>
    <t>ccallcenter_transacciones</t>
  </si>
  <si>
    <t>Cantidad de transacciones que el cliente efectuó durante el mes por el canal de banca telefónica.</t>
  </si>
  <si>
    <t>thomebanking</t>
  </si>
  <si>
    <t>{0, 1} indica si el cliente está adherido al Home Banking</t>
  </si>
  <si>
    <t>chomebanking_transacciones</t>
  </si>
  <si>
    <t>Cantidad de transacciones por home banking que el cliente hizo durante el mes.</t>
  </si>
  <si>
    <t>ccajas_transacciones</t>
  </si>
  <si>
    <t>Cantidad de transacciones que el cliente realizó durante el mes en la linea de cajas de las sucursales del banco.</t>
  </si>
  <si>
    <t>ccajas_consultas</t>
  </si>
  <si>
    <t>Cantidad de consultas que el cliente realizó durante el mes en la linea de cajas de las sucursales del banco.</t>
  </si>
  <si>
    <t>ccajas_depositos</t>
  </si>
  <si>
    <t>Cantidad de depóstitos que el cliente realizó durante el mes en la linea de cajas de las sucursales del banco.</t>
  </si>
  <si>
    <t>ccajas_extracciones</t>
  </si>
  <si>
    <t>Cantidad de extracciones  que el cliente realizó durante el mes en la linea de cajas de las sucursales del banco.</t>
  </si>
  <si>
    <t>ccajas_otras</t>
  </si>
  <si>
    <t>Cantidad de otros tipos de transacciones  que el cliente realizó durante el mes en la linea de cajas de las sucursales del banco.</t>
  </si>
  <si>
    <t>catm_trx</t>
  </si>
  <si>
    <t>Cantidad de transacciones que el cliente realizó durante el mes en cajeros automáticos propiedad del banco.</t>
  </si>
  <si>
    <t>matm</t>
  </si>
  <si>
    <t>Monto total en pesos  de transacciones que el cliente realizó durante el mes en cajeros automáticos propiedad del banco.</t>
  </si>
  <si>
    <t>catm_trx_other</t>
  </si>
  <si>
    <t>matm_other</t>
  </si>
  <si>
    <t>ctrx_quarter</t>
  </si>
  <si>
    <t>Cantidad de movimientos voluntarios en las cuentas bancarias ( no tarjeta de credito ) que el cliente realizó en los ultimos 90 dias.</t>
  </si>
  <si>
    <t>tmobile_app</t>
  </si>
  <si>
    <t>{ 0, 1} indica si la persona se instaló alguna vez la aplicación movil</t>
  </si>
  <si>
    <t>cmobile_app_trx</t>
  </si>
  <si>
    <t>indica la cantidad de transacciones realizadas ese mes desde la aplicacion móvil</t>
  </si>
  <si>
    <t>Master_delinquency</t>
  </si>
  <si>
    <t>{ 0, 1 }  indica si el cliente no llegó a completar el pago mínimo y esta moroso. Estos clientes NO pueden utilizar mas la tarjeta hasta tanto regularicen su situacion. Obviamente si les caen las cuotas de compras anteriores, intereses, punitorios, etc</t>
  </si>
  <si>
    <t>Master_status</t>
  </si>
  <si>
    <t>{ 0,  6, 7, 9 }   indica el estado de la cuenta de la tarjeta de crédito. 0 abierta,  6 en proceso de cierre, 7 en proceso avanzado de cierre, 9 cuenta cerrada.   Una cuenta cerrada puede volver a abrirse !!</t>
  </si>
  <si>
    <t>Master_mfinanciacion_limite</t>
  </si>
  <si>
    <t>Límite de financiacion de la tarjeta de crédito, expresado en pesos.</t>
  </si>
  <si>
    <t>Master_Fvencimiento</t>
  </si>
  <si>
    <t>dias</t>
  </si>
  <si>
    <t>Dias para el vencimiento del plastico de la tarjeta de crédito, contados a la fecha de la foto.</t>
  </si>
  <si>
    <t>Dias desde el inicio de la mora ( el dia siguiente al vencimiento ), contados a la fecha de la foto.</t>
  </si>
  <si>
    <t>Master_msaldototal</t>
  </si>
  <si>
    <t>Saldo total de la tarjeta, para ese mes.</t>
  </si>
  <si>
    <t>Master_msaldopesos</t>
  </si>
  <si>
    <t>Saldo total el pesos de la tarjeta, para ese mes.</t>
  </si>
  <si>
    <t>Master_msaldodolares</t>
  </si>
  <si>
    <t>Saldo total el dólares de la tarjeta, para ese mes.</t>
  </si>
  <si>
    <t>Master_mconsumospesos</t>
  </si>
  <si>
    <t>Monto total de los consumos en pesos efectuados por el cliente durante ese mes.</t>
  </si>
  <si>
    <t>Master_mconsumosdolares</t>
  </si>
  <si>
    <t>Monto total de los consumos en dolares efectuados por el cliente durante ese mes.</t>
  </si>
  <si>
    <t>Master_mlimitecompra</t>
  </si>
  <si>
    <t>Master_madelantopesos</t>
  </si>
  <si>
    <t>Extracciones de pesos realizadas con la tarjeta de crédito durante ese mes.</t>
  </si>
  <si>
    <t>Master_madelantodolares</t>
  </si>
  <si>
    <t>Extracciones de dolares realizadas con la tarjeta de crédito durante ese mes.</t>
  </si>
  <si>
    <t>Master_fultimo_cierre</t>
  </si>
  <si>
    <t>Dias desde del utlimo cierre de la tarjeta de crédito, contados a la fecha de la foto.</t>
  </si>
  <si>
    <t>Master_mpagado</t>
  </si>
  <si>
    <t>Monto total de todos los pagos efectuados por el cliente</t>
  </si>
  <si>
    <t>Master_mpagospesos</t>
  </si>
  <si>
    <t>Monto total de todos los pagos en pesos efectuados por el cliente</t>
  </si>
  <si>
    <t>Master_mpagosdolares</t>
  </si>
  <si>
    <t>Monto total de todos los pagos en dólares efectuados por el cliente</t>
  </si>
  <si>
    <t>Master_fechaalta</t>
  </si>
  <si>
    <t>Dias desde de alta de la cuenta de la tarjeta de crédito, contados a la fecha de la foto.</t>
  </si>
  <si>
    <t>Master_mconsumototal</t>
  </si>
  <si>
    <t>Monto total expresado en pesos,  de todos los consumos ( pesos y dolares )  efectuados por el cliente durante ese mes.</t>
  </si>
  <si>
    <t>Master_cconsumos</t>
  </si>
  <si>
    <t>Cantidad de consumos con la tarjeta de credito efectuados por el cliente durante el mes.</t>
  </si>
  <si>
    <t>Master_cadelantosefectivo</t>
  </si>
  <si>
    <t>Cantidad de adelantos en efectivo que el cliente realizó durante ese mes.</t>
  </si>
  <si>
    <t>Master_mpagominimo</t>
  </si>
  <si>
    <t>Monto del pago minimo necesario para no ser moroso de la tarjeta de crédito</t>
  </si>
  <si>
    <t>Visa_delinquency</t>
  </si>
  <si>
    <t>Visa_status</t>
  </si>
  <si>
    <t>Visa_mfinanciacion_limite</t>
  </si>
  <si>
    <t>Visa_Fvencimiento</t>
  </si>
  <si>
    <t>Dias para el  vencimiento del plastico de la tarjeta de crédito, contados a la fecha de la foto</t>
  </si>
  <si>
    <t>Dias para el inicio de la mora ( el dia siguiente al vencimiento ), contados a la fecha de la foto</t>
  </si>
  <si>
    <t>Visa_msaldototal</t>
  </si>
  <si>
    <t>Visa_msaldopesos</t>
  </si>
  <si>
    <t>Visa_msaldodolares</t>
  </si>
  <si>
    <t>Visa_mconsumospesos</t>
  </si>
  <si>
    <t>Visa_mconsumosdolares</t>
  </si>
  <si>
    <t>Visa_mlimitecompra</t>
  </si>
  <si>
    <t>Visa_madelantopesos</t>
  </si>
  <si>
    <t>Visa_madelantodolares</t>
  </si>
  <si>
    <t>Visa_fultimo_cierre</t>
  </si>
  <si>
    <t>Dias  del utlimo cierre de la tarjeta de crédito, contados a la fecha de la foto.</t>
  </si>
  <si>
    <t>Visa_mpagado</t>
  </si>
  <si>
    <t>Visa_mpagospesos</t>
  </si>
  <si>
    <t>Visa_mpagosdolares</t>
  </si>
  <si>
    <t>Visa_fechaalta</t>
  </si>
  <si>
    <t>Dias desde el alta de la cuenta de la tarjeta de crédito, contados a la fecha de la foto.</t>
  </si>
  <si>
    <t>Visa_mconsumototal</t>
  </si>
  <si>
    <t>Visa_cconsumos</t>
  </si>
  <si>
    <t>Visa_cadelantosefectivo</t>
  </si>
  <si>
    <t>Visa_mpagominimo</t>
  </si>
  <si>
    <t>clase_ternaria</t>
  </si>
  <si>
    <t>Campo NO EXISTENTE, lo deberá crear usted                              { BAJA+1, BAJA+2, CONTINUA } , este campo se construyó mirando los siguientes dos meses, el FUTURO, indica si el cliente se da de baja durante el próximo mes, el mes +2 o si continua siendo cliente de Paquete Premium luego de dos meses.  El el único campo que se construye mirando el futuro.</t>
  </si>
  <si>
    <t>En el dataset solamente hay clientes titulares de Paquete Premium, no están los adicionales de tarjeta de crédito de esos clientes  ni tampoco clientes de otros productos.</t>
  </si>
  <si>
    <t>En el dataset solamente hay individuos , personas físicas.  No hay empresas, personas jurídicas .  Si puede suceder que algunas de estas personas se comporten como una empresa a pesar de no tener el CUIT asociado a una actvidad comercial, no lo hayan declarado ante el banco y tampoco el banco lo detectó.  Un ejemplo de esto son individuos que tienen un pequeño comercio</t>
  </si>
  <si>
    <t>Todos los montos estan expresados en pesos argentinos. Si el monto se refiere a dólares, se muestra el equivalente en pesos considerando el valor del dólar al último día hábil de ese mes.</t>
  </si>
  <si>
    <t>Las inversiones estan expresadas en pesos argentinos.  Se considera el valor de la inversion a valor de cierre del ultimo dia hábil del mes</t>
  </si>
  <si>
    <t>Las cajas de ahorro tienen saldo cero o positivo la inmensa mayoria de las veces,  pero si hay comisiones que no se pudieron cobrar, entonces el saldo es negativo.</t>
  </si>
  <si>
    <t>Las cuentas corrientes pueden tener montos positivos o negativos de dinero.</t>
  </si>
  <si>
    <t>El consumo de la tarjeta de crédito es positivo la inmensa mayoria de las veces. PERO hay veces que hay devoluciones y entonces puede llegar a ser negativo.</t>
  </si>
  <si>
    <r>
      <t xml:space="preserve">Las fechas originalmente estaban en  formato absoluto  YYYYMMDD   y se pasaron a forma relativa. La forma relativa de una fecha </t>
    </r>
    <r>
      <rPr>
        <b/>
        <sz val="11"/>
        <color rgb="FF000000"/>
        <rFont val="Arial"/>
        <family val="2"/>
      </rPr>
      <t>f</t>
    </r>
    <r>
      <rPr>
        <sz val="11"/>
        <color rgb="FF000000"/>
        <rFont val="Arial"/>
        <family val="2"/>
      </rPr>
      <t xml:space="preserve">  es   ( fecha_foto_mes -  </t>
    </r>
    <r>
      <rPr>
        <b/>
        <sz val="11"/>
        <color rgb="FF000000"/>
        <rFont val="Arial"/>
        <family val="2"/>
      </rPr>
      <t>f</t>
    </r>
    <r>
      <rPr>
        <sz val="11"/>
        <color rgb="FF000000"/>
        <rFont val="Arial"/>
        <family val="2"/>
      </rPr>
      <t xml:space="preserve">  ) y se expresa en dias</t>
    </r>
  </si>
  <si>
    <t>Tipo</t>
  </si>
  <si>
    <t>GROUP</t>
  </si>
  <si>
    <t>?</t>
  </si>
  <si>
    <t>CLIENTE</t>
  </si>
  <si>
    <t>Fecha</t>
  </si>
  <si>
    <t>Monto</t>
  </si>
  <si>
    <t>RENTABILIDAD CLIENTE</t>
  </si>
  <si>
    <t>rentabilidad</t>
  </si>
  <si>
    <t>comisiones</t>
  </si>
  <si>
    <t>Cantidad</t>
  </si>
  <si>
    <t>Q_PRODUCTOS</t>
  </si>
  <si>
    <t>cantidad de productos</t>
  </si>
  <si>
    <t>tiene? 0:1</t>
  </si>
  <si>
    <t>CUENTAS</t>
  </si>
  <si>
    <t>TARJETA DEBITO</t>
  </si>
  <si>
    <t>VISA</t>
  </si>
  <si>
    <t>MASTER</t>
  </si>
  <si>
    <t>PRESTAMOS</t>
  </si>
  <si>
    <t>INVERSIONES</t>
  </si>
  <si>
    <t>SEGUROS</t>
  </si>
  <si>
    <t>ACREDITACIONES</t>
  </si>
  <si>
    <t>PAGOS_DEBITADOS</t>
  </si>
  <si>
    <t>uso_clave</t>
  </si>
  <si>
    <t>pago</t>
  </si>
  <si>
    <t>DESCUENTOS OBTENIDOS</t>
  </si>
  <si>
    <t>COMISIONES</t>
  </si>
  <si>
    <t>OPER_MONEDA_EXT</t>
  </si>
  <si>
    <t>MOVIMIENTOS CUENTA</t>
  </si>
  <si>
    <t>CHEQUES RECHAZADOS</t>
  </si>
  <si>
    <t>OPER_TELEFON</t>
  </si>
  <si>
    <t>OPER_HOMEBANK</t>
  </si>
  <si>
    <t>OPER_CAJA</t>
  </si>
  <si>
    <t>OPER_CAJERO</t>
  </si>
  <si>
    <t>OPER VOLUNTARIAS</t>
  </si>
  <si>
    <t>OPER_MOBIL</t>
  </si>
  <si>
    <t>delinquency</t>
  </si>
  <si>
    <t>MASTER_RESUME</t>
  </si>
  <si>
    <t>MORA</t>
  </si>
  <si>
    <t>status</t>
  </si>
  <si>
    <t>IMPORTANTE</t>
  </si>
  <si>
    <t>CREDITO</t>
  </si>
  <si>
    <r>
      <t>Master_F</t>
    </r>
    <r>
      <rPr>
        <b/>
        <sz val="10"/>
        <color rgb="FF000000"/>
        <rFont val="Arial"/>
        <family val="2"/>
      </rPr>
      <t>inicio</t>
    </r>
    <r>
      <rPr>
        <b/>
        <u/>
        <sz val="10"/>
        <color rgb="FF000000"/>
        <rFont val="Arial"/>
        <family val="2"/>
      </rPr>
      <t>mora</t>
    </r>
  </si>
  <si>
    <t>DEUDA</t>
  </si>
  <si>
    <t>PAGO</t>
  </si>
  <si>
    <t>CONSUMO</t>
  </si>
  <si>
    <t>PAGO MIN</t>
  </si>
  <si>
    <t>VISA_RESUME</t>
  </si>
  <si>
    <r>
      <t>Visa_F</t>
    </r>
    <r>
      <rPr>
        <b/>
        <sz val="10"/>
        <color rgb="FF000000"/>
        <rFont val="Arial"/>
        <family val="2"/>
      </rPr>
      <t>inicio</t>
    </r>
    <r>
      <rPr>
        <b/>
        <u/>
        <sz val="10"/>
        <color rgb="FF000000"/>
        <rFont val="Arial"/>
        <family val="2"/>
      </rPr>
      <t>mora</t>
    </r>
  </si>
  <si>
    <t>Letra Inicial</t>
  </si>
  <si>
    <t>Indica si el cliente ha realizado transacciones voluntarias en el ultimo timestre . Que el banco cobre la comisión de mantenimiento de cuenta NO es un movimiento voluntario por mas que es un debito en la cuenta.  Que se cobre una cuota de una compra con tarjeta de crédito, tampoco es un movimiento voluntario.</t>
  </si>
  <si>
    <t>Indica si marketing considera a esa cliente un cliente vip al momento de obtención de la foto.  A pesar que todos estos son clientes de Paquete Premium,  el area de marketing solo considera vip a menos del  2% de los paquete premium , y da a estos clientes VIP un trato a puertas cerradas.</t>
  </si>
  <si>
    <t>Monto total de todos los plazos fijos vigentes el dólares.  El valor está convertido a pesos considerando el valor de cierre del ultimo dia habil del mes.</t>
  </si>
  <si>
    <t>Cantidad de seguros de vida contratados por el cliente. No se tienen en cuenta los seguros de vida obligatorios de los prestamos hipotecarios, prendarios, personales, etc</t>
  </si>
  <si>
    <t>Cantidad de otras comisiones que se cobraron al cliente durante el mes.</t>
  </si>
  <si>
    <t>Monto total en pesos de otras comisiones que se cobraron al cliente durante el mes.</t>
  </si>
  <si>
    <t>Cantidad de transacciones que el cliente realizó durante el mes en cajeros automáticos que no son propiedad del banco.</t>
  </si>
  <si>
    <t>Monto total en pesos  de transacciones que el cliente realizó durante el mes en cajeros automáticos que no son propiedad del banco.</t>
  </si>
  <si>
    <t>Límite de compra, valor muy importante.</t>
  </si>
  <si>
    <t>comentario</t>
  </si>
  <si>
    <t/>
  </si>
  <si>
    <t>N</t>
  </si>
  <si>
    <t>Feature Importance</t>
  </si>
  <si>
    <t>201901 a 201906</t>
  </si>
  <si>
    <t>cae en el tiempo</t>
  </si>
  <si>
    <t>siempre</t>
  </si>
  <si>
    <t>sube h/ 202006</t>
  </si>
  <si>
    <t>baja d/ 202007</t>
  </si>
  <si>
    <t>sube en el tiempo</t>
  </si>
  <si>
    <t>NA ratio</t>
  </si>
  <si>
    <t>ceros Ratio</t>
  </si>
  <si>
    <t>202010 a 202107</t>
  </si>
  <si>
    <t>201905 y 201910</t>
  </si>
  <si>
    <t>201901 a 201905</t>
  </si>
  <si>
    <t>202105?</t>
  </si>
  <si>
    <t>promedio ¿buen fix?</t>
  </si>
  <si>
    <t>201910, 202002, 202009, 202010, 202102</t>
  </si>
  <si>
    <t>¿Data Drift? 1 a 5</t>
  </si>
  <si>
    <t>10 -&gt; 202006  3-&gt;201910</t>
  </si>
  <si>
    <t>201904 y 202103</t>
  </si>
  <si>
    <t>10??</t>
  </si>
  <si>
    <t>202004 y 202009</t>
  </si>
  <si>
    <t>202004 y 202003</t>
  </si>
  <si>
    <t>202004 y 202004</t>
  </si>
  <si>
    <t>202012 (raro)</t>
  </si>
  <si>
    <t>202004, 202005, 202006</t>
  </si>
  <si>
    <t>10?</t>
  </si>
  <si>
    <t>202004, 202005</t>
  </si>
  <si>
    <t>202004, 202006</t>
  </si>
  <si>
    <t>Variable Rota?</t>
  </si>
  <si>
    <t>4?</t>
  </si>
  <si>
    <t>1?</t>
  </si>
  <si>
    <t>2?</t>
  </si>
  <si>
    <t>3?</t>
  </si>
  <si>
    <t>MES</t>
  </si>
  <si>
    <t>Q_varZeros</t>
  </si>
  <si>
    <t>Tot.Var</t>
  </si>
  <si>
    <t>%</t>
  </si>
  <si>
    <t>Q_Issues</t>
  </si>
  <si>
    <t>muchos meses</t>
  </si>
  <si>
    <t xml:space="preserve">  fixzerosavg( "ccajas_consultas", c(201801,202006) )</t>
  </si>
  <si>
    <t xml:space="preserve">  fixzerosavg( "ccajas_depositos", c(201801,202006) )</t>
  </si>
  <si>
    <t xml:space="preserve">  fixzerosavg( "ccajas_extracciones", c(201801,202006) )</t>
  </si>
  <si>
    <t>eliminada</t>
  </si>
  <si>
    <t>Corregir?</t>
  </si>
  <si>
    <t>scalable?</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</si>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</sst>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Red]&quot;-&quot;[$$-409]#,##0.00"/>
    <numFmt numFmtId="165" formatCode="0.0%"/>
  </numFmts>
  <fonts count="37">
    <font>
      <sz val="11"/>
      <color rgb="FF000000"/>
      <name val="Arial"/>
      <family val="2"/>
    </font>
    <font>
      <sz val="11"/>
      <color rgb="FF000000"/>
      <name val="Arial"/>
      <family val="2"/>
    </font>
    <font>
      <b/>
      <i/>
      <sz val="16"/>
      <color rgb="FF000000"/>
      <name val="Arial"/>
      <family val="2"/>
    </font>
    <font>
      <b/>
      <i/>
      <u/>
      <sz val="11"/>
      <color rgb="FF000000"/>
      <name val="Arial"/>
      <family val="2"/>
    </font>
    <font>
      <b/>
      <sz val="14"/>
      <color rgb="FF000000"/>
      <name val="Arial"/>
      <family val="2"/>
    </font>
    <font>
      <b/>
      <sz val="11"/>
      <color rgb="FF000000"/>
      <name val="Arial"/>
      <family val="2"/>
    </font>
    <font>
      <sz val="10"/>
      <color rgb="FFFF0000"/>
      <name val="Arial"/>
      <family val="2"/>
    </font>
    <font>
      <b/>
      <sz val="10"/>
      <color theme="4"/>
      <name val="Arial"/>
      <family val="2"/>
    </font>
    <font>
      <b/>
      <sz val="9"/>
      <color rgb="FF000000"/>
      <name val="Arial"/>
      <family val="2"/>
    </font>
    <font>
      <b/>
      <sz val="10"/>
      <color rgb="FF000000"/>
      <name val="Arial"/>
      <family val="2"/>
    </font>
    <font>
      <b/>
      <sz val="12"/>
      <color rgb="FF000000"/>
      <name val="Arial"/>
      <family val="2"/>
    </font>
    <font>
      <b/>
      <sz val="10"/>
      <color theme="0" tint="-0.14999847407452621"/>
      <name val="Arial"/>
      <family val="2"/>
    </font>
    <font>
      <b/>
      <sz val="9"/>
      <color theme="0" tint="-0.14999847407452621"/>
      <name val="Arial"/>
      <family val="2"/>
    </font>
    <font>
      <sz val="10"/>
      <color rgb="FF000000"/>
      <name val="Arial"/>
      <family val="2"/>
    </font>
    <font>
      <sz val="9"/>
      <color rgb="FF000000"/>
      <name val="Arial"/>
      <family val="2"/>
    </font>
    <font>
      <b/>
      <sz val="10"/>
      <color theme="0"/>
      <name val="Arial"/>
      <family val="2"/>
    </font>
    <font>
      <b/>
      <sz val="12"/>
      <color theme="0"/>
      <name val="Arial"/>
      <family val="2"/>
    </font>
    <font>
      <b/>
      <sz val="14"/>
      <color rgb="FFC00000"/>
      <name val="Arial"/>
      <family val="2"/>
    </font>
    <font>
      <b/>
      <sz val="12"/>
      <color rgb="FF339966"/>
      <name val="Arial"/>
      <family val="2"/>
    </font>
    <font>
      <b/>
      <sz val="14"/>
      <color theme="7" tint="-0.249977111117893"/>
      <name val="Arial"/>
      <family val="2"/>
    </font>
    <font>
      <b/>
      <u/>
      <sz val="10"/>
      <color rgb="FF000000"/>
      <name val="Arial"/>
      <family val="2"/>
    </font>
    <font>
      <b/>
      <sz val="14"/>
      <color rgb="FF7030A0"/>
      <name val="Arial"/>
      <family val="2"/>
    </font>
    <font>
      <b/>
      <sz val="14"/>
      <color rgb="FF09AFAB"/>
      <name val="Arial"/>
      <family val="2"/>
    </font>
    <font>
      <b/>
      <sz val="14"/>
      <color rgb="FF00B050"/>
      <name val="Arial"/>
      <family val="2"/>
    </font>
    <font>
      <b/>
      <sz val="12"/>
      <color rgb="FFC00000"/>
      <name val="Arial"/>
      <family val="2"/>
    </font>
    <font>
      <b/>
      <sz val="11"/>
      <color theme="1"/>
      <name val="Calibri"/>
      <family val="2"/>
      <scheme val="minor"/>
    </font>
    <font>
      <b/>
      <sz val="11"/>
      <color theme="0"/>
      <name val="Arial"/>
      <family val="2"/>
    </font>
    <font>
      <b/>
      <sz val="12"/>
      <name val="Arial"/>
      <family val="2"/>
    </font>
    <font>
      <b/>
      <sz val="14"/>
      <name val="Arial"/>
      <family val="2"/>
    </font>
    <font>
      <b/>
      <sz val="12"/>
      <color rgb="FFC00000"/>
      <name val="Ariel"/>
    </font>
    <font>
      <b/>
      <sz val="12"/>
      <name val="Ariel"/>
    </font>
    <font>
      <sz val="8"/>
      <name val="Arial"/>
      <family val="2"/>
    </font>
    <font>
      <b/>
      <sz val="11"/>
      <name val="Arial"/>
      <family val="2"/>
    </font>
    <font>
      <b/>
      <sz val="10"/>
      <color rgb="FF9E0000"/>
      <name val="Arial"/>
      <family val="2"/>
    </font>
    <font>
      <b/>
      <sz val="11"/>
      <color rgb="FF0070C0"/>
      <name val="Arial"/>
      <family val="2"/>
    </font>
    <font>
      <b/>
      <sz val="11"/>
      <color rgb="FFC00000"/>
      <name val="Arial"/>
      <family val="2"/>
    </font>
    <font>
      <b/>
      <sz val="14"/>
      <color rgb="FFFF0000"/>
      <name val="Arial"/>
      <family val="2"/>
    </font>
  </fonts>
  <fills count="67">
    <fill>
      <patternFill patternType="none"/>
    </fill>
    <fill>
      <patternFill patternType="gray125"/>
    </fill>
    <fill>
      <patternFill patternType="solid">
        <fgColor rgb="FFE6FF00"/>
        <bgColor rgb="FFE6FF00"/>
      </patternFill>
    </fill>
    <fill>
      <patternFill patternType="solid">
        <fgColor theme="3" tint="0.59999389629810485"/>
        <bgColor indexed="64"/>
      </patternFill>
    </fill>
    <fill>
      <patternFill patternType="solid">
        <fgColor theme="0" tint="-0.14999847407452621"/>
        <bgColor indexed="64"/>
      </patternFill>
    </fill>
    <fill>
      <patternFill patternType="solid">
        <fgColor rgb="FFDDFFDD"/>
        <bgColor indexed="64"/>
      </patternFill>
    </fill>
    <fill>
      <patternFill patternType="solid">
        <fgColor rgb="FFDDFFDD"/>
        <bgColor rgb="FFE6E6E6"/>
      </patternFill>
    </fill>
    <fill>
      <patternFill patternType="solid">
        <fgColor theme="9" tint="0.79998168889431442"/>
        <bgColor indexed="64"/>
      </patternFill>
    </fill>
    <fill>
      <patternFill patternType="solid">
        <fgColor rgb="FF8FFFFF"/>
        <bgColor indexed="64"/>
      </patternFill>
    </fill>
    <fill>
      <patternFill patternType="solid">
        <fgColor rgb="FF8FFFFF"/>
        <bgColor rgb="FFE6E6E6"/>
      </patternFill>
    </fill>
    <fill>
      <patternFill patternType="solid">
        <fgColor theme="5" tint="0.79998168889431442"/>
        <bgColor indexed="64"/>
      </patternFill>
    </fill>
    <fill>
      <patternFill patternType="solid">
        <fgColor theme="5" tint="0.79998168889431442"/>
        <bgColor rgb="FFE6E6E6"/>
      </patternFill>
    </fill>
    <fill>
      <patternFill patternType="solid">
        <fgColor theme="3" tint="0.59999389629810485"/>
        <bgColor rgb="FFE6E6E6"/>
      </patternFill>
    </fill>
    <fill>
      <patternFill patternType="solid">
        <fgColor theme="3" tint="0.79998168889431442"/>
        <bgColor indexed="64"/>
      </patternFill>
    </fill>
    <fill>
      <patternFill patternType="solid">
        <fgColor theme="8" tint="0.79998168889431442"/>
        <bgColor indexed="64"/>
      </patternFill>
    </fill>
    <fill>
      <patternFill patternType="solid">
        <fgColor theme="8" tint="0.79998168889431442"/>
        <bgColor rgb="FFE6E6E6"/>
      </patternFill>
    </fill>
    <fill>
      <patternFill patternType="solid">
        <fgColor theme="2" tint="-9.9978637043366805E-2"/>
        <bgColor indexed="64"/>
      </patternFill>
    </fill>
    <fill>
      <patternFill patternType="solid">
        <fgColor theme="2" tint="-9.9978637043366805E-2"/>
        <bgColor rgb="FFE6E6E6"/>
      </patternFill>
    </fill>
    <fill>
      <patternFill patternType="solid">
        <fgColor theme="4" tint="0.59999389629810485"/>
        <bgColor indexed="64"/>
      </patternFill>
    </fill>
    <fill>
      <patternFill patternType="solid">
        <fgColor theme="4" tint="0.59999389629810485"/>
        <bgColor rgb="FFE6E6E6"/>
      </patternFill>
    </fill>
    <fill>
      <patternFill patternType="solid">
        <fgColor theme="7" tint="0.59999389629810485"/>
        <bgColor indexed="64"/>
      </patternFill>
    </fill>
    <fill>
      <patternFill patternType="solid">
        <fgColor theme="7" tint="0.59999389629810485"/>
        <bgColor rgb="FFE6E6E6"/>
      </patternFill>
    </fill>
    <fill>
      <patternFill patternType="solid">
        <fgColor rgb="FFFFE1FF"/>
        <bgColor indexed="64"/>
      </patternFill>
    </fill>
    <fill>
      <patternFill patternType="solid">
        <fgColor rgb="FFFFE1FF"/>
        <bgColor rgb="FFE6E6E6"/>
      </patternFill>
    </fill>
    <fill>
      <patternFill patternType="solid">
        <fgColor rgb="FF92E6E4"/>
        <bgColor indexed="64"/>
      </patternFill>
    </fill>
    <fill>
      <patternFill patternType="solid">
        <fgColor rgb="FF92E6E4"/>
        <bgColor rgb="FFE6E6E6"/>
      </patternFill>
    </fill>
    <fill>
      <patternFill patternType="solid">
        <fgColor rgb="FFD9D9FF"/>
        <bgColor indexed="64"/>
      </patternFill>
    </fill>
    <fill>
      <patternFill patternType="solid">
        <fgColor rgb="FFD9D9FF"/>
        <bgColor rgb="FFE6E6E6"/>
      </patternFill>
    </fill>
    <fill>
      <patternFill patternType="solid">
        <fgColor rgb="FFFFCCCC"/>
        <bgColor indexed="64"/>
      </patternFill>
    </fill>
    <fill>
      <patternFill patternType="solid">
        <fgColor rgb="FFFFCCCC"/>
        <bgColor rgb="FFE6E6E6"/>
      </patternFill>
    </fill>
    <fill>
      <patternFill patternType="solid">
        <fgColor theme="2"/>
        <bgColor indexed="64"/>
      </patternFill>
    </fill>
    <fill>
      <patternFill patternType="solid">
        <fgColor theme="2"/>
        <bgColor rgb="FFE6E6E6"/>
      </patternFill>
    </fill>
    <fill>
      <patternFill patternType="solid">
        <fgColor theme="7" tint="0.79998168889431442"/>
        <bgColor indexed="64"/>
      </patternFill>
    </fill>
    <fill>
      <patternFill patternType="solid">
        <fgColor theme="7" tint="0.79998168889431442"/>
        <bgColor rgb="FFE6E6E6"/>
      </patternFill>
    </fill>
    <fill>
      <patternFill patternType="solid">
        <fgColor theme="9" tint="0.79998168889431442"/>
        <bgColor rgb="FFE6E6E6"/>
      </patternFill>
    </fill>
    <fill>
      <patternFill patternType="solid">
        <fgColor rgb="FFFFD85D"/>
        <bgColor indexed="64"/>
      </patternFill>
    </fill>
    <fill>
      <patternFill patternType="solid">
        <fgColor rgb="FFFFD85D"/>
        <bgColor rgb="FFE6E6E6"/>
      </patternFill>
    </fill>
    <fill>
      <patternFill patternType="solid">
        <fgColor rgb="FFFFD9D9"/>
        <bgColor indexed="64"/>
      </patternFill>
    </fill>
    <fill>
      <patternFill patternType="solid">
        <fgColor rgb="FFFFD9D9"/>
        <bgColor rgb="FFE6E6E6"/>
      </patternFill>
    </fill>
    <fill>
      <patternFill patternType="solid">
        <fgColor rgb="FFFFFFCC"/>
        <bgColor indexed="64"/>
      </patternFill>
    </fill>
    <fill>
      <patternFill patternType="solid">
        <fgColor rgb="FFFFFFCC"/>
        <bgColor rgb="FFE6E6E6"/>
      </patternFill>
    </fill>
    <fill>
      <patternFill patternType="solid">
        <fgColor rgb="FFFFFF00"/>
        <bgColor indexed="64"/>
      </patternFill>
    </fill>
    <fill>
      <patternFill patternType="solid">
        <fgColor rgb="FFFFFF00"/>
        <bgColor rgb="FFE6E6E6"/>
      </patternFill>
    </fill>
    <fill>
      <patternFill patternType="solid">
        <fgColor rgb="FFE3DFA7"/>
        <bgColor indexed="64"/>
      </patternFill>
    </fill>
    <fill>
      <patternFill patternType="solid">
        <fgColor rgb="FFE3DFA7"/>
        <bgColor rgb="FFE6E6E6"/>
      </patternFill>
    </fill>
    <fill>
      <patternFill patternType="solid">
        <fgColor rgb="FFE5ED83"/>
        <bgColor indexed="64"/>
      </patternFill>
    </fill>
    <fill>
      <patternFill patternType="solid">
        <fgColor rgb="FFE5ED83"/>
        <bgColor rgb="FFE6E6E6"/>
      </patternFill>
    </fill>
    <fill>
      <patternFill patternType="solid">
        <fgColor rgb="FF009999"/>
        <bgColor indexed="64"/>
      </patternFill>
    </fill>
    <fill>
      <patternFill patternType="solid">
        <fgColor rgb="FF009999"/>
        <bgColor rgb="FFE6E6E6"/>
      </patternFill>
    </fill>
    <fill>
      <patternFill patternType="solid">
        <fgColor theme="7" tint="0.59999389629810485"/>
        <bgColor rgb="FFFF6633"/>
      </patternFill>
    </fill>
    <fill>
      <patternFill patternType="solid">
        <fgColor rgb="FFFFFFCC"/>
        <bgColor rgb="FFFF6633"/>
      </patternFill>
    </fill>
    <fill>
      <patternFill patternType="solid">
        <fgColor rgb="FF8FFFFF"/>
        <bgColor rgb="FFFF6633"/>
      </patternFill>
    </fill>
    <fill>
      <patternFill patternType="solid">
        <fgColor theme="5" tint="0.59999389629810485"/>
        <bgColor rgb="FFFF6633"/>
      </patternFill>
    </fill>
    <fill>
      <patternFill patternType="solid">
        <fgColor theme="7" tint="0.79998168889431442"/>
        <bgColor rgb="FFFF6633"/>
      </patternFill>
    </fill>
    <fill>
      <patternFill patternType="solid">
        <fgColor rgb="FF89CAFB"/>
        <bgColor indexed="64"/>
      </patternFill>
    </fill>
    <fill>
      <patternFill patternType="solid">
        <fgColor rgb="FF89CAFB"/>
        <bgColor rgb="FFFF6633"/>
      </patternFill>
    </fill>
    <fill>
      <patternFill patternType="solid">
        <fgColor theme="8" tint="0.79998168889431442"/>
        <bgColor rgb="FFFF6633"/>
      </patternFill>
    </fill>
    <fill>
      <patternFill patternType="solid">
        <fgColor theme="3"/>
        <bgColor indexed="64"/>
      </patternFill>
    </fill>
    <fill>
      <patternFill patternType="solid">
        <fgColor theme="0" tint="-0.14999847407452621"/>
        <bgColor theme="0" tint="-0.14999847407452621"/>
      </patternFill>
    </fill>
    <fill>
      <patternFill patternType="solid">
        <fgColor theme="7" tint="0.79998168889431442"/>
        <bgColor theme="0" tint="-0.14999847407452621"/>
      </patternFill>
    </fill>
    <fill>
      <patternFill patternType="solid">
        <fgColor theme="7" tint="0.39997558519241921"/>
        <bgColor indexed="64"/>
      </patternFill>
    </fill>
    <fill>
      <patternFill patternType="solid">
        <fgColor rgb="FFFFBFD9"/>
        <bgColor indexed="64"/>
      </patternFill>
    </fill>
    <fill>
      <patternFill patternType="solid">
        <fgColor rgb="FFCCFFCC"/>
        <bgColor indexed="64"/>
      </patternFill>
    </fill>
    <fill>
      <patternFill patternType="solid">
        <fgColor rgb="FFFF85B6"/>
        <bgColor indexed="64"/>
      </patternFill>
    </fill>
    <fill>
      <patternFill patternType="solid">
        <fgColor theme="5" tint="0.39997558519241921"/>
        <bgColor indexed="64"/>
      </patternFill>
    </fill>
    <fill>
      <patternFill patternType="solid">
        <fgColor rgb="FF99FF99"/>
        <bgColor indexed="64"/>
      </patternFill>
    </fill>
    <fill>
      <patternFill patternType="solid">
        <fgColor rgb="FFDDFFFF"/>
        <bgColor rgb="FFFF6633"/>
      </patternFill>
    </fill>
  </fills>
  <borders count="13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medium">
        <color rgb="FF000000"/>
      </left>
      <right style="medium">
        <color rgb="FF000000"/>
      </right>
      <top/>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style="thin">
        <color rgb="FF000000"/>
      </right>
      <top style="medium">
        <color rgb="FFC00000"/>
      </top>
      <bottom style="medium">
        <color rgb="FFC00000"/>
      </bottom>
      <diagonal/>
    </border>
    <border>
      <left/>
      <right style="thin">
        <color rgb="FF000000"/>
      </right>
      <top style="medium">
        <color rgb="FFC00000"/>
      </top>
      <bottom style="medium">
        <color rgb="FFC00000"/>
      </bottom>
      <diagonal/>
    </border>
    <border>
      <left style="thin">
        <color rgb="FF000000"/>
      </left>
      <right style="thin">
        <color rgb="FF000000"/>
      </right>
      <top style="medium">
        <color rgb="FFC00000"/>
      </top>
      <bottom style="medium">
        <color rgb="FFC00000"/>
      </bottom>
      <diagonal/>
    </border>
    <border>
      <left/>
      <right style="thin">
        <color rgb="FF000000"/>
      </right>
      <top/>
      <bottom/>
      <diagonal/>
    </border>
    <border>
      <left style="thin">
        <color rgb="FF000000"/>
      </left>
      <right style="thin">
        <color rgb="FF000000"/>
      </right>
      <top/>
      <bottom/>
      <diagonal/>
    </border>
    <border>
      <left/>
      <right/>
      <top style="medium">
        <color rgb="FFDEA900"/>
      </top>
      <bottom style="medium">
        <color rgb="FFDEA900"/>
      </bottom>
      <diagonal/>
    </border>
    <border>
      <left/>
      <right style="medium">
        <color rgb="FFDEA900"/>
      </right>
      <top style="medium">
        <color rgb="FFDEA900"/>
      </top>
      <bottom style="medium">
        <color rgb="FFDEA900"/>
      </bottom>
      <diagonal/>
    </border>
    <border>
      <left style="medium">
        <color rgb="FFDEA900"/>
      </left>
      <right style="thin">
        <color rgb="FF000000"/>
      </right>
      <top style="medium">
        <color rgb="FFDEA900"/>
      </top>
      <bottom style="medium">
        <color rgb="FFDEA900"/>
      </bottom>
      <diagonal/>
    </border>
    <border>
      <left/>
      <right style="thin">
        <color rgb="FF000000"/>
      </right>
      <top style="medium">
        <color rgb="FFDEA900"/>
      </top>
      <bottom style="medium">
        <color rgb="FFDEA900"/>
      </bottom>
      <diagonal/>
    </border>
    <border>
      <left style="thin">
        <color rgb="FF000000"/>
      </left>
      <right style="thin">
        <color rgb="FF000000"/>
      </right>
      <top style="medium">
        <color rgb="FFDEA900"/>
      </top>
      <bottom style="medium">
        <color rgb="FFDEA9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medium">
        <color rgb="FFC00000"/>
      </top>
      <bottom/>
      <diagonal/>
    </border>
    <border>
      <left/>
      <right style="medium">
        <color rgb="FF7030A0"/>
      </right>
      <top style="medium">
        <color rgb="FFC00000"/>
      </top>
      <bottom/>
      <diagonal/>
    </border>
    <border>
      <left style="medium">
        <color rgb="FF7030A0"/>
      </left>
      <right style="thin">
        <color rgb="FF000000"/>
      </right>
      <top style="medium">
        <color rgb="FFC00000"/>
      </top>
      <bottom style="thin">
        <color rgb="FF000000"/>
      </bottom>
      <diagonal/>
    </border>
    <border>
      <left/>
      <right style="thin">
        <color rgb="FF000000"/>
      </right>
      <top style="medium">
        <color rgb="FFC00000"/>
      </top>
      <bottom style="thin">
        <color rgb="FF000000"/>
      </bottom>
      <diagonal/>
    </border>
    <border>
      <left style="thin">
        <color rgb="FF000000"/>
      </left>
      <right style="thin">
        <color rgb="FF000000"/>
      </right>
      <top style="medium">
        <color rgb="FFC00000"/>
      </top>
      <bottom style="thin">
        <color rgb="FF000000"/>
      </bottom>
      <diagonal/>
    </border>
    <border>
      <left/>
      <right/>
      <top/>
      <bottom style="medium">
        <color rgb="FF000000"/>
      </bottom>
      <diagonal/>
    </border>
    <border>
      <left/>
      <right style="medium">
        <color rgb="FF7030A0"/>
      </right>
      <top/>
      <bottom/>
      <diagonal/>
    </border>
    <border>
      <left style="medium">
        <color rgb="FF7030A0"/>
      </left>
      <right style="thin">
        <color rgb="FF000000"/>
      </right>
      <top style="thin">
        <color rgb="FF000000"/>
      </top>
      <bottom style="thin">
        <color rgb="FF000000"/>
      </bottom>
      <diagonal/>
    </border>
    <border>
      <left/>
      <right/>
      <top style="medium">
        <color rgb="FF000000"/>
      </top>
      <bottom/>
      <diagonal/>
    </border>
    <border>
      <left/>
      <right/>
      <top/>
      <bottom style="medium">
        <color rgb="FF7030A0"/>
      </bottom>
      <diagonal/>
    </border>
    <border>
      <left/>
      <right style="medium">
        <color rgb="FF7030A0"/>
      </right>
      <top/>
      <bottom style="medium">
        <color rgb="FF7030A0"/>
      </bottom>
      <diagonal/>
    </border>
    <border>
      <left style="medium">
        <color rgb="FF7030A0"/>
      </left>
      <right style="thin">
        <color rgb="FF000000"/>
      </right>
      <top style="thin">
        <color rgb="FF000000"/>
      </top>
      <bottom style="medium">
        <color rgb="FF7030A0"/>
      </bottom>
      <diagonal/>
    </border>
    <border>
      <left/>
      <right style="thin">
        <color rgb="FF000000"/>
      </right>
      <top style="thin">
        <color rgb="FF000000"/>
      </top>
      <bottom style="medium">
        <color rgb="FF7030A0"/>
      </bottom>
      <diagonal/>
    </border>
    <border>
      <left style="thin">
        <color rgb="FF000000"/>
      </left>
      <right style="thin">
        <color rgb="FF000000"/>
      </right>
      <top style="thin">
        <color rgb="FF000000"/>
      </top>
      <bottom style="medium">
        <color rgb="FF7030A0"/>
      </bottom>
      <diagonal/>
    </border>
    <border>
      <left/>
      <right/>
      <top style="medium">
        <color rgb="FF7030A0"/>
      </top>
      <bottom/>
      <diagonal/>
    </border>
    <border>
      <left/>
      <right style="thick">
        <color rgb="FF00B050"/>
      </right>
      <top style="medium">
        <color rgb="FF7030A0"/>
      </top>
      <bottom/>
      <diagonal/>
    </border>
    <border>
      <left style="thick">
        <color rgb="FF00B050"/>
      </left>
      <right style="thin">
        <color rgb="FF000000"/>
      </right>
      <top style="medium">
        <color rgb="FF7030A0"/>
      </top>
      <bottom style="thin">
        <color rgb="FF00B050"/>
      </bottom>
      <diagonal/>
    </border>
    <border>
      <left/>
      <right style="thin">
        <color rgb="FF000000"/>
      </right>
      <top style="medium">
        <color rgb="FF7030A0"/>
      </top>
      <bottom style="thin">
        <color rgb="FF00B050"/>
      </bottom>
      <diagonal/>
    </border>
    <border>
      <left style="thin">
        <color rgb="FF000000"/>
      </left>
      <right style="thin">
        <color rgb="FF000000"/>
      </right>
      <top style="medium">
        <color rgb="FF7030A0"/>
      </top>
      <bottom style="thin">
        <color rgb="FF00B050"/>
      </bottom>
      <diagonal/>
    </border>
    <border>
      <left/>
      <right/>
      <top/>
      <bottom style="thick">
        <color rgb="FF00B050"/>
      </bottom>
      <diagonal/>
    </border>
    <border>
      <left/>
      <right style="thick">
        <color rgb="FF00B050"/>
      </right>
      <top/>
      <bottom style="thick">
        <color rgb="FF00B050"/>
      </bottom>
      <diagonal/>
    </border>
    <border>
      <left style="thick">
        <color rgb="FF00B050"/>
      </left>
      <right style="thin">
        <color rgb="FF000000"/>
      </right>
      <top/>
      <bottom style="thick">
        <color rgb="FF00B050"/>
      </bottom>
      <diagonal/>
    </border>
    <border>
      <left/>
      <right style="thin">
        <color rgb="FF000000"/>
      </right>
      <top/>
      <bottom style="thick">
        <color rgb="FF00B050"/>
      </bottom>
      <diagonal/>
    </border>
    <border>
      <left style="thin">
        <color rgb="FF000000"/>
      </left>
      <right style="thin">
        <color rgb="FF000000"/>
      </right>
      <top/>
      <bottom style="thick">
        <color rgb="FF00B050"/>
      </bottom>
      <diagonal/>
    </border>
    <border>
      <left/>
      <right/>
      <top/>
      <bottom style="medium">
        <color rgb="FFDEA900"/>
      </bottom>
      <diagonal/>
    </border>
    <border>
      <left/>
      <right style="medium">
        <color rgb="FFDEA900"/>
      </right>
      <top/>
      <bottom style="medium">
        <color rgb="FFDEA900"/>
      </bottom>
      <diagonal/>
    </border>
    <border>
      <left style="medium">
        <color rgb="FFDEA900"/>
      </left>
      <right style="thin">
        <color rgb="FF000000"/>
      </right>
      <top/>
      <bottom style="medium">
        <color rgb="FFDEA900"/>
      </bottom>
      <diagonal/>
    </border>
    <border>
      <left/>
      <right style="thin">
        <color rgb="FF000000"/>
      </right>
      <top/>
      <bottom style="medium">
        <color rgb="FFDEA900"/>
      </bottom>
      <diagonal/>
    </border>
    <border>
      <left style="thin">
        <color rgb="FF000000"/>
      </left>
      <right style="thin">
        <color rgb="FF000000"/>
      </right>
      <top/>
      <bottom style="medium">
        <color rgb="FFDEA9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ck">
        <color rgb="FF0AC6C2"/>
      </top>
      <bottom/>
      <diagonal/>
    </border>
    <border>
      <left/>
      <right style="thick">
        <color rgb="FF0AC6C2"/>
      </right>
      <top style="thick">
        <color rgb="FF0AC6C2"/>
      </top>
      <bottom/>
      <diagonal/>
    </border>
    <border>
      <left style="thick">
        <color rgb="FF0AC6C2"/>
      </left>
      <right style="thin">
        <color rgb="FF000000"/>
      </right>
      <top style="thick">
        <color rgb="FF0AC6C2"/>
      </top>
      <bottom style="thin">
        <color rgb="FF000000"/>
      </bottom>
      <diagonal/>
    </border>
    <border>
      <left/>
      <right style="thin">
        <color rgb="FF000000"/>
      </right>
      <top style="thick">
        <color rgb="FF0AC6C2"/>
      </top>
      <bottom style="thin">
        <color rgb="FF000000"/>
      </bottom>
      <diagonal/>
    </border>
    <border>
      <left style="thin">
        <color rgb="FF000000"/>
      </left>
      <right style="thin">
        <color rgb="FF000000"/>
      </right>
      <top style="thick">
        <color rgb="FF0AC6C2"/>
      </top>
      <bottom style="thin">
        <color rgb="FF000000"/>
      </bottom>
      <diagonal/>
    </border>
    <border>
      <left/>
      <right style="thick">
        <color rgb="FF0AC6C2"/>
      </right>
      <top/>
      <bottom/>
      <diagonal/>
    </border>
    <border>
      <left style="thick">
        <color rgb="FF0AC6C2"/>
      </left>
      <right style="thin">
        <color rgb="FF000000"/>
      </right>
      <top style="thin">
        <color rgb="FF000000"/>
      </top>
      <bottom style="thin">
        <color rgb="FF000000"/>
      </bottom>
      <diagonal/>
    </border>
    <border>
      <left/>
      <right/>
      <top/>
      <bottom style="thick">
        <color rgb="FF0AC6C2"/>
      </bottom>
      <diagonal/>
    </border>
    <border>
      <left/>
      <right style="thick">
        <color rgb="FF0AC6C2"/>
      </right>
      <top/>
      <bottom style="thick">
        <color rgb="FF0AC6C2"/>
      </bottom>
      <diagonal/>
    </border>
    <border>
      <left style="thick">
        <color rgb="FF0AC6C2"/>
      </left>
      <right style="thin">
        <color rgb="FF000000"/>
      </right>
      <top style="thin">
        <color rgb="FF000000"/>
      </top>
      <bottom style="thick">
        <color rgb="FF0AC6C2"/>
      </bottom>
      <diagonal/>
    </border>
    <border>
      <left/>
      <right style="thin">
        <color rgb="FF000000"/>
      </right>
      <top style="thin">
        <color rgb="FF000000"/>
      </top>
      <bottom style="thick">
        <color rgb="FF0AC6C2"/>
      </bottom>
      <diagonal/>
    </border>
    <border>
      <left style="thin">
        <color rgb="FF000000"/>
      </left>
      <right style="thin">
        <color rgb="FF000000"/>
      </right>
      <top style="thin">
        <color rgb="FF000000"/>
      </top>
      <bottom style="thick">
        <color rgb="FF0AC6C2"/>
      </bottom>
      <diagonal/>
    </border>
    <border>
      <left/>
      <right/>
      <top style="thick">
        <color rgb="FF00B050"/>
      </top>
      <bottom/>
      <diagonal/>
    </border>
    <border>
      <left/>
      <right style="thick">
        <color rgb="FF00B050"/>
      </right>
      <top style="thick">
        <color rgb="FF00B050"/>
      </top>
      <bottom/>
      <diagonal/>
    </border>
    <border>
      <left style="thick">
        <color rgb="FF00B050"/>
      </left>
      <right style="thin">
        <color rgb="FF000000"/>
      </right>
      <top style="thick">
        <color rgb="FF00B050"/>
      </top>
      <bottom style="thin">
        <color rgb="FF000000"/>
      </bottom>
      <diagonal/>
    </border>
    <border>
      <left/>
      <right style="thin">
        <color rgb="FF000000"/>
      </right>
      <top style="thick">
        <color rgb="FF00B050"/>
      </top>
      <bottom style="thin">
        <color rgb="FF000000"/>
      </bottom>
      <diagonal/>
    </border>
    <border>
      <left style="thin">
        <color rgb="FF000000"/>
      </left>
      <right style="thin">
        <color rgb="FF000000"/>
      </right>
      <top style="thick">
        <color rgb="FF00B050"/>
      </top>
      <bottom style="thin">
        <color rgb="FF000000"/>
      </bottom>
      <diagonal/>
    </border>
    <border>
      <left style="thick">
        <color rgb="FF00B050"/>
      </left>
      <right style="thin">
        <color rgb="FF000000"/>
      </right>
      <top style="thin">
        <color rgb="FF000000"/>
      </top>
      <bottom style="thick">
        <color rgb="FF00B050"/>
      </bottom>
      <diagonal/>
    </border>
    <border>
      <left/>
      <right style="thin">
        <color rgb="FF000000"/>
      </right>
      <top style="thin">
        <color rgb="FF000000"/>
      </top>
      <bottom style="thick">
        <color rgb="FF00B050"/>
      </bottom>
      <diagonal/>
    </border>
    <border>
      <left style="thin">
        <color rgb="FF000000"/>
      </left>
      <right style="thin">
        <color rgb="FF000000"/>
      </right>
      <top style="thin">
        <color rgb="FF000000"/>
      </top>
      <bottom style="thick">
        <color rgb="FF00B050"/>
      </bottom>
      <diagonal/>
    </border>
    <border>
      <left style="medium">
        <color rgb="FF000000"/>
      </left>
      <right style="medium">
        <color rgb="FF000000"/>
      </right>
      <top/>
      <bottom style="medium">
        <color rgb="FF000000"/>
      </bottom>
      <diagonal/>
    </border>
    <border>
      <left style="medium">
        <color rgb="FFC00000"/>
      </left>
      <right/>
      <top style="medium">
        <color rgb="FFC00000"/>
      </top>
      <bottom style="medium">
        <color rgb="FFC00000"/>
      </bottom>
      <diagonal/>
    </border>
    <border>
      <left style="medium">
        <color rgb="FFDEA900"/>
      </left>
      <right/>
      <top style="medium">
        <color rgb="FFDEA900"/>
      </top>
      <bottom style="medium">
        <color rgb="FFDEA900"/>
      </bottom>
      <diagonal/>
    </border>
    <border>
      <left style="medium">
        <color rgb="FF7030A0"/>
      </left>
      <right/>
      <top style="medium">
        <color rgb="FFC00000"/>
      </top>
      <bottom/>
      <diagonal/>
    </border>
    <border>
      <left style="medium">
        <color rgb="FF7030A0"/>
      </left>
      <right/>
      <top/>
      <bottom/>
      <diagonal/>
    </border>
    <border>
      <left style="medium">
        <color rgb="FF7030A0"/>
      </left>
      <right/>
      <top/>
      <bottom style="medium">
        <color rgb="FF7030A0"/>
      </bottom>
      <diagonal/>
    </border>
    <border>
      <left style="thick">
        <color rgb="FF00B050"/>
      </left>
      <right/>
      <top style="medium">
        <color rgb="FF7030A0"/>
      </top>
      <bottom/>
      <diagonal/>
    </border>
    <border>
      <left style="thick">
        <color rgb="FF00B050"/>
      </left>
      <right/>
      <top/>
      <bottom style="thick">
        <color rgb="FF00B050"/>
      </bottom>
      <diagonal/>
    </border>
    <border>
      <left style="medium">
        <color rgb="FFDEA900"/>
      </left>
      <right/>
      <top/>
      <bottom style="medium">
        <color rgb="FFDEA900"/>
      </bottom>
      <diagonal/>
    </border>
    <border>
      <left style="thick">
        <color rgb="FF0AC6C2"/>
      </left>
      <right/>
      <top style="thick">
        <color rgb="FF0AC6C2"/>
      </top>
      <bottom/>
      <diagonal/>
    </border>
    <border>
      <left style="thick">
        <color rgb="FF0AC6C2"/>
      </left>
      <right/>
      <top/>
      <bottom/>
      <diagonal/>
    </border>
    <border>
      <left style="thick">
        <color rgb="FF0AC6C2"/>
      </left>
      <right/>
      <top/>
      <bottom style="thick">
        <color rgb="FF0AC6C2"/>
      </bottom>
      <diagonal/>
    </border>
    <border>
      <left style="thick">
        <color rgb="FF00B050"/>
      </left>
      <right/>
      <top style="thick">
        <color rgb="FF00B050"/>
      </top>
      <bottom/>
      <diagonal/>
    </border>
    <border>
      <left style="thin">
        <color rgb="FF000000"/>
      </left>
      <right/>
      <top style="thin">
        <color rgb="FF000000"/>
      </top>
      <bottom/>
      <diagonal/>
    </border>
    <border>
      <left style="thin">
        <color rgb="FF000000"/>
      </left>
      <right/>
      <top/>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medium">
        <color rgb="FFC00000"/>
      </top>
      <bottom style="medium">
        <color rgb="FFC00000"/>
      </bottom>
      <diagonal/>
    </border>
    <border>
      <left style="thin">
        <color rgb="FF000000"/>
      </left>
      <right/>
      <top style="medium">
        <color rgb="FFDEA900"/>
      </top>
      <bottom style="medium">
        <color rgb="FFDEA900"/>
      </bottom>
      <diagonal/>
    </border>
    <border>
      <left style="thin">
        <color rgb="FF000000"/>
      </left>
      <right/>
      <top/>
      <bottom style="thin">
        <color rgb="FF000000"/>
      </bottom>
      <diagonal/>
    </border>
    <border>
      <left style="thin">
        <color rgb="FF000000"/>
      </left>
      <right/>
      <top style="medium">
        <color rgb="FFC00000"/>
      </top>
      <bottom/>
      <diagonal/>
    </border>
    <border>
      <left style="thin">
        <color rgb="FF000000"/>
      </left>
      <right/>
      <top style="thin">
        <color rgb="FF000000"/>
      </top>
      <bottom style="medium">
        <color rgb="FF7030A0"/>
      </bottom>
      <diagonal/>
    </border>
    <border>
      <left style="thin">
        <color rgb="FF000000"/>
      </left>
      <right/>
      <top style="medium">
        <color rgb="FF7030A0"/>
      </top>
      <bottom style="thin">
        <color rgb="FF00B050"/>
      </bottom>
      <diagonal/>
    </border>
    <border>
      <left style="thin">
        <color rgb="FF000000"/>
      </left>
      <right/>
      <top/>
      <bottom style="thick">
        <color rgb="FF00B050"/>
      </bottom>
      <diagonal/>
    </border>
    <border>
      <left style="thin">
        <color rgb="FF000000"/>
      </left>
      <right/>
      <top/>
      <bottom style="medium">
        <color rgb="FFDEA900"/>
      </bottom>
      <diagonal/>
    </border>
    <border>
      <left style="thin">
        <color rgb="FF000000"/>
      </left>
      <right/>
      <top style="thick">
        <color rgb="FF0AC6C2"/>
      </top>
      <bottom style="thin">
        <color rgb="FF000000"/>
      </bottom>
      <diagonal/>
    </border>
    <border>
      <left style="thin">
        <color rgb="FF000000"/>
      </left>
      <right/>
      <top style="thin">
        <color rgb="FF000000"/>
      </top>
      <bottom style="thick">
        <color rgb="FF0AC6C2"/>
      </bottom>
      <diagonal/>
    </border>
    <border>
      <left style="thin">
        <color rgb="FF000000"/>
      </left>
      <right/>
      <top style="thick">
        <color rgb="FF00B050"/>
      </top>
      <bottom style="thin">
        <color rgb="FF00B05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medium">
        <color rgb="FFC00000"/>
      </top>
      <bottom style="medium">
        <color rgb="FFC00000"/>
      </bottom>
      <diagonal/>
    </border>
    <border>
      <left style="thin">
        <color rgb="FF000000"/>
      </left>
      <right style="thick">
        <color rgb="FF000000"/>
      </right>
      <top style="medium">
        <color rgb="FFC00000"/>
      </top>
      <bottom style="medium">
        <color rgb="FFC00000"/>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style="medium">
        <color rgb="FFDEA900"/>
      </top>
      <bottom style="medium">
        <color rgb="FFDEA900"/>
      </bottom>
      <diagonal/>
    </border>
    <border>
      <left style="thin">
        <color rgb="FF000000"/>
      </left>
      <right style="thick">
        <color rgb="FF000000"/>
      </right>
      <top style="medium">
        <color rgb="FFDEA900"/>
      </top>
      <bottom style="medium">
        <color rgb="FFDEA900"/>
      </bottom>
      <diagonal/>
    </border>
    <border>
      <left style="thick">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medium">
        <color rgb="FFC00000"/>
      </top>
      <bottom/>
      <diagonal/>
    </border>
    <border>
      <left style="thin">
        <color rgb="FF000000"/>
      </left>
      <right style="thick">
        <color rgb="FF000000"/>
      </right>
      <top style="medium">
        <color rgb="FFC00000"/>
      </top>
      <bottom/>
      <diagonal/>
    </border>
    <border>
      <left style="thick">
        <color rgb="FF000000"/>
      </left>
      <right style="thin">
        <color rgb="FF000000"/>
      </right>
      <top style="thin">
        <color rgb="FF000000"/>
      </top>
      <bottom style="medium">
        <color rgb="FF7030A0"/>
      </bottom>
      <diagonal/>
    </border>
    <border>
      <left style="thin">
        <color rgb="FF000000"/>
      </left>
      <right style="thick">
        <color rgb="FF000000"/>
      </right>
      <top style="thin">
        <color rgb="FF000000"/>
      </top>
      <bottom style="medium">
        <color rgb="FF7030A0"/>
      </bottom>
      <diagonal/>
    </border>
    <border>
      <left style="thick">
        <color rgb="FF000000"/>
      </left>
      <right style="thin">
        <color rgb="FF000000"/>
      </right>
      <top style="medium">
        <color rgb="FF7030A0"/>
      </top>
      <bottom style="thin">
        <color rgb="FF00B050"/>
      </bottom>
      <diagonal/>
    </border>
    <border>
      <left style="thin">
        <color rgb="FF000000"/>
      </left>
      <right style="thick">
        <color rgb="FF000000"/>
      </right>
      <top style="medium">
        <color rgb="FF7030A0"/>
      </top>
      <bottom style="thin">
        <color rgb="FF00B050"/>
      </bottom>
      <diagonal/>
    </border>
    <border>
      <left style="thick">
        <color rgb="FF000000"/>
      </left>
      <right style="thin">
        <color rgb="FF000000"/>
      </right>
      <top/>
      <bottom style="thick">
        <color rgb="FF00B050"/>
      </bottom>
      <diagonal/>
    </border>
    <border>
      <left style="thin">
        <color rgb="FF000000"/>
      </left>
      <right style="thick">
        <color rgb="FF000000"/>
      </right>
      <top/>
      <bottom style="thick">
        <color rgb="FF00B050"/>
      </bottom>
      <diagonal/>
    </border>
    <border>
      <left style="thick">
        <color rgb="FF000000"/>
      </left>
      <right style="thin">
        <color rgb="FF000000"/>
      </right>
      <top/>
      <bottom style="medium">
        <color rgb="FFDEA900"/>
      </bottom>
      <diagonal/>
    </border>
    <border>
      <left style="thin">
        <color rgb="FF000000"/>
      </left>
      <right style="thick">
        <color rgb="FF000000"/>
      </right>
      <top/>
      <bottom style="medium">
        <color rgb="FFDEA900"/>
      </bottom>
      <diagonal/>
    </border>
    <border>
      <left style="thick">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AC6C2"/>
      </top>
      <bottom style="thin">
        <color rgb="FF000000"/>
      </bottom>
      <diagonal/>
    </border>
    <border>
      <left style="thin">
        <color rgb="FF000000"/>
      </left>
      <right style="thick">
        <color rgb="FF000000"/>
      </right>
      <top style="thick">
        <color rgb="FF0AC6C2"/>
      </top>
      <bottom style="thin">
        <color rgb="FF000000"/>
      </bottom>
      <diagonal/>
    </border>
    <border>
      <left style="thick">
        <color rgb="FF000000"/>
      </left>
      <right style="thin">
        <color rgb="FF000000"/>
      </right>
      <top style="thin">
        <color rgb="FF000000"/>
      </top>
      <bottom style="thick">
        <color rgb="FF0AC6C2"/>
      </bottom>
      <diagonal/>
    </border>
    <border>
      <left style="thin">
        <color rgb="FF000000"/>
      </left>
      <right style="thick">
        <color rgb="FF000000"/>
      </right>
      <top style="thin">
        <color rgb="FF000000"/>
      </top>
      <bottom style="thick">
        <color rgb="FF0AC6C2"/>
      </bottom>
      <diagonal/>
    </border>
    <border>
      <left style="thick">
        <color rgb="FF000000"/>
      </left>
      <right style="thin">
        <color rgb="FF000000"/>
      </right>
      <top style="thick">
        <color rgb="FF00B050"/>
      </top>
      <bottom style="thin">
        <color rgb="FF00B050"/>
      </bottom>
      <diagonal/>
    </border>
    <border>
      <left style="thin">
        <color rgb="FF000000"/>
      </left>
      <right style="thick">
        <color rgb="FF000000"/>
      </right>
      <top style="thick">
        <color rgb="FF00B050"/>
      </top>
      <bottom style="thin">
        <color rgb="FF00B05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medium">
        <color rgb="FFC00000"/>
      </top>
      <bottom/>
      <diagonal/>
    </border>
    <border>
      <left style="thin">
        <color rgb="FF000000"/>
      </left>
      <right style="thin">
        <color rgb="FF000000"/>
      </right>
      <top style="thick">
        <color rgb="FF00B050"/>
      </top>
      <bottom style="thin">
        <color rgb="FF00B050"/>
      </bottom>
      <diagonal/>
    </border>
    <border>
      <left style="thin">
        <color rgb="FF000000"/>
      </left>
      <right style="thin">
        <color rgb="FF000000"/>
      </right>
      <top style="thin">
        <color rgb="FF000000"/>
      </top>
      <bottom style="thick">
        <color rgb="FF000000"/>
      </bottom>
      <diagonal/>
    </border>
  </borders>
  <cellStyleXfs count="7">
    <xf numFmtId="0" fontId="0" fillId="0" borderId="0"/>
    <xf numFmtId="9" fontId="1" fillId="0" borderId="0" applyFont="0" applyFill="0" applyBorder="0" applyAlignment="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4" fontId="3" fillId="0" borderId="0" applyBorder="0" applyProtection="0"/>
    <xf numFmtId="0" fontId="1" fillId="0" borderId="0"/>
  </cellStyleXfs>
  <cellXfs count="511">
    <xf numFmtId="0" fontId="0" fillId="0" borderId="0" xfId="0"/>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8" fillId="0" borderId="0" xfId="6" applyFont="1" applyAlignment="1">
      <alignment horizontal="center" vertical="center"/>
    </xf>
    <xf numFmtId="0" fontId="9" fillId="0" borderId="2" xfId="6" applyFont="1" applyBorder="1" applyAlignment="1">
      <alignment horizontal="center" vertical="center"/>
    </xf>
    <xf numFmtId="0" fontId="10" fillId="0" borderId="3" xfId="6" applyFont="1" applyBorder="1" applyAlignment="1">
      <alignment horizontal="center" vertical="center" wrapText="1"/>
    </xf>
    <xf numFmtId="0" fontId="5" fillId="0" borderId="1" xfId="6" applyFont="1" applyBorder="1" applyAlignment="1">
      <alignment vertical="center"/>
    </xf>
    <xf numFmtId="0" fontId="5" fillId="0" borderId="1" xfId="6" applyFont="1" applyBorder="1" applyAlignment="1">
      <alignment horizontal="center" vertical="center" wrapText="1"/>
    </xf>
    <xf numFmtId="0" fontId="4" fillId="0" borderId="1" xfId="6" applyFont="1" applyBorder="1" applyAlignment="1">
      <alignment horizontal="center" vertical="center" wrapText="1"/>
    </xf>
    <xf numFmtId="0" fontId="1" fillId="0" borderId="0" xfId="6" applyAlignment="1">
      <alignment wrapText="1"/>
    </xf>
    <xf numFmtId="0" fontId="11" fillId="4" borderId="0" xfId="6" applyFont="1" applyFill="1" applyAlignment="1">
      <alignment horizontal="center" vertical="center"/>
    </xf>
    <xf numFmtId="0" fontId="12" fillId="4" borderId="0" xfId="6" applyFont="1" applyFill="1" applyAlignment="1">
      <alignment horizontal="center" vertical="center"/>
    </xf>
    <xf numFmtId="0" fontId="1" fillId="6" borderId="3" xfId="6" applyFill="1" applyBorder="1" applyAlignment="1">
      <alignment horizontal="center" vertical="center" wrapText="1"/>
    </xf>
    <xf numFmtId="0" fontId="13" fillId="5" borderId="1" xfId="6" applyFont="1" applyFill="1" applyBorder="1" applyAlignment="1">
      <alignment vertical="center"/>
    </xf>
    <xf numFmtId="0" fontId="13" fillId="5" borderId="1" xfId="6" applyFont="1" applyFill="1" applyBorder="1" applyAlignment="1">
      <alignment horizontal="center" vertical="center" wrapText="1"/>
    </xf>
    <xf numFmtId="0" fontId="1" fillId="7" borderId="1" xfId="6" applyFill="1" applyBorder="1" applyAlignment="1">
      <alignment horizontal="left" vertical="center" wrapText="1" indent="1"/>
    </xf>
    <xf numFmtId="0" fontId="14" fillId="8" borderId="0" xfId="6" applyFont="1" applyFill="1" applyAlignment="1">
      <alignment horizontal="center" vertical="center" wrapText="1"/>
    </xf>
    <xf numFmtId="0" fontId="14" fillId="4" borderId="0" xfId="6" applyFont="1" applyFill="1" applyAlignment="1">
      <alignment horizontal="center" vertical="center" wrapText="1"/>
    </xf>
    <xf numFmtId="0" fontId="1" fillId="9" borderId="3" xfId="6" applyFill="1" applyBorder="1" applyAlignment="1">
      <alignment horizontal="center" vertical="center" wrapText="1"/>
    </xf>
    <xf numFmtId="0" fontId="13" fillId="8" borderId="1" xfId="6" applyFont="1" applyFill="1" applyBorder="1" applyAlignment="1">
      <alignment vertical="center"/>
    </xf>
    <xf numFmtId="0" fontId="13" fillId="8" borderId="1" xfId="6" applyFont="1" applyFill="1" applyBorder="1" applyAlignment="1">
      <alignment horizontal="center" vertical="center" wrapText="1"/>
    </xf>
    <xf numFmtId="0" fontId="13" fillId="4" borderId="0" xfId="6" applyFont="1" applyFill="1" applyAlignment="1">
      <alignment horizontal="center" vertical="center" wrapText="1"/>
    </xf>
    <xf numFmtId="0" fontId="1" fillId="11" borderId="3" xfId="6" applyFill="1" applyBorder="1" applyAlignment="1">
      <alignment horizontal="center" vertical="center" wrapText="1"/>
    </xf>
    <xf numFmtId="0" fontId="13" fillId="10" borderId="1" xfId="6" applyFont="1" applyFill="1" applyBorder="1" applyAlignment="1">
      <alignment vertical="center"/>
    </xf>
    <xf numFmtId="0" fontId="13" fillId="10" borderId="1" xfId="6" applyFont="1" applyFill="1" applyBorder="1" applyAlignment="1">
      <alignment horizontal="center" vertical="center" wrapText="1"/>
    </xf>
    <xf numFmtId="0" fontId="1" fillId="10" borderId="1" xfId="6" applyFill="1" applyBorder="1" applyAlignment="1">
      <alignment horizontal="left" vertical="center" wrapText="1" indent="1"/>
    </xf>
    <xf numFmtId="0" fontId="9" fillId="3" borderId="4" xfId="6" applyFont="1" applyFill="1" applyBorder="1" applyAlignment="1">
      <alignment horizontal="center" vertical="center" wrapText="1"/>
    </xf>
    <xf numFmtId="0" fontId="1" fillId="12" borderId="3" xfId="6" applyFill="1" applyBorder="1" applyAlignment="1">
      <alignment horizontal="center" vertical="center" wrapText="1"/>
    </xf>
    <xf numFmtId="0" fontId="13" fillId="3" borderId="1" xfId="6" applyFont="1" applyFill="1" applyBorder="1" applyAlignment="1">
      <alignment vertical="center"/>
    </xf>
    <xf numFmtId="0" fontId="13" fillId="3" borderId="1" xfId="6" applyFont="1" applyFill="1" applyBorder="1" applyAlignment="1">
      <alignment horizontal="center" vertical="center" wrapText="1"/>
    </xf>
    <xf numFmtId="0" fontId="1" fillId="13" borderId="1" xfId="6" applyFill="1" applyBorder="1" applyAlignment="1">
      <alignment horizontal="left" vertical="center" wrapText="1" indent="1"/>
    </xf>
    <xf numFmtId="0" fontId="1" fillId="15" borderId="3" xfId="6" applyFill="1" applyBorder="1" applyAlignment="1">
      <alignment horizontal="center" vertical="center" wrapText="1"/>
    </xf>
    <xf numFmtId="0" fontId="13" fillId="14" borderId="1" xfId="6" applyFont="1" applyFill="1" applyBorder="1" applyAlignment="1">
      <alignment vertical="center"/>
    </xf>
    <xf numFmtId="0" fontId="13" fillId="14" borderId="1" xfId="6" applyFont="1" applyFill="1" applyBorder="1" applyAlignment="1">
      <alignment horizontal="center" vertical="center" wrapText="1"/>
    </xf>
    <xf numFmtId="0" fontId="1" fillId="14" borderId="1" xfId="6" applyFill="1" applyBorder="1" applyAlignment="1">
      <alignment horizontal="left" vertical="center" wrapText="1" indent="1"/>
    </xf>
    <xf numFmtId="0" fontId="1" fillId="17" borderId="3" xfId="6" applyFill="1" applyBorder="1" applyAlignment="1">
      <alignment horizontal="center" vertical="center" wrapText="1"/>
    </xf>
    <xf numFmtId="0" fontId="13" fillId="16" borderId="1" xfId="6" applyFont="1" applyFill="1" applyBorder="1" applyAlignment="1">
      <alignment vertical="center"/>
    </xf>
    <xf numFmtId="0" fontId="13" fillId="16" borderId="1" xfId="6" applyFont="1" applyFill="1" applyBorder="1" applyAlignment="1">
      <alignment horizontal="center" vertical="center" wrapText="1"/>
    </xf>
    <xf numFmtId="0" fontId="1" fillId="16" borderId="1" xfId="6" applyFill="1" applyBorder="1" applyAlignment="1">
      <alignment horizontal="left" vertical="center" wrapText="1" indent="1"/>
    </xf>
    <xf numFmtId="0" fontId="1" fillId="19" borderId="3" xfId="6" applyFill="1" applyBorder="1" applyAlignment="1">
      <alignment horizontal="center" vertical="center" wrapText="1"/>
    </xf>
    <xf numFmtId="0" fontId="13" fillId="18" borderId="1" xfId="6" applyFont="1" applyFill="1" applyBorder="1" applyAlignment="1">
      <alignment vertical="center"/>
    </xf>
    <xf numFmtId="0" fontId="13" fillId="18" borderId="1" xfId="6" applyFont="1" applyFill="1" applyBorder="1" applyAlignment="1">
      <alignment horizontal="center" vertical="center" wrapText="1"/>
    </xf>
    <xf numFmtId="0" fontId="1" fillId="18" borderId="1" xfId="6" applyFill="1" applyBorder="1" applyAlignment="1">
      <alignment horizontal="left" vertical="center" wrapText="1" indent="1"/>
    </xf>
    <xf numFmtId="0" fontId="1" fillId="21" borderId="3" xfId="6" applyFill="1" applyBorder="1" applyAlignment="1">
      <alignment horizontal="center" vertical="center" wrapText="1"/>
    </xf>
    <xf numFmtId="0" fontId="13" fillId="20" borderId="1" xfId="6" applyFont="1" applyFill="1" applyBorder="1" applyAlignment="1">
      <alignment vertical="center"/>
    </xf>
    <xf numFmtId="0" fontId="13" fillId="20" borderId="1" xfId="6" applyFont="1" applyFill="1" applyBorder="1" applyAlignment="1">
      <alignment horizontal="center" vertical="center" wrapText="1"/>
    </xf>
    <xf numFmtId="0" fontId="1" fillId="20" borderId="1" xfId="6" applyFill="1" applyBorder="1" applyAlignment="1">
      <alignment horizontal="left" vertical="center" wrapText="1" indent="1"/>
    </xf>
    <xf numFmtId="0" fontId="1" fillId="23" borderId="3" xfId="6" applyFill="1" applyBorder="1" applyAlignment="1">
      <alignment horizontal="center" vertical="center" wrapText="1"/>
    </xf>
    <xf numFmtId="0" fontId="13" fillId="22" borderId="1" xfId="6" applyFont="1" applyFill="1" applyBorder="1" applyAlignment="1">
      <alignment vertical="center"/>
    </xf>
    <xf numFmtId="0" fontId="13" fillId="22" borderId="1" xfId="6" applyFont="1" applyFill="1" applyBorder="1" applyAlignment="1">
      <alignment horizontal="center" vertical="center" wrapText="1"/>
    </xf>
    <xf numFmtId="0" fontId="1" fillId="22" borderId="1" xfId="6" applyFill="1" applyBorder="1" applyAlignment="1">
      <alignment horizontal="left" vertical="center" wrapText="1" indent="1"/>
    </xf>
    <xf numFmtId="0" fontId="1" fillId="25" borderId="3" xfId="6" applyFill="1" applyBorder="1" applyAlignment="1">
      <alignment horizontal="center" vertical="center" wrapText="1"/>
    </xf>
    <xf numFmtId="0" fontId="13" fillId="24" borderId="1" xfId="6" applyFont="1" applyFill="1" applyBorder="1" applyAlignment="1">
      <alignment vertical="center"/>
    </xf>
    <xf numFmtId="0" fontId="13" fillId="24" borderId="1" xfId="6" applyFont="1" applyFill="1" applyBorder="1" applyAlignment="1">
      <alignment horizontal="center" vertical="center" wrapText="1"/>
    </xf>
    <xf numFmtId="0" fontId="1" fillId="24" borderId="1" xfId="6" applyFill="1" applyBorder="1" applyAlignment="1">
      <alignment horizontal="left" vertical="center" wrapText="1" indent="1"/>
    </xf>
    <xf numFmtId="0" fontId="13" fillId="0" borderId="3" xfId="6" applyFont="1" applyBorder="1" applyAlignment="1">
      <alignment horizontal="center" vertical="center" wrapText="1"/>
    </xf>
    <xf numFmtId="0" fontId="13" fillId="0" borderId="1" xfId="6" applyFont="1" applyBorder="1" applyAlignment="1">
      <alignment vertical="center"/>
    </xf>
    <xf numFmtId="0" fontId="13" fillId="0" borderId="1" xfId="6" applyFont="1" applyBorder="1" applyAlignment="1">
      <alignment horizontal="center" vertical="center" wrapText="1"/>
    </xf>
    <xf numFmtId="0" fontId="1" fillId="0" borderId="1" xfId="6" applyBorder="1" applyAlignment="1">
      <alignment horizontal="left" vertical="center" wrapText="1" indent="1"/>
    </xf>
    <xf numFmtId="0" fontId="13" fillId="27" borderId="3" xfId="6" applyFont="1" applyFill="1" applyBorder="1" applyAlignment="1">
      <alignment horizontal="center" vertical="center" wrapText="1"/>
    </xf>
    <xf numFmtId="0" fontId="13" fillId="26" borderId="1" xfId="6" applyFont="1" applyFill="1" applyBorder="1" applyAlignment="1">
      <alignment vertical="center"/>
    </xf>
    <xf numFmtId="0" fontId="13" fillId="26" borderId="1" xfId="6" applyFont="1" applyFill="1" applyBorder="1" applyAlignment="1">
      <alignment horizontal="center" vertical="center" wrapText="1"/>
    </xf>
    <xf numFmtId="0" fontId="1" fillId="26" borderId="1" xfId="6" applyFill="1" applyBorder="1" applyAlignment="1">
      <alignment horizontal="left" vertical="center" wrapText="1" indent="1"/>
    </xf>
    <xf numFmtId="0" fontId="13" fillId="29" borderId="3" xfId="6" applyFont="1" applyFill="1" applyBorder="1" applyAlignment="1">
      <alignment horizontal="center" vertical="center" wrapText="1"/>
    </xf>
    <xf numFmtId="0" fontId="13" fillId="28" borderId="1" xfId="6" applyFont="1" applyFill="1" applyBorder="1" applyAlignment="1">
      <alignment vertical="center"/>
    </xf>
    <xf numFmtId="0" fontId="13" fillId="28" borderId="1" xfId="6" applyFont="1" applyFill="1" applyBorder="1" applyAlignment="1">
      <alignment horizontal="center" vertical="center" wrapText="1"/>
    </xf>
    <xf numFmtId="0" fontId="1" fillId="28" borderId="1" xfId="6" applyFill="1" applyBorder="1" applyAlignment="1">
      <alignment horizontal="left" vertical="center" wrapText="1" indent="1"/>
    </xf>
    <xf numFmtId="0" fontId="13" fillId="31" borderId="3" xfId="6" applyFont="1" applyFill="1" applyBorder="1" applyAlignment="1">
      <alignment horizontal="center" vertical="center" wrapText="1"/>
    </xf>
    <xf numFmtId="0" fontId="13" fillId="30" borderId="1" xfId="6" applyFont="1" applyFill="1" applyBorder="1" applyAlignment="1">
      <alignment vertical="center"/>
    </xf>
    <xf numFmtId="0" fontId="13" fillId="30" borderId="1" xfId="6" applyFont="1" applyFill="1" applyBorder="1" applyAlignment="1">
      <alignment horizontal="center" vertical="center" wrapText="1"/>
    </xf>
    <xf numFmtId="0" fontId="1" fillId="30" borderId="1" xfId="6" applyFill="1" applyBorder="1" applyAlignment="1">
      <alignment horizontal="left" vertical="center" wrapText="1" indent="1"/>
    </xf>
    <xf numFmtId="0" fontId="13" fillId="33" borderId="3" xfId="6" applyFont="1" applyFill="1" applyBorder="1" applyAlignment="1">
      <alignment horizontal="center" vertical="center" wrapText="1"/>
    </xf>
    <xf numFmtId="0" fontId="13" fillId="32" borderId="1" xfId="6" applyFont="1" applyFill="1" applyBorder="1" applyAlignment="1">
      <alignment vertical="center"/>
    </xf>
    <xf numFmtId="0" fontId="13" fillId="32" borderId="1" xfId="6" applyFont="1" applyFill="1" applyBorder="1" applyAlignment="1">
      <alignment horizontal="center" vertical="center" wrapText="1"/>
    </xf>
    <xf numFmtId="0" fontId="1" fillId="32" borderId="1" xfId="6" applyFill="1" applyBorder="1" applyAlignment="1">
      <alignment horizontal="left" vertical="center" wrapText="1" indent="1"/>
    </xf>
    <xf numFmtId="0" fontId="13" fillId="34" borderId="3" xfId="6" applyFont="1" applyFill="1" applyBorder="1" applyAlignment="1">
      <alignment horizontal="center" vertical="center" wrapText="1"/>
    </xf>
    <xf numFmtId="0" fontId="13" fillId="7" borderId="1" xfId="6" applyFont="1" applyFill="1" applyBorder="1" applyAlignment="1">
      <alignment horizontal="center" vertical="center" wrapText="1"/>
    </xf>
    <xf numFmtId="0" fontId="13" fillId="36" borderId="3" xfId="6" applyFont="1" applyFill="1" applyBorder="1" applyAlignment="1">
      <alignment horizontal="center" vertical="center" wrapText="1"/>
    </xf>
    <xf numFmtId="0" fontId="13" fillId="35" borderId="1" xfId="6" applyFont="1" applyFill="1" applyBorder="1" applyAlignment="1">
      <alignment horizontal="center" vertical="center" wrapText="1"/>
    </xf>
    <xf numFmtId="0" fontId="13" fillId="38" borderId="3" xfId="6" applyFont="1" applyFill="1" applyBorder="1" applyAlignment="1">
      <alignment horizontal="center" vertical="center" wrapText="1"/>
    </xf>
    <xf numFmtId="0" fontId="13" fillId="37" borderId="1" xfId="6" applyFont="1" applyFill="1" applyBorder="1" applyAlignment="1">
      <alignment horizontal="center" vertical="center" wrapText="1"/>
    </xf>
    <xf numFmtId="0" fontId="9" fillId="39" borderId="4" xfId="6" applyFont="1" applyFill="1" applyBorder="1" applyAlignment="1">
      <alignment horizontal="center" vertical="center" wrapText="1"/>
    </xf>
    <xf numFmtId="0" fontId="13" fillId="40" borderId="3" xfId="6" applyFont="1" applyFill="1" applyBorder="1" applyAlignment="1">
      <alignment horizontal="center" vertical="center" wrapText="1"/>
    </xf>
    <xf numFmtId="0" fontId="13" fillId="39" borderId="1" xfId="6" applyFont="1" applyFill="1" applyBorder="1" applyAlignment="1">
      <alignment horizontal="center" vertical="center" wrapText="1"/>
    </xf>
    <xf numFmtId="0" fontId="9" fillId="41" borderId="4" xfId="6" applyFont="1" applyFill="1" applyBorder="1" applyAlignment="1">
      <alignment horizontal="center" vertical="center" wrapText="1"/>
    </xf>
    <xf numFmtId="0" fontId="13" fillId="42" borderId="3" xfId="6" applyFont="1" applyFill="1" applyBorder="1" applyAlignment="1">
      <alignment horizontal="center" vertical="center" wrapText="1"/>
    </xf>
    <xf numFmtId="0" fontId="13" fillId="41" borderId="1" xfId="6" applyFont="1" applyFill="1" applyBorder="1" applyAlignment="1">
      <alignment horizontal="center" vertical="center" wrapText="1"/>
    </xf>
    <xf numFmtId="0" fontId="13" fillId="44" borderId="3" xfId="6" applyFont="1" applyFill="1" applyBorder="1" applyAlignment="1">
      <alignment horizontal="center" vertical="center" wrapText="1"/>
    </xf>
    <xf numFmtId="0" fontId="13" fillId="43" borderId="1" xfId="6" applyFont="1" applyFill="1" applyBorder="1" applyAlignment="1">
      <alignment horizontal="center" vertical="center" wrapText="1"/>
    </xf>
    <xf numFmtId="0" fontId="13" fillId="46" borderId="3" xfId="6" applyFont="1" applyFill="1" applyBorder="1" applyAlignment="1">
      <alignment horizontal="center" vertical="center" wrapText="1"/>
    </xf>
    <xf numFmtId="0" fontId="13" fillId="45" borderId="1" xfId="6" applyFont="1" applyFill="1" applyBorder="1" applyAlignment="1">
      <alignment horizontal="center" vertical="center" wrapText="1"/>
    </xf>
    <xf numFmtId="0" fontId="15" fillId="47" borderId="4" xfId="6" applyFont="1" applyFill="1" applyBorder="1" applyAlignment="1">
      <alignment horizontal="center" vertical="center" wrapText="1"/>
    </xf>
    <xf numFmtId="0" fontId="15" fillId="48" borderId="3" xfId="6" applyFont="1" applyFill="1" applyBorder="1" applyAlignment="1">
      <alignment horizontal="center" vertical="center" wrapText="1"/>
    </xf>
    <xf numFmtId="0" fontId="15" fillId="47" borderId="1" xfId="6" applyFont="1" applyFill="1" applyBorder="1" applyAlignment="1">
      <alignment horizontal="center" vertical="center" wrapText="1"/>
    </xf>
    <xf numFmtId="0" fontId="16" fillId="47" borderId="1" xfId="6" applyFont="1" applyFill="1" applyBorder="1" applyAlignment="1">
      <alignment horizontal="left" vertical="center" wrapText="1" indent="1"/>
    </xf>
    <xf numFmtId="0" fontId="13" fillId="4" borderId="5" xfId="6" applyFont="1" applyFill="1" applyBorder="1" applyAlignment="1">
      <alignment horizontal="center" vertical="center" wrapText="1"/>
    </xf>
    <xf numFmtId="0" fontId="14" fillId="4" borderId="6" xfId="6" applyFont="1" applyFill="1" applyBorder="1" applyAlignment="1">
      <alignment horizontal="center" vertical="center" wrapText="1"/>
    </xf>
    <xf numFmtId="0" fontId="13" fillId="49" borderId="7" xfId="6" applyFont="1" applyFill="1" applyBorder="1" applyAlignment="1">
      <alignment horizontal="center" vertical="center" wrapText="1"/>
    </xf>
    <xf numFmtId="0" fontId="13" fillId="49" borderId="8" xfId="6" applyFont="1" applyFill="1" applyBorder="1" applyAlignment="1">
      <alignment horizontal="center" vertical="center" wrapText="1"/>
    </xf>
    <xf numFmtId="0" fontId="13" fillId="0" borderId="9" xfId="6" applyFont="1" applyBorder="1" applyAlignment="1">
      <alignment horizontal="center" vertical="center" wrapText="1"/>
    </xf>
    <xf numFmtId="0" fontId="1" fillId="0" borderId="9" xfId="6" applyBorder="1" applyAlignment="1">
      <alignment horizontal="left" vertical="center" wrapText="1" indent="1"/>
    </xf>
    <xf numFmtId="0" fontId="13" fillId="49" borderId="10" xfId="6" applyFont="1" applyFill="1" applyBorder="1" applyAlignment="1">
      <alignment horizontal="center" vertical="center" wrapText="1"/>
    </xf>
    <xf numFmtId="0" fontId="18" fillId="50" borderId="10" xfId="6" applyFont="1" applyFill="1" applyBorder="1" applyAlignment="1">
      <alignment horizontal="center" vertical="center" wrapText="1"/>
    </xf>
    <xf numFmtId="0" fontId="13" fillId="0" borderId="11" xfId="6" applyFont="1" applyBorder="1" applyAlignment="1">
      <alignment horizontal="center" vertical="center" wrapText="1"/>
    </xf>
    <xf numFmtId="0" fontId="1" fillId="0" borderId="11" xfId="6" applyBorder="1" applyAlignment="1">
      <alignment horizontal="left" vertical="center" wrapText="1" indent="1"/>
    </xf>
    <xf numFmtId="0" fontId="13" fillId="4" borderId="12" xfId="6" applyFont="1" applyFill="1" applyBorder="1" applyAlignment="1">
      <alignment horizontal="center" vertical="center" wrapText="1"/>
    </xf>
    <xf numFmtId="0" fontId="14" fillId="4" borderId="13" xfId="6" applyFont="1" applyFill="1" applyBorder="1" applyAlignment="1">
      <alignment horizontal="center" vertical="center" wrapText="1"/>
    </xf>
    <xf numFmtId="0" fontId="13" fillId="49" borderId="14" xfId="6" applyFont="1" applyFill="1" applyBorder="1" applyAlignment="1">
      <alignment horizontal="center" vertical="center" wrapText="1"/>
    </xf>
    <xf numFmtId="0" fontId="13" fillId="0" borderId="16" xfId="6" applyFont="1" applyBorder="1" applyAlignment="1">
      <alignment horizontal="center" vertical="center" wrapText="1"/>
    </xf>
    <xf numFmtId="0" fontId="1" fillId="0" borderId="16" xfId="6" applyBorder="1" applyAlignment="1">
      <alignment horizontal="left" vertical="center" wrapText="1" indent="1"/>
    </xf>
    <xf numFmtId="0" fontId="13" fillId="51" borderId="17" xfId="6" applyFont="1" applyFill="1" applyBorder="1" applyAlignment="1">
      <alignment horizontal="center" vertical="center" wrapText="1"/>
    </xf>
    <xf numFmtId="0" fontId="13" fillId="8" borderId="18" xfId="6" applyFont="1" applyFill="1" applyBorder="1" applyAlignment="1">
      <alignment horizontal="center" vertical="center" wrapText="1"/>
    </xf>
    <xf numFmtId="0" fontId="1" fillId="0" borderId="18" xfId="6" applyBorder="1" applyAlignment="1">
      <alignment horizontal="left" vertical="center" wrapText="1" indent="1"/>
    </xf>
    <xf numFmtId="0" fontId="13" fillId="4" borderId="19" xfId="6" applyFont="1" applyFill="1" applyBorder="1" applyAlignment="1">
      <alignment horizontal="center" vertical="center" wrapText="1"/>
    </xf>
    <xf numFmtId="0" fontId="14" fillId="4" borderId="20" xfId="6" applyFont="1" applyFill="1" applyBorder="1" applyAlignment="1">
      <alignment horizontal="center" vertical="center" wrapText="1"/>
    </xf>
    <xf numFmtId="0" fontId="13" fillId="52" borderId="21" xfId="6" applyFont="1" applyFill="1" applyBorder="1" applyAlignment="1">
      <alignment horizontal="center" vertical="center" wrapText="1"/>
    </xf>
    <xf numFmtId="0" fontId="9" fillId="52" borderId="22" xfId="6" applyFont="1" applyFill="1" applyBorder="1" applyAlignment="1">
      <alignment horizontal="center" vertical="center" wrapText="1"/>
    </xf>
    <xf numFmtId="0" fontId="13" fillId="0" borderId="23" xfId="6" applyFont="1" applyBorder="1" applyAlignment="1">
      <alignment horizontal="center" vertical="center" wrapText="1"/>
    </xf>
    <xf numFmtId="0" fontId="1" fillId="0" borderId="23" xfId="6" applyBorder="1" applyAlignment="1">
      <alignment horizontal="left" vertical="center" wrapText="1" indent="1"/>
    </xf>
    <xf numFmtId="0" fontId="22" fillId="0" borderId="24" xfId="6" applyFont="1" applyBorder="1" applyAlignment="1">
      <alignment horizontal="center" vertical="center" wrapText="1"/>
    </xf>
    <xf numFmtId="0" fontId="14" fillId="4" borderId="25" xfId="6" applyFont="1" applyFill="1" applyBorder="1" applyAlignment="1">
      <alignment horizontal="center" vertical="center" wrapText="1"/>
    </xf>
    <xf numFmtId="0" fontId="13" fillId="49" borderId="26" xfId="6" applyFont="1" applyFill="1" applyBorder="1" applyAlignment="1">
      <alignment horizontal="center" vertical="center" wrapText="1"/>
    </xf>
    <xf numFmtId="0" fontId="13" fillId="49" borderId="3" xfId="6" applyFont="1" applyFill="1" applyBorder="1" applyAlignment="1">
      <alignment horizontal="center" vertical="center" wrapText="1"/>
    </xf>
    <xf numFmtId="0" fontId="21" fillId="0" borderId="27" xfId="6" applyFont="1" applyBorder="1" applyAlignment="1">
      <alignment horizontal="center" vertical="center"/>
    </xf>
    <xf numFmtId="0" fontId="13" fillId="4" borderId="28" xfId="6" applyFont="1" applyFill="1" applyBorder="1" applyAlignment="1">
      <alignment horizontal="center" vertical="center" wrapText="1"/>
    </xf>
    <xf numFmtId="0" fontId="14" fillId="4" borderId="29" xfId="6" applyFont="1" applyFill="1" applyBorder="1" applyAlignment="1">
      <alignment horizontal="center" vertical="center" wrapText="1"/>
    </xf>
    <xf numFmtId="0" fontId="13" fillId="49" borderId="30" xfId="6" applyFont="1" applyFill="1" applyBorder="1" applyAlignment="1">
      <alignment horizontal="center" vertical="center" wrapText="1"/>
    </xf>
    <xf numFmtId="0" fontId="13" fillId="49" borderId="31" xfId="6" applyFont="1" applyFill="1" applyBorder="1" applyAlignment="1">
      <alignment horizontal="center" vertical="center" wrapText="1"/>
    </xf>
    <xf numFmtId="0" fontId="13" fillId="0" borderId="32" xfId="6" applyFont="1" applyBorder="1" applyAlignment="1">
      <alignment horizontal="center" vertical="center" wrapText="1"/>
    </xf>
    <xf numFmtId="0" fontId="1" fillId="0" borderId="32" xfId="6" applyBorder="1" applyAlignment="1">
      <alignment horizontal="left" vertical="center" wrapText="1" indent="1"/>
    </xf>
    <xf numFmtId="0" fontId="13" fillId="4" borderId="33" xfId="6" applyFont="1" applyFill="1" applyBorder="1" applyAlignment="1">
      <alignment horizontal="center" vertical="center" wrapText="1"/>
    </xf>
    <xf numFmtId="0" fontId="14" fillId="4" borderId="34" xfId="6" applyFont="1" applyFill="1" applyBorder="1" applyAlignment="1">
      <alignment horizontal="center" vertical="center" wrapText="1"/>
    </xf>
    <xf numFmtId="0" fontId="13" fillId="49" borderId="35" xfId="6" applyFont="1" applyFill="1" applyBorder="1" applyAlignment="1">
      <alignment horizontal="center" vertical="center" wrapText="1"/>
    </xf>
    <xf numFmtId="0" fontId="9" fillId="49" borderId="36" xfId="6" applyFont="1" applyFill="1" applyBorder="1" applyAlignment="1">
      <alignment horizontal="center" vertical="center" wrapText="1"/>
    </xf>
    <xf numFmtId="0" fontId="13" fillId="0" borderId="37" xfId="6" applyFont="1" applyBorder="1" applyAlignment="1">
      <alignment horizontal="center" vertical="center" wrapText="1"/>
    </xf>
    <xf numFmtId="0" fontId="1" fillId="0" borderId="37" xfId="6" applyBorder="1" applyAlignment="1">
      <alignment horizontal="left" vertical="center" wrapText="1" indent="1"/>
    </xf>
    <xf numFmtId="0" fontId="13" fillId="4" borderId="38" xfId="6" applyFont="1" applyFill="1" applyBorder="1" applyAlignment="1">
      <alignment horizontal="center" vertical="center" wrapText="1"/>
    </xf>
    <xf numFmtId="0" fontId="14" fillId="4" borderId="39" xfId="6" applyFont="1" applyFill="1" applyBorder="1" applyAlignment="1">
      <alignment horizontal="center" vertical="center" wrapText="1"/>
    </xf>
    <xf numFmtId="0" fontId="13" fillId="49" borderId="40" xfId="6" applyFont="1" applyFill="1" applyBorder="1" applyAlignment="1">
      <alignment horizontal="center" vertical="center" wrapText="1"/>
    </xf>
    <xf numFmtId="0" fontId="9" fillId="49" borderId="41" xfId="6" applyFont="1" applyFill="1" applyBorder="1" applyAlignment="1">
      <alignment horizontal="center" vertical="center" wrapText="1"/>
    </xf>
    <xf numFmtId="0" fontId="13" fillId="0" borderId="42" xfId="6" applyFont="1" applyBorder="1" applyAlignment="1">
      <alignment horizontal="center" vertical="center" wrapText="1"/>
    </xf>
    <xf numFmtId="0" fontId="1" fillId="0" borderId="42" xfId="6" applyBorder="1" applyAlignment="1">
      <alignment horizontal="left" vertical="center" wrapText="1" indent="1"/>
    </xf>
    <xf numFmtId="0" fontId="23" fillId="0" borderId="27" xfId="6" applyFont="1" applyBorder="1" applyAlignment="1">
      <alignment horizontal="center" vertical="center"/>
    </xf>
    <xf numFmtId="0" fontId="13" fillId="4" borderId="43" xfId="6" applyFont="1" applyFill="1" applyBorder="1" applyAlignment="1">
      <alignment horizontal="center" vertical="center" wrapText="1"/>
    </xf>
    <xf numFmtId="0" fontId="14" fillId="4" borderId="44" xfId="6" applyFont="1" applyFill="1" applyBorder="1" applyAlignment="1">
      <alignment horizontal="center" vertical="center" wrapText="1"/>
    </xf>
    <xf numFmtId="0" fontId="13" fillId="53" borderId="45" xfId="6" applyFont="1" applyFill="1" applyBorder="1" applyAlignment="1">
      <alignment horizontal="center" vertical="center" wrapText="1"/>
    </xf>
    <xf numFmtId="0" fontId="13" fillId="53" borderId="46" xfId="6" applyFont="1" applyFill="1" applyBorder="1" applyAlignment="1">
      <alignment horizontal="center" vertical="center" wrapText="1"/>
    </xf>
    <xf numFmtId="0" fontId="13" fillId="32" borderId="47" xfId="6" applyFont="1" applyFill="1" applyBorder="1" applyAlignment="1">
      <alignment horizontal="center" vertical="center" wrapText="1"/>
    </xf>
    <xf numFmtId="0" fontId="1" fillId="32" borderId="47" xfId="6" applyFill="1" applyBorder="1" applyAlignment="1">
      <alignment horizontal="left" vertical="center" wrapText="1" indent="1"/>
    </xf>
    <xf numFmtId="0" fontId="13" fillId="49" borderId="17" xfId="6" applyFont="1" applyFill="1" applyBorder="1" applyAlignment="1">
      <alignment horizontal="center" vertical="center" wrapText="1"/>
    </xf>
    <xf numFmtId="0" fontId="13" fillId="0" borderId="18" xfId="6" applyFont="1" applyBorder="1" applyAlignment="1">
      <alignment horizontal="center" vertical="center" wrapText="1"/>
    </xf>
    <xf numFmtId="0" fontId="13" fillId="51" borderId="48" xfId="6" applyFont="1" applyFill="1" applyBorder="1" applyAlignment="1">
      <alignment horizontal="center" vertical="center" wrapText="1"/>
    </xf>
    <xf numFmtId="0" fontId="13" fillId="8" borderId="49" xfId="6" applyFont="1" applyFill="1" applyBorder="1" applyAlignment="1">
      <alignment horizontal="center" vertical="center" wrapText="1"/>
    </xf>
    <xf numFmtId="0" fontId="1" fillId="0" borderId="49" xfId="6" applyBorder="1" applyAlignment="1">
      <alignment horizontal="left" vertical="center" wrapText="1" indent="1"/>
    </xf>
    <xf numFmtId="0" fontId="13" fillId="4" borderId="50" xfId="6" applyFont="1" applyFill="1" applyBorder="1" applyAlignment="1">
      <alignment horizontal="center" vertical="center" wrapText="1"/>
    </xf>
    <xf numFmtId="0" fontId="14" fillId="4" borderId="51" xfId="6" applyFont="1" applyFill="1" applyBorder="1" applyAlignment="1">
      <alignment horizontal="center" vertical="center" wrapText="1"/>
    </xf>
    <xf numFmtId="0" fontId="13" fillId="49" borderId="52" xfId="6" applyFont="1" applyFill="1" applyBorder="1" applyAlignment="1">
      <alignment horizontal="center" vertical="center" wrapText="1"/>
    </xf>
    <xf numFmtId="0" fontId="9" fillId="49" borderId="53" xfId="6" applyFont="1" applyFill="1" applyBorder="1" applyAlignment="1">
      <alignment horizontal="center" vertical="center" wrapText="1"/>
    </xf>
    <xf numFmtId="0" fontId="13" fillId="0" borderId="54" xfId="6" applyFont="1" applyBorder="1" applyAlignment="1">
      <alignment horizontal="center" vertical="center" wrapText="1"/>
    </xf>
    <xf numFmtId="0" fontId="1" fillId="0" borderId="54" xfId="6" applyBorder="1" applyAlignment="1">
      <alignment horizontal="left" vertical="center" wrapText="1" indent="1"/>
    </xf>
    <xf numFmtId="0" fontId="14" fillId="4" borderId="55" xfId="6" applyFont="1" applyFill="1" applyBorder="1" applyAlignment="1">
      <alignment horizontal="center" vertical="center" wrapText="1"/>
    </xf>
    <xf numFmtId="0" fontId="13" fillId="49" borderId="56" xfId="6" applyFont="1" applyFill="1" applyBorder="1" applyAlignment="1">
      <alignment horizontal="center" vertical="center" wrapText="1"/>
    </xf>
    <xf numFmtId="0" fontId="13" fillId="4" borderId="57" xfId="6" applyFont="1" applyFill="1" applyBorder="1" applyAlignment="1">
      <alignment horizontal="center" vertical="center" wrapText="1"/>
    </xf>
    <xf numFmtId="0" fontId="14" fillId="4" borderId="58" xfId="6" applyFont="1" applyFill="1" applyBorder="1" applyAlignment="1">
      <alignment horizontal="center" vertical="center" wrapText="1"/>
    </xf>
    <xf numFmtId="0" fontId="13" fillId="49" borderId="59" xfId="6" applyFont="1" applyFill="1" applyBorder="1" applyAlignment="1">
      <alignment horizontal="center" vertical="center" wrapText="1"/>
    </xf>
    <xf numFmtId="0" fontId="13" fillId="49" borderId="60" xfId="6" applyFont="1" applyFill="1" applyBorder="1" applyAlignment="1">
      <alignment horizontal="center" vertical="center" wrapText="1"/>
    </xf>
    <xf numFmtId="0" fontId="13" fillId="0" borderId="61" xfId="6" applyFont="1" applyBorder="1" applyAlignment="1">
      <alignment horizontal="center" vertical="center" wrapText="1"/>
    </xf>
    <xf numFmtId="0" fontId="1" fillId="0" borderId="61" xfId="6" applyBorder="1" applyAlignment="1">
      <alignment horizontal="left" vertical="center" wrapText="1" indent="1"/>
    </xf>
    <xf numFmtId="0" fontId="13" fillId="51" borderId="10" xfId="6" applyFont="1" applyFill="1" applyBorder="1" applyAlignment="1">
      <alignment horizontal="center" vertical="center" wrapText="1"/>
    </xf>
    <xf numFmtId="0" fontId="13" fillId="8" borderId="11" xfId="6" applyFont="1" applyFill="1" applyBorder="1" applyAlignment="1">
      <alignment horizontal="center" vertical="center" wrapText="1"/>
    </xf>
    <xf numFmtId="0" fontId="1" fillId="39" borderId="11" xfId="6" applyFill="1" applyBorder="1" applyAlignment="1">
      <alignment horizontal="left" vertical="center" wrapText="1" indent="1"/>
    </xf>
    <xf numFmtId="0" fontId="13" fillId="4" borderId="62" xfId="6" applyFont="1" applyFill="1" applyBorder="1" applyAlignment="1">
      <alignment horizontal="center" vertical="center" wrapText="1"/>
    </xf>
    <xf numFmtId="0" fontId="14" fillId="4" borderId="63" xfId="6" applyFont="1" applyFill="1" applyBorder="1" applyAlignment="1">
      <alignment horizontal="center" vertical="center" wrapText="1"/>
    </xf>
    <xf numFmtId="0" fontId="13" fillId="52" borderId="64" xfId="6" applyFont="1" applyFill="1" applyBorder="1" applyAlignment="1">
      <alignment horizontal="center" vertical="center" wrapText="1"/>
    </xf>
    <xf numFmtId="0" fontId="9" fillId="52" borderId="65" xfId="6" applyFont="1" applyFill="1" applyBorder="1" applyAlignment="1">
      <alignment horizontal="center" vertical="center" wrapText="1"/>
    </xf>
    <xf numFmtId="0" fontId="13" fillId="0" borderId="66" xfId="6" applyFont="1" applyBorder="1" applyAlignment="1">
      <alignment horizontal="center" vertical="center" wrapText="1"/>
    </xf>
    <xf numFmtId="0" fontId="1" fillId="0" borderId="66" xfId="6" applyBorder="1" applyAlignment="1">
      <alignment horizontal="left" vertical="center" wrapText="1" indent="1"/>
    </xf>
    <xf numFmtId="0" fontId="13" fillId="49" borderId="67" xfId="6" applyFont="1" applyFill="1" applyBorder="1" applyAlignment="1">
      <alignment horizontal="center" vertical="center" wrapText="1"/>
    </xf>
    <xf numFmtId="0" fontId="13" fillId="49" borderId="68" xfId="6" applyFont="1" applyFill="1" applyBorder="1" applyAlignment="1">
      <alignment horizontal="center" vertical="center" wrapText="1"/>
    </xf>
    <xf numFmtId="0" fontId="13" fillId="0" borderId="69" xfId="6" applyFont="1" applyBorder="1" applyAlignment="1">
      <alignment horizontal="center" vertical="center" wrapText="1"/>
    </xf>
    <xf numFmtId="0" fontId="1" fillId="0" borderId="69" xfId="6" applyBorder="1" applyAlignment="1">
      <alignment horizontal="left" vertical="center" wrapText="1" indent="1"/>
    </xf>
    <xf numFmtId="0" fontId="24" fillId="0" borderId="27" xfId="6" applyFont="1" applyBorder="1" applyAlignment="1">
      <alignment horizontal="center" vertical="center"/>
    </xf>
    <xf numFmtId="0" fontId="13" fillId="55" borderId="7" xfId="6" applyFont="1" applyFill="1" applyBorder="1" applyAlignment="1">
      <alignment horizontal="center" vertical="center" wrapText="1"/>
    </xf>
    <xf numFmtId="0" fontId="13" fillId="55" borderId="8" xfId="6" applyFont="1" applyFill="1" applyBorder="1" applyAlignment="1">
      <alignment horizontal="center" vertical="center" wrapText="1"/>
    </xf>
    <xf numFmtId="0" fontId="6" fillId="0" borderId="0" xfId="6" applyFont="1" applyAlignment="1">
      <alignment wrapText="1"/>
    </xf>
    <xf numFmtId="0" fontId="13" fillId="55" borderId="10" xfId="6" applyFont="1" applyFill="1" applyBorder="1" applyAlignment="1">
      <alignment horizontal="center" vertical="center" wrapText="1"/>
    </xf>
    <xf numFmtId="0" fontId="13" fillId="55" borderId="14" xfId="6" applyFont="1" applyFill="1" applyBorder="1" applyAlignment="1">
      <alignment horizontal="center" vertical="center" wrapText="1"/>
    </xf>
    <xf numFmtId="0" fontId="13" fillId="55" borderId="15" xfId="6" applyFont="1" applyFill="1" applyBorder="1" applyAlignment="1">
      <alignment horizontal="center" vertical="center" wrapText="1"/>
    </xf>
    <xf numFmtId="0" fontId="13" fillId="56" borderId="21" xfId="6" applyFont="1" applyFill="1" applyBorder="1" applyAlignment="1">
      <alignment horizontal="center" vertical="center" wrapText="1"/>
    </xf>
    <xf numFmtId="0" fontId="9" fillId="56" borderId="22" xfId="6" applyFont="1" applyFill="1" applyBorder="1" applyAlignment="1">
      <alignment horizontal="center" vertical="center" wrapText="1"/>
    </xf>
    <xf numFmtId="0" fontId="13" fillId="55" borderId="26" xfId="6" applyFont="1" applyFill="1" applyBorder="1" applyAlignment="1">
      <alignment horizontal="center" vertical="center" wrapText="1"/>
    </xf>
    <xf numFmtId="0" fontId="13" fillId="55" borderId="3" xfId="6" applyFont="1" applyFill="1" applyBorder="1" applyAlignment="1">
      <alignment horizontal="center" vertical="center" wrapText="1"/>
    </xf>
    <xf numFmtId="0" fontId="13" fillId="55" borderId="30" xfId="6" applyFont="1" applyFill="1" applyBorder="1" applyAlignment="1">
      <alignment horizontal="center" vertical="center" wrapText="1"/>
    </xf>
    <xf numFmtId="0" fontId="13" fillId="55" borderId="31" xfId="6" applyFont="1" applyFill="1" applyBorder="1" applyAlignment="1">
      <alignment horizontal="center" vertical="center" wrapText="1"/>
    </xf>
    <xf numFmtId="0" fontId="13" fillId="55" borderId="35" xfId="6" applyFont="1" applyFill="1" applyBorder="1" applyAlignment="1">
      <alignment horizontal="center" vertical="center" wrapText="1"/>
    </xf>
    <xf numFmtId="0" fontId="9" fillId="55" borderId="36" xfId="6" applyFont="1" applyFill="1" applyBorder="1" applyAlignment="1">
      <alignment horizontal="center" vertical="center" wrapText="1"/>
    </xf>
    <xf numFmtId="0" fontId="13" fillId="55" borderId="40" xfId="6" applyFont="1" applyFill="1" applyBorder="1" applyAlignment="1">
      <alignment horizontal="center" vertical="center" wrapText="1"/>
    </xf>
    <xf numFmtId="0" fontId="9" fillId="55" borderId="41" xfId="6" applyFont="1" applyFill="1" applyBorder="1" applyAlignment="1">
      <alignment horizontal="center" vertical="center" wrapText="1"/>
    </xf>
    <xf numFmtId="0" fontId="13" fillId="55" borderId="17" xfId="6" applyFont="1" applyFill="1" applyBorder="1" applyAlignment="1">
      <alignment horizontal="center" vertical="center" wrapText="1"/>
    </xf>
    <xf numFmtId="0" fontId="13" fillId="55" borderId="52" xfId="6" applyFont="1" applyFill="1" applyBorder="1" applyAlignment="1">
      <alignment horizontal="center" vertical="center" wrapText="1"/>
    </xf>
    <xf numFmtId="0" fontId="9" fillId="55" borderId="53" xfId="6" applyFont="1" applyFill="1" applyBorder="1" applyAlignment="1">
      <alignment horizontal="center" vertical="center" wrapText="1"/>
    </xf>
    <xf numFmtId="0" fontId="13" fillId="55" borderId="56" xfId="6" applyFont="1" applyFill="1" applyBorder="1" applyAlignment="1">
      <alignment horizontal="center" vertical="center" wrapText="1"/>
    </xf>
    <xf numFmtId="0" fontId="13" fillId="55" borderId="59" xfId="6" applyFont="1" applyFill="1" applyBorder="1" applyAlignment="1">
      <alignment horizontal="center" vertical="center" wrapText="1"/>
    </xf>
    <xf numFmtId="0" fontId="13" fillId="55" borderId="60" xfId="6" applyFont="1" applyFill="1" applyBorder="1" applyAlignment="1">
      <alignment horizontal="center" vertical="center" wrapText="1"/>
    </xf>
    <xf numFmtId="0" fontId="13" fillId="56" borderId="64" xfId="6" applyFont="1" applyFill="1" applyBorder="1" applyAlignment="1">
      <alignment horizontal="center" vertical="center" wrapText="1"/>
    </xf>
    <xf numFmtId="0" fontId="9" fillId="56" borderId="65" xfId="6" applyFont="1" applyFill="1" applyBorder="1" applyAlignment="1">
      <alignment horizontal="center" vertical="center" wrapText="1"/>
    </xf>
    <xf numFmtId="0" fontId="13" fillId="55" borderId="67" xfId="6" applyFont="1" applyFill="1" applyBorder="1" applyAlignment="1">
      <alignment horizontal="center" vertical="center" wrapText="1"/>
    </xf>
    <xf numFmtId="0" fontId="13" fillId="55" borderId="68" xfId="6" applyFont="1" applyFill="1" applyBorder="1" applyAlignment="1">
      <alignment horizontal="center" vertical="center" wrapText="1"/>
    </xf>
    <xf numFmtId="0" fontId="13" fillId="2" borderId="70" xfId="6" applyFont="1" applyFill="1" applyBorder="1" applyAlignment="1">
      <alignment horizontal="center" vertical="center" wrapText="1"/>
    </xf>
    <xf numFmtId="0" fontId="13" fillId="2" borderId="3" xfId="6" applyFont="1" applyFill="1" applyBorder="1" applyAlignment="1">
      <alignment horizontal="center" vertical="center" wrapText="1"/>
    </xf>
    <xf numFmtId="0" fontId="7" fillId="0" borderId="0" xfId="6" applyFont="1" applyAlignment="1">
      <alignment horizontal="center" vertical="center" wrapText="1"/>
    </xf>
    <xf numFmtId="0" fontId="15" fillId="48" borderId="10" xfId="6" applyFont="1" applyFill="1" applyBorder="1" applyAlignment="1">
      <alignment horizontal="center" vertical="center" wrapText="1"/>
    </xf>
    <xf numFmtId="0" fontId="9" fillId="52" borderId="10" xfId="6" applyFont="1" applyFill="1" applyBorder="1" applyAlignment="1">
      <alignment horizontal="center" vertical="center" wrapText="1"/>
    </xf>
    <xf numFmtId="0" fontId="9" fillId="49" borderId="10" xfId="6" applyFont="1" applyFill="1" applyBorder="1" applyAlignment="1">
      <alignment horizontal="center" vertical="center" wrapText="1"/>
    </xf>
    <xf numFmtId="0" fontId="9" fillId="56" borderId="10" xfId="6" applyFont="1" applyFill="1" applyBorder="1" applyAlignment="1">
      <alignment horizontal="center" vertical="center" wrapText="1"/>
    </xf>
    <xf numFmtId="0" fontId="9" fillId="55" borderId="10" xfId="6" applyFont="1" applyFill="1" applyBorder="1" applyAlignment="1">
      <alignment horizontal="center" vertical="center" wrapText="1"/>
    </xf>
    <xf numFmtId="0" fontId="9" fillId="34" borderId="10" xfId="6" applyFont="1" applyFill="1" applyBorder="1" applyAlignment="1">
      <alignment horizontal="center" vertical="center" wrapText="1"/>
    </xf>
    <xf numFmtId="0" fontId="9" fillId="36" borderId="10" xfId="6" applyFont="1" applyFill="1" applyBorder="1" applyAlignment="1">
      <alignment horizontal="center" vertical="center" wrapText="1"/>
    </xf>
    <xf numFmtId="0" fontId="9" fillId="38" borderId="10" xfId="6" applyFont="1" applyFill="1" applyBorder="1" applyAlignment="1">
      <alignment horizontal="center" vertical="center" wrapText="1"/>
    </xf>
    <xf numFmtId="0" fontId="9" fillId="40" borderId="10" xfId="6" applyFont="1" applyFill="1" applyBorder="1" applyAlignment="1">
      <alignment horizontal="center" vertical="center" wrapText="1"/>
    </xf>
    <xf numFmtId="0" fontId="9" fillId="42" borderId="10" xfId="6" applyFont="1" applyFill="1" applyBorder="1" applyAlignment="1">
      <alignment horizontal="center" vertical="center" wrapText="1"/>
    </xf>
    <xf numFmtId="0" fontId="9" fillId="44" borderId="10" xfId="6" applyFont="1" applyFill="1" applyBorder="1" applyAlignment="1">
      <alignment horizontal="center" vertical="center" wrapText="1"/>
    </xf>
    <xf numFmtId="0" fontId="9" fillId="46" borderId="10" xfId="6" applyFont="1" applyFill="1" applyBorder="1" applyAlignment="1">
      <alignment horizontal="center" vertical="center" wrapText="1"/>
    </xf>
    <xf numFmtId="0" fontId="9" fillId="51" borderId="10" xfId="6" applyFont="1" applyFill="1" applyBorder="1" applyAlignment="1">
      <alignment horizontal="center" vertical="center" wrapText="1"/>
    </xf>
    <xf numFmtId="0" fontId="9" fillId="53" borderId="10" xfId="6" applyFont="1" applyFill="1" applyBorder="1" applyAlignment="1">
      <alignment horizontal="center" vertical="center" wrapText="1"/>
    </xf>
    <xf numFmtId="0" fontId="9" fillId="2" borderId="17" xfId="6" applyFont="1" applyFill="1" applyBorder="1" applyAlignment="1">
      <alignment horizontal="center" vertical="center" wrapText="1"/>
    </xf>
    <xf numFmtId="0" fontId="9" fillId="5" borderId="49" xfId="6" applyFont="1" applyFill="1" applyBorder="1" applyAlignment="1">
      <alignment horizontal="center" vertical="center"/>
    </xf>
    <xf numFmtId="0" fontId="9" fillId="8" borderId="11" xfId="6" applyFont="1" applyFill="1" applyBorder="1" applyAlignment="1">
      <alignment horizontal="center" vertical="center"/>
    </xf>
    <xf numFmtId="0" fontId="9" fillId="5" borderId="11" xfId="6" applyFont="1" applyFill="1" applyBorder="1" applyAlignment="1">
      <alignment horizontal="center" vertical="center"/>
    </xf>
    <xf numFmtId="0" fontId="9" fillId="10" borderId="11" xfId="6" applyFont="1" applyFill="1" applyBorder="1" applyAlignment="1">
      <alignment horizontal="center" vertical="center"/>
    </xf>
    <xf numFmtId="0" fontId="9" fillId="3" borderId="11" xfId="6" applyFont="1" applyFill="1" applyBorder="1" applyAlignment="1">
      <alignment horizontal="center" vertical="center"/>
    </xf>
    <xf numFmtId="0" fontId="9" fillId="14" borderId="11" xfId="6" applyFont="1" applyFill="1" applyBorder="1" applyAlignment="1">
      <alignment horizontal="center" vertical="center"/>
    </xf>
    <xf numFmtId="0" fontId="9" fillId="16" borderId="11" xfId="6" applyFont="1" applyFill="1" applyBorder="1" applyAlignment="1">
      <alignment horizontal="center" vertical="center"/>
    </xf>
    <xf numFmtId="0" fontId="9" fillId="18" borderId="11" xfId="6" applyFont="1" applyFill="1" applyBorder="1" applyAlignment="1">
      <alignment horizontal="center" vertical="center"/>
    </xf>
    <xf numFmtId="0" fontId="9" fillId="20" borderId="11" xfId="6" applyFont="1" applyFill="1" applyBorder="1" applyAlignment="1">
      <alignment horizontal="center" vertical="center"/>
    </xf>
    <xf numFmtId="0" fontId="9" fillId="22" borderId="11" xfId="6" applyFont="1" applyFill="1" applyBorder="1" applyAlignment="1">
      <alignment horizontal="center" vertical="center"/>
    </xf>
    <xf numFmtId="0" fontId="9" fillId="24" borderId="11" xfId="6" applyFont="1" applyFill="1" applyBorder="1" applyAlignment="1">
      <alignment horizontal="center" vertical="center"/>
    </xf>
    <xf numFmtId="0" fontId="9" fillId="0" borderId="11" xfId="6" applyFont="1" applyBorder="1" applyAlignment="1">
      <alignment horizontal="center" vertical="center"/>
    </xf>
    <xf numFmtId="0" fontId="9" fillId="26" borderId="11" xfId="6" applyFont="1" applyFill="1" applyBorder="1" applyAlignment="1">
      <alignment horizontal="center" vertical="center"/>
    </xf>
    <xf numFmtId="0" fontId="9" fillId="28" borderId="11" xfId="6" applyFont="1" applyFill="1" applyBorder="1" applyAlignment="1">
      <alignment horizontal="center" vertical="center"/>
    </xf>
    <xf numFmtId="0" fontId="9" fillId="30" borderId="11" xfId="6" applyFont="1" applyFill="1" applyBorder="1" applyAlignment="1">
      <alignment horizontal="center" vertical="center"/>
    </xf>
    <xf numFmtId="0" fontId="9" fillId="32" borderId="11" xfId="6" applyFont="1" applyFill="1" applyBorder="1" applyAlignment="1">
      <alignment horizontal="center" vertical="center"/>
    </xf>
    <xf numFmtId="0" fontId="1" fillId="0" borderId="0" xfId="6"/>
    <xf numFmtId="0" fontId="10" fillId="0" borderId="0" xfId="6" applyFont="1" applyAlignment="1">
      <alignment horizontal="right" vertical="center" indent="1"/>
    </xf>
    <xf numFmtId="0" fontId="10" fillId="0" borderId="71" xfId="6" applyFont="1" applyBorder="1" applyAlignment="1">
      <alignment horizontal="right" vertical="center" indent="1"/>
    </xf>
    <xf numFmtId="0" fontId="10" fillId="0" borderId="72" xfId="6" applyFont="1" applyBorder="1" applyAlignment="1">
      <alignment horizontal="right" vertical="center" indent="1"/>
    </xf>
    <xf numFmtId="0" fontId="10" fillId="0" borderId="73" xfId="6" applyFont="1" applyBorder="1" applyAlignment="1">
      <alignment horizontal="right" vertical="center" indent="1"/>
    </xf>
    <xf numFmtId="0" fontId="10" fillId="0" borderId="74" xfId="6" applyFont="1" applyBorder="1" applyAlignment="1">
      <alignment horizontal="right" vertical="center" indent="1"/>
    </xf>
    <xf numFmtId="0" fontId="10" fillId="0" borderId="75" xfId="6" applyFont="1" applyBorder="1" applyAlignment="1">
      <alignment horizontal="right" vertical="center" indent="1"/>
    </xf>
    <xf numFmtId="0" fontId="10" fillId="0" borderId="76" xfId="6" applyFont="1" applyBorder="1" applyAlignment="1">
      <alignment horizontal="right" vertical="center" indent="1"/>
    </xf>
    <xf numFmtId="0" fontId="10" fillId="0" borderId="77" xfId="6" applyFont="1" applyBorder="1" applyAlignment="1">
      <alignment horizontal="right" vertical="center" indent="1"/>
    </xf>
    <xf numFmtId="0" fontId="10" fillId="0" borderId="78" xfId="6" applyFont="1" applyBorder="1" applyAlignment="1">
      <alignment horizontal="right" vertical="center" indent="1"/>
    </xf>
    <xf numFmtId="0" fontId="10" fillId="0" borderId="79" xfId="6" applyFont="1" applyBorder="1" applyAlignment="1">
      <alignment horizontal="right" vertical="center" indent="1"/>
    </xf>
    <xf numFmtId="0" fontId="10" fillId="0" borderId="80" xfId="6" applyFont="1" applyBorder="1" applyAlignment="1">
      <alignment horizontal="right" vertical="center" indent="1"/>
    </xf>
    <xf numFmtId="0" fontId="10" fillId="0" borderId="81" xfId="6" applyFont="1" applyBorder="1" applyAlignment="1">
      <alignment horizontal="right" vertical="center" indent="1"/>
    </xf>
    <xf numFmtId="0" fontId="10" fillId="0" borderId="82" xfId="6" applyFont="1" applyBorder="1" applyAlignment="1">
      <alignment horizontal="right" vertical="center" indent="1"/>
    </xf>
    <xf numFmtId="0" fontId="25" fillId="58" borderId="0" xfId="0" applyFont="1" applyFill="1" applyAlignment="1">
      <alignment horizontal="right"/>
    </xf>
    <xf numFmtId="0" fontId="25" fillId="0" borderId="0" xfId="0" applyFont="1" applyAlignment="1">
      <alignment horizontal="right"/>
    </xf>
    <xf numFmtId="0" fontId="14" fillId="0" borderId="0" xfId="0" applyFont="1"/>
    <xf numFmtId="0" fontId="13" fillId="5" borderId="83" xfId="6" applyFont="1" applyFill="1" applyBorder="1" applyAlignment="1">
      <alignment vertical="center"/>
    </xf>
    <xf numFmtId="0" fontId="13" fillId="8" borderId="84" xfId="6" applyFont="1" applyFill="1" applyBorder="1" applyAlignment="1">
      <alignment vertical="center"/>
    </xf>
    <xf numFmtId="0" fontId="13" fillId="5" borderId="84" xfId="6" applyFont="1" applyFill="1" applyBorder="1" applyAlignment="1">
      <alignment vertical="center"/>
    </xf>
    <xf numFmtId="0" fontId="13" fillId="10" borderId="84" xfId="6" applyFont="1" applyFill="1" applyBorder="1" applyAlignment="1">
      <alignment vertical="center"/>
    </xf>
    <xf numFmtId="0" fontId="13" fillId="3" borderId="84" xfId="6" applyFont="1" applyFill="1" applyBorder="1" applyAlignment="1">
      <alignment vertical="center"/>
    </xf>
    <xf numFmtId="0" fontId="13" fillId="14" borderId="84" xfId="6" applyFont="1" applyFill="1" applyBorder="1" applyAlignment="1">
      <alignment vertical="center"/>
    </xf>
    <xf numFmtId="0" fontId="13" fillId="16" borderId="84" xfId="6" applyFont="1" applyFill="1" applyBorder="1" applyAlignment="1">
      <alignment vertical="center"/>
    </xf>
    <xf numFmtId="0" fontId="13" fillId="18" borderId="84" xfId="6" applyFont="1" applyFill="1" applyBorder="1" applyAlignment="1">
      <alignment vertical="center"/>
    </xf>
    <xf numFmtId="0" fontId="13" fillId="20" borderId="84" xfId="6" applyFont="1" applyFill="1" applyBorder="1" applyAlignment="1">
      <alignment vertical="center"/>
    </xf>
    <xf numFmtId="0" fontId="13" fillId="22" borderId="84" xfId="6" applyFont="1" applyFill="1" applyBorder="1" applyAlignment="1">
      <alignment vertical="center"/>
    </xf>
    <xf numFmtId="0" fontId="13" fillId="24" borderId="84" xfId="6" applyFont="1" applyFill="1" applyBorder="1" applyAlignment="1">
      <alignment vertical="center"/>
    </xf>
    <xf numFmtId="0" fontId="13" fillId="0" borderId="84" xfId="6" applyFont="1" applyBorder="1" applyAlignment="1">
      <alignment vertical="center"/>
    </xf>
    <xf numFmtId="0" fontId="13" fillId="26" borderId="84" xfId="6" applyFont="1" applyFill="1" applyBorder="1" applyAlignment="1">
      <alignment vertical="center"/>
    </xf>
    <xf numFmtId="0" fontId="13" fillId="28" borderId="84" xfId="6" applyFont="1" applyFill="1" applyBorder="1" applyAlignment="1">
      <alignment vertical="center"/>
    </xf>
    <xf numFmtId="0" fontId="13" fillId="30" borderId="84" xfId="6" applyFont="1" applyFill="1" applyBorder="1" applyAlignment="1">
      <alignment vertical="center"/>
    </xf>
    <xf numFmtId="0" fontId="13" fillId="32" borderId="84" xfId="6" applyFont="1" applyFill="1" applyBorder="1" applyAlignment="1">
      <alignment vertical="center"/>
    </xf>
    <xf numFmtId="0" fontId="13" fillId="34" borderId="0" xfId="6" applyFont="1" applyFill="1" applyAlignment="1">
      <alignment horizontal="center" vertical="center" wrapText="1"/>
    </xf>
    <xf numFmtId="0" fontId="13" fillId="36" borderId="0" xfId="6" applyFont="1" applyFill="1" applyAlignment="1">
      <alignment horizontal="center" vertical="center" wrapText="1"/>
    </xf>
    <xf numFmtId="0" fontId="13" fillId="38" borderId="0" xfId="6" applyFont="1" applyFill="1" applyAlignment="1">
      <alignment horizontal="center" vertical="center" wrapText="1"/>
    </xf>
    <xf numFmtId="0" fontId="13" fillId="40" borderId="0" xfId="6" applyFont="1" applyFill="1" applyAlignment="1">
      <alignment horizontal="center" vertical="center" wrapText="1"/>
    </xf>
    <xf numFmtId="0" fontId="13" fillId="42" borderId="0" xfId="6" applyFont="1" applyFill="1" applyAlignment="1">
      <alignment horizontal="center" vertical="center" wrapText="1"/>
    </xf>
    <xf numFmtId="0" fontId="13" fillId="44" borderId="0" xfId="6" applyFont="1" applyFill="1" applyAlignment="1">
      <alignment horizontal="center" vertical="center" wrapText="1"/>
    </xf>
    <xf numFmtId="0" fontId="13" fillId="46" borderId="0" xfId="6" applyFont="1" applyFill="1" applyAlignment="1">
      <alignment horizontal="center" vertical="center" wrapText="1"/>
    </xf>
    <xf numFmtId="0" fontId="15" fillId="48" borderId="0" xfId="6" applyFont="1" applyFill="1" applyAlignment="1">
      <alignment horizontal="center" vertical="center" wrapText="1"/>
    </xf>
    <xf numFmtId="0" fontId="13" fillId="49" borderId="0" xfId="6" applyFont="1" applyFill="1" applyAlignment="1">
      <alignment horizontal="center" vertical="center" wrapText="1"/>
    </xf>
    <xf numFmtId="0" fontId="18" fillId="50" borderId="0" xfId="6" applyFont="1" applyFill="1" applyAlignment="1">
      <alignment horizontal="center" vertical="center" wrapText="1"/>
    </xf>
    <xf numFmtId="0" fontId="13" fillId="51" borderId="0" xfId="6" applyFont="1" applyFill="1" applyAlignment="1">
      <alignment horizontal="center" vertical="center" wrapText="1"/>
    </xf>
    <xf numFmtId="0" fontId="9" fillId="52" borderId="0" xfId="6" applyFont="1" applyFill="1" applyAlignment="1">
      <alignment horizontal="center" vertical="center" wrapText="1"/>
    </xf>
    <xf numFmtId="0" fontId="9" fillId="49" borderId="0" xfId="6" applyFont="1" applyFill="1" applyAlignment="1">
      <alignment horizontal="center" vertical="center" wrapText="1"/>
    </xf>
    <xf numFmtId="0" fontId="13" fillId="53" borderId="0" xfId="6" applyFont="1" applyFill="1" applyAlignment="1">
      <alignment horizontal="center" vertical="center" wrapText="1"/>
    </xf>
    <xf numFmtId="0" fontId="13" fillId="55" borderId="0" xfId="6" applyFont="1" applyFill="1" applyAlignment="1">
      <alignment horizontal="center" vertical="center" wrapText="1"/>
    </xf>
    <xf numFmtId="0" fontId="9" fillId="56" borderId="0" xfId="6" applyFont="1" applyFill="1" applyAlignment="1">
      <alignment horizontal="center" vertical="center" wrapText="1"/>
    </xf>
    <xf numFmtId="0" fontId="9" fillId="55" borderId="0" xfId="6" applyFont="1" applyFill="1" applyAlignment="1">
      <alignment horizontal="center" vertical="center" wrapText="1"/>
    </xf>
    <xf numFmtId="0" fontId="13" fillId="2" borderId="85" xfId="6" applyFont="1" applyFill="1" applyBorder="1" applyAlignment="1">
      <alignment horizontal="center" vertical="center" wrapText="1"/>
    </xf>
    <xf numFmtId="0" fontId="25" fillId="32" borderId="0" xfId="0" applyFont="1" applyFill="1" applyAlignment="1">
      <alignment horizontal="right"/>
    </xf>
    <xf numFmtId="0" fontId="14" fillId="32" borderId="0" xfId="0" applyFont="1" applyFill="1"/>
    <xf numFmtId="0" fontId="0" fillId="32" borderId="0" xfId="0" applyFill="1"/>
    <xf numFmtId="0" fontId="25" fillId="59" borderId="0" xfId="0" applyFont="1" applyFill="1" applyAlignment="1">
      <alignment horizontal="right"/>
    </xf>
    <xf numFmtId="0" fontId="26" fillId="57" borderId="0" xfId="6" applyFont="1" applyFill="1" applyAlignment="1">
      <alignment horizontal="center" vertical="center" wrapText="1"/>
    </xf>
    <xf numFmtId="0" fontId="32" fillId="0" borderId="1" xfId="6" applyFont="1" applyBorder="1" applyAlignment="1">
      <alignment horizontal="center" vertical="center" wrapText="1"/>
    </xf>
    <xf numFmtId="0" fontId="32" fillId="0" borderId="18" xfId="6" applyFont="1" applyBorder="1" applyAlignment="1">
      <alignment horizontal="center" vertical="center" wrapText="1"/>
    </xf>
    <xf numFmtId="0" fontId="33" fillId="49" borderId="15" xfId="6" applyFont="1" applyFill="1" applyBorder="1" applyAlignment="1">
      <alignment horizontal="center" vertical="center" wrapText="1"/>
    </xf>
    <xf numFmtId="0" fontId="32" fillId="0" borderId="11" xfId="6" applyFont="1" applyBorder="1" applyAlignment="1">
      <alignment horizontal="center" vertical="center" wrapText="1"/>
    </xf>
    <xf numFmtId="0" fontId="34" fillId="0" borderId="1" xfId="0" applyFont="1" applyBorder="1" applyAlignment="1">
      <alignment horizontal="center" vertical="center"/>
    </xf>
    <xf numFmtId="0" fontId="35" fillId="0" borderId="1" xfId="0" applyFont="1" applyBorder="1" applyAlignment="1">
      <alignment horizontal="center" vertical="center"/>
    </xf>
    <xf numFmtId="0" fontId="9" fillId="13" borderId="86" xfId="0" applyFont="1" applyFill="1" applyBorder="1" applyAlignment="1">
      <alignment horizontal="center" vertical="center"/>
    </xf>
    <xf numFmtId="0" fontId="34" fillId="41" borderId="1" xfId="0" applyFont="1" applyFill="1" applyBorder="1" applyAlignment="1">
      <alignment horizontal="center" vertical="center"/>
    </xf>
    <xf numFmtId="0" fontId="32" fillId="32" borderId="1" xfId="6" applyFont="1" applyFill="1" applyBorder="1" applyAlignment="1">
      <alignment horizontal="center" vertical="center" wrapText="1"/>
    </xf>
    <xf numFmtId="0" fontId="32" fillId="10" borderId="1" xfId="6" applyFont="1" applyFill="1" applyBorder="1" applyAlignment="1">
      <alignment horizontal="center" vertical="center" wrapText="1"/>
    </xf>
    <xf numFmtId="0" fontId="0" fillId="0" borderId="1" xfId="0" applyBorder="1" applyAlignment="1">
      <alignment horizontal="center"/>
    </xf>
    <xf numFmtId="0" fontId="34" fillId="41" borderId="18" xfId="0" applyFont="1" applyFill="1" applyBorder="1" applyAlignment="1">
      <alignment horizontal="center" vertical="center"/>
    </xf>
    <xf numFmtId="0" fontId="0" fillId="0" borderId="18" xfId="0" applyBorder="1" applyAlignment="1">
      <alignment horizontal="center"/>
    </xf>
    <xf numFmtId="0" fontId="9" fillId="16" borderId="86" xfId="0" applyFont="1" applyFill="1" applyBorder="1" applyAlignment="1">
      <alignment horizontal="center" vertical="center"/>
    </xf>
    <xf numFmtId="9" fontId="0" fillId="0" borderId="18" xfId="1" applyFont="1" applyBorder="1" applyAlignment="1">
      <alignment horizontal="center"/>
    </xf>
    <xf numFmtId="9" fontId="0" fillId="0" borderId="1" xfId="1" applyFont="1" applyBorder="1" applyAlignment="1">
      <alignment horizontal="center"/>
    </xf>
    <xf numFmtId="165" fontId="0" fillId="0" borderId="1" xfId="1" applyNumberFormat="1" applyFont="1" applyBorder="1" applyAlignment="1">
      <alignment horizontal="center"/>
    </xf>
    <xf numFmtId="0" fontId="32" fillId="65" borderId="1" xfId="6" applyFont="1" applyFill="1" applyBorder="1" applyAlignment="1">
      <alignment horizontal="center" vertical="center" wrapText="1"/>
    </xf>
    <xf numFmtId="0" fontId="32" fillId="41" borderId="1" xfId="6" applyFont="1" applyFill="1" applyBorder="1" applyAlignment="1">
      <alignment horizontal="center" vertical="center" wrapText="1"/>
    </xf>
    <xf numFmtId="0" fontId="32" fillId="65" borderId="49" xfId="6" applyFont="1" applyFill="1" applyBorder="1" applyAlignment="1">
      <alignment horizontal="center" vertical="center" wrapText="1"/>
    </xf>
    <xf numFmtId="0" fontId="32" fillId="62" borderId="1" xfId="6" applyFont="1" applyFill="1" applyBorder="1" applyAlignment="1">
      <alignment horizontal="center" vertical="center" wrapText="1"/>
    </xf>
    <xf numFmtId="1" fontId="4" fillId="3" borderId="87" xfId="6" applyNumberFormat="1" applyFont="1" applyFill="1" applyBorder="1" applyAlignment="1">
      <alignment horizontal="center" vertical="center" wrapText="1"/>
    </xf>
    <xf numFmtId="0" fontId="4" fillId="0" borderId="87" xfId="6" applyFont="1" applyBorder="1" applyAlignment="1">
      <alignment horizontal="center" vertical="center" wrapText="1"/>
    </xf>
    <xf numFmtId="0" fontId="16" fillId="0" borderId="87" xfId="6" applyFont="1" applyBorder="1" applyAlignment="1">
      <alignment horizontal="center" vertical="center" wrapText="1"/>
    </xf>
    <xf numFmtId="0" fontId="17" fillId="0" borderId="88" xfId="6" applyFont="1" applyBorder="1" applyAlignment="1">
      <alignment horizontal="center" vertical="center" wrapText="1"/>
    </xf>
    <xf numFmtId="0" fontId="18" fillId="39" borderId="84" xfId="6" applyFont="1" applyFill="1" applyBorder="1" applyAlignment="1">
      <alignment horizontal="center" vertical="center" wrapText="1"/>
    </xf>
    <xf numFmtId="0" fontId="19" fillId="0" borderId="89" xfId="6" applyFont="1" applyBorder="1" applyAlignment="1">
      <alignment horizontal="center" vertical="center" wrapText="1"/>
    </xf>
    <xf numFmtId="0" fontId="4" fillId="0" borderId="90" xfId="6" applyFont="1" applyBorder="1" applyAlignment="1">
      <alignment horizontal="center" vertical="center" wrapText="1"/>
    </xf>
    <xf numFmtId="0" fontId="21" fillId="0" borderId="91" xfId="6" applyFont="1" applyBorder="1" applyAlignment="1">
      <alignment horizontal="center" vertical="center" wrapText="1"/>
    </xf>
    <xf numFmtId="0" fontId="21" fillId="0" borderId="87" xfId="6" applyFont="1" applyBorder="1" applyAlignment="1">
      <alignment horizontal="center" vertical="center" wrapText="1"/>
    </xf>
    <xf numFmtId="0" fontId="21" fillId="0" borderId="92" xfId="6" applyFont="1" applyBorder="1" applyAlignment="1">
      <alignment horizontal="center" vertical="center" wrapText="1"/>
    </xf>
    <xf numFmtId="0" fontId="23" fillId="0" borderId="93" xfId="6" applyFont="1" applyBorder="1" applyAlignment="1">
      <alignment horizontal="center" vertical="center" wrapText="1"/>
    </xf>
    <xf numFmtId="0" fontId="23" fillId="0" borderId="94" xfId="6" applyFont="1" applyBorder="1" applyAlignment="1">
      <alignment horizontal="center" vertical="center" wrapText="1"/>
    </xf>
    <xf numFmtId="0" fontId="19" fillId="0" borderId="95" xfId="6" applyFont="1" applyBorder="1" applyAlignment="1">
      <alignment horizontal="center" vertical="center" wrapText="1"/>
    </xf>
    <xf numFmtId="0" fontId="4" fillId="0" borderId="83" xfId="6" applyFont="1" applyBorder="1" applyAlignment="1">
      <alignment horizontal="center" vertical="center" wrapText="1"/>
    </xf>
    <xf numFmtId="0" fontId="22" fillId="0" borderId="96" xfId="6" applyFont="1" applyBorder="1" applyAlignment="1">
      <alignment horizontal="center" vertical="center" wrapText="1"/>
    </xf>
    <xf numFmtId="0" fontId="22" fillId="0" borderId="87" xfId="6" applyFont="1" applyBorder="1" applyAlignment="1">
      <alignment horizontal="center" vertical="center" wrapText="1"/>
    </xf>
    <xf numFmtId="0" fontId="22" fillId="0" borderId="97" xfId="6" applyFont="1" applyBorder="1" applyAlignment="1">
      <alignment horizontal="center" vertical="center" wrapText="1"/>
    </xf>
    <xf numFmtId="0" fontId="10" fillId="41" borderId="84" xfId="6" applyFont="1" applyFill="1" applyBorder="1" applyAlignment="1">
      <alignment horizontal="center" vertical="center" wrapText="1"/>
    </xf>
    <xf numFmtId="0" fontId="23" fillId="0" borderId="98" xfId="6" applyFont="1" applyBorder="1" applyAlignment="1">
      <alignment horizontal="center" vertical="center" wrapText="1"/>
    </xf>
    <xf numFmtId="0" fontId="24" fillId="0" borderId="87" xfId="6" applyFont="1" applyBorder="1" applyAlignment="1">
      <alignment horizontal="center" vertical="center" wrapText="1"/>
    </xf>
    <xf numFmtId="1" fontId="10" fillId="41" borderId="99" xfId="6" applyNumberFormat="1" applyFont="1" applyFill="1" applyBorder="1" applyAlignment="1">
      <alignment horizontal="center" vertical="center" wrapText="1"/>
    </xf>
    <xf numFmtId="1" fontId="10" fillId="41" borderId="100" xfId="6" applyNumberFormat="1" applyFont="1" applyFill="1" applyBorder="1" applyAlignment="1">
      <alignment horizontal="center" vertical="center" wrapText="1"/>
    </xf>
    <xf numFmtId="0" fontId="30" fillId="0" borderId="101" xfId="6" applyFont="1" applyBorder="1" applyAlignment="1">
      <alignment horizontal="center" vertical="center" wrapText="1"/>
    </xf>
    <xf numFmtId="0" fontId="30" fillId="0" borderId="102" xfId="6" applyFont="1" applyBorder="1" applyAlignment="1">
      <alignment horizontal="center" vertical="center" wrapText="1"/>
    </xf>
    <xf numFmtId="0" fontId="30" fillId="41" borderId="101" xfId="6" applyFont="1" applyFill="1" applyBorder="1" applyAlignment="1">
      <alignment horizontal="center" vertical="center" wrapText="1"/>
    </xf>
    <xf numFmtId="0" fontId="30" fillId="41" borderId="102" xfId="6" applyFont="1" applyFill="1" applyBorder="1" applyAlignment="1">
      <alignment horizontal="center" vertical="center" wrapText="1"/>
    </xf>
    <xf numFmtId="0" fontId="30" fillId="0" borderId="103" xfId="6" applyFont="1" applyBorder="1" applyAlignment="1">
      <alignment horizontal="center" vertical="center" wrapText="1"/>
    </xf>
    <xf numFmtId="0" fontId="30" fillId="0" borderId="104" xfId="6" applyFont="1" applyBorder="1" applyAlignment="1">
      <alignment horizontal="center" vertical="center" wrapText="1"/>
    </xf>
    <xf numFmtId="0" fontId="30" fillId="0" borderId="107" xfId="6" applyFont="1" applyBorder="1" applyAlignment="1">
      <alignment horizontal="center" vertical="center" wrapText="1"/>
    </xf>
    <xf numFmtId="0" fontId="30" fillId="0" borderId="108" xfId="6" applyFont="1" applyBorder="1" applyAlignment="1">
      <alignment horizontal="center" vertical="center" wrapText="1"/>
    </xf>
    <xf numFmtId="0" fontId="30" fillId="0" borderId="109" xfId="6" applyFont="1" applyBorder="1" applyAlignment="1">
      <alignment horizontal="center" vertical="center" wrapText="1"/>
    </xf>
    <xf numFmtId="0" fontId="30" fillId="0" borderId="110" xfId="6" applyFont="1" applyBorder="1" applyAlignment="1">
      <alignment horizontal="center" vertical="center" wrapText="1"/>
    </xf>
    <xf numFmtId="0" fontId="29" fillId="0" borderId="103" xfId="6" applyFont="1" applyBorder="1" applyAlignment="1">
      <alignment horizontal="center" vertical="center" wrapText="1"/>
    </xf>
    <xf numFmtId="0" fontId="30" fillId="0" borderId="111" xfId="6" applyFont="1" applyBorder="1" applyAlignment="1">
      <alignment horizontal="center" vertical="center" wrapText="1"/>
    </xf>
    <xf numFmtId="0" fontId="30" fillId="0" borderId="112" xfId="6" applyFont="1" applyBorder="1" applyAlignment="1">
      <alignment horizontal="center" vertical="center" wrapText="1"/>
    </xf>
    <xf numFmtId="0" fontId="30" fillId="0" borderId="113" xfId="6" applyFont="1" applyBorder="1" applyAlignment="1">
      <alignment horizontal="center" vertical="center" wrapText="1"/>
    </xf>
    <xf numFmtId="0" fontId="30" fillId="0" borderId="114" xfId="6" applyFont="1" applyBorder="1" applyAlignment="1">
      <alignment horizontal="center" vertical="center" wrapText="1"/>
    </xf>
    <xf numFmtId="0" fontId="29" fillId="0" borderId="115" xfId="6" applyFont="1" applyBorder="1" applyAlignment="1">
      <alignment horizontal="center" vertical="center" wrapText="1"/>
    </xf>
    <xf numFmtId="0" fontId="30" fillId="0" borderId="116" xfId="6" applyFont="1" applyBorder="1" applyAlignment="1">
      <alignment horizontal="center" vertical="center" wrapText="1"/>
    </xf>
    <xf numFmtId="0" fontId="29" fillId="0" borderId="117" xfId="6" applyFont="1" applyBorder="1" applyAlignment="1">
      <alignment horizontal="center" vertical="center" wrapText="1"/>
    </xf>
    <xf numFmtId="0" fontId="30" fillId="0" borderId="118" xfId="6" applyFont="1" applyBorder="1" applyAlignment="1">
      <alignment horizontal="center" vertical="center" wrapText="1"/>
    </xf>
    <xf numFmtId="0" fontId="30" fillId="0" borderId="119" xfId="6" applyFont="1" applyBorder="1" applyAlignment="1">
      <alignment horizontal="center" vertical="center" wrapText="1"/>
    </xf>
    <xf numFmtId="0" fontId="30" fillId="0" borderId="120" xfId="6" applyFont="1" applyBorder="1" applyAlignment="1">
      <alignment horizontal="center" vertical="center" wrapText="1"/>
    </xf>
    <xf numFmtId="0" fontId="29" fillId="0" borderId="109" xfId="6" applyFont="1" applyBorder="1" applyAlignment="1">
      <alignment horizontal="center" vertical="center" wrapText="1"/>
    </xf>
    <xf numFmtId="0" fontId="29" fillId="0" borderId="101" xfId="6" applyFont="1" applyBorder="1" applyAlignment="1">
      <alignment horizontal="center" vertical="center" wrapText="1"/>
    </xf>
    <xf numFmtId="0" fontId="30" fillId="0" borderId="121" xfId="6" applyFont="1" applyBorder="1" applyAlignment="1">
      <alignment horizontal="center" vertical="center" wrapText="1"/>
    </xf>
    <xf numFmtId="0" fontId="30" fillId="0" borderId="122" xfId="6" applyFont="1" applyBorder="1" applyAlignment="1">
      <alignment horizontal="center" vertical="center" wrapText="1"/>
    </xf>
    <xf numFmtId="0" fontId="30" fillId="0" borderId="123" xfId="6" applyFont="1" applyBorder="1" applyAlignment="1">
      <alignment horizontal="center" vertical="center" wrapText="1"/>
    </xf>
    <xf numFmtId="0" fontId="30" fillId="0" borderId="124" xfId="6" applyFont="1" applyBorder="1" applyAlignment="1">
      <alignment horizontal="center" vertical="center" wrapText="1"/>
    </xf>
    <xf numFmtId="0" fontId="29" fillId="0" borderId="125" xfId="6" applyFont="1" applyBorder="1" applyAlignment="1">
      <alignment horizontal="center" vertical="center" wrapText="1"/>
    </xf>
    <xf numFmtId="0" fontId="30" fillId="0" borderId="126" xfId="6" applyFont="1" applyBorder="1" applyAlignment="1">
      <alignment horizontal="center" vertical="center" wrapText="1"/>
    </xf>
    <xf numFmtId="0" fontId="30" fillId="41" borderId="105" xfId="6" applyFont="1" applyFill="1" applyBorder="1" applyAlignment="1">
      <alignment horizontal="center" vertical="center" wrapText="1"/>
    </xf>
    <xf numFmtId="0" fontId="30" fillId="41" borderId="106" xfId="6" applyFont="1" applyFill="1" applyBorder="1" applyAlignment="1">
      <alignment horizontal="center" vertical="center" wrapText="1"/>
    </xf>
    <xf numFmtId="0" fontId="29" fillId="0" borderId="127" xfId="6" applyFont="1" applyBorder="1" applyAlignment="1">
      <alignment horizontal="center" vertical="center" wrapText="1"/>
    </xf>
    <xf numFmtId="0" fontId="30" fillId="0" borderId="128" xfId="6" applyFont="1" applyBorder="1" applyAlignment="1">
      <alignment horizontal="center" vertical="center" wrapText="1"/>
    </xf>
    <xf numFmtId="0" fontId="29" fillId="0" borderId="107" xfId="6" applyFont="1" applyBorder="1" applyAlignment="1">
      <alignment horizontal="center" vertical="center" wrapText="1"/>
    </xf>
    <xf numFmtId="0" fontId="29" fillId="0" borderId="111" xfId="6" applyFont="1" applyBorder="1" applyAlignment="1">
      <alignment horizontal="center" vertical="center" wrapText="1"/>
    </xf>
    <xf numFmtId="0" fontId="29" fillId="0" borderId="113" xfId="6" applyFont="1" applyBorder="1" applyAlignment="1">
      <alignment horizontal="center" vertical="center" wrapText="1"/>
    </xf>
    <xf numFmtId="0" fontId="29" fillId="0" borderId="119" xfId="6" applyFont="1" applyBorder="1" applyAlignment="1">
      <alignment horizontal="center" vertical="center" wrapText="1"/>
    </xf>
    <xf numFmtId="0" fontId="29" fillId="0" borderId="121" xfId="6" applyFont="1" applyBorder="1" applyAlignment="1">
      <alignment horizontal="center" vertical="center" wrapText="1"/>
    </xf>
    <xf numFmtId="0" fontId="29" fillId="0" borderId="123" xfId="6" applyFont="1" applyBorder="1" applyAlignment="1">
      <alignment horizontal="center" vertical="center" wrapText="1"/>
    </xf>
    <xf numFmtId="0" fontId="4" fillId="0" borderId="129" xfId="6" applyFont="1" applyBorder="1" applyAlignment="1">
      <alignment horizontal="center" vertical="center" wrapText="1"/>
    </xf>
    <xf numFmtId="0" fontId="4" fillId="0" borderId="130" xfId="6" applyFont="1" applyBorder="1" applyAlignment="1">
      <alignment horizontal="center" vertical="center" wrapText="1"/>
    </xf>
    <xf numFmtId="1" fontId="10" fillId="61" borderId="99" xfId="6" applyNumberFormat="1" applyFont="1" applyFill="1" applyBorder="1" applyAlignment="1">
      <alignment horizontal="center" vertical="center" wrapText="1"/>
    </xf>
    <xf numFmtId="1" fontId="10" fillId="61" borderId="131" xfId="6" applyNumberFormat="1" applyFont="1" applyFill="1" applyBorder="1" applyAlignment="1">
      <alignment horizontal="center" vertical="center" wrapText="1"/>
    </xf>
    <xf numFmtId="1" fontId="10" fillId="63" borderId="100" xfId="6" applyNumberFormat="1" applyFont="1" applyFill="1" applyBorder="1" applyAlignment="1">
      <alignment horizontal="center" vertical="center" wrapText="1"/>
    </xf>
    <xf numFmtId="0" fontId="32" fillId="0" borderId="101" xfId="6" applyFont="1" applyBorder="1" applyAlignment="1">
      <alignment horizontal="center" vertical="center" wrapText="1"/>
    </xf>
    <xf numFmtId="0" fontId="32" fillId="0" borderId="102" xfId="6" applyFont="1" applyBorder="1" applyAlignment="1">
      <alignment horizontal="center" vertical="center" wrapText="1"/>
    </xf>
    <xf numFmtId="0" fontId="32" fillId="65" borderId="101" xfId="6" applyFont="1" applyFill="1" applyBorder="1" applyAlignment="1">
      <alignment horizontal="center" vertical="center" wrapText="1"/>
    </xf>
    <xf numFmtId="0" fontId="32" fillId="41" borderId="101" xfId="6" applyFont="1" applyFill="1" applyBorder="1" applyAlignment="1">
      <alignment horizontal="center" vertical="center" wrapText="1"/>
    </xf>
    <xf numFmtId="0" fontId="32" fillId="41" borderId="102" xfId="6" applyFont="1" applyFill="1" applyBorder="1" applyAlignment="1">
      <alignment horizontal="center" vertical="center" wrapText="1"/>
    </xf>
    <xf numFmtId="0" fontId="32" fillId="62" borderId="101" xfId="6" applyFont="1" applyFill="1" applyBorder="1" applyAlignment="1">
      <alignment horizontal="center" vertical="center" wrapText="1"/>
    </xf>
    <xf numFmtId="0" fontId="32" fillId="62" borderId="102" xfId="6" applyFont="1" applyFill="1" applyBorder="1" applyAlignment="1">
      <alignment horizontal="center" vertical="center" wrapText="1"/>
    </xf>
    <xf numFmtId="0" fontId="32" fillId="0" borderId="103" xfId="6" applyFont="1" applyBorder="1" applyAlignment="1">
      <alignment horizontal="center" vertical="center" wrapText="1"/>
    </xf>
    <xf numFmtId="0" fontId="32" fillId="0" borderId="9" xfId="6" applyFont="1" applyBorder="1" applyAlignment="1">
      <alignment horizontal="center" vertical="center" wrapText="1"/>
    </xf>
    <xf numFmtId="0" fontId="32" fillId="0" borderId="104" xfId="6" applyFont="1" applyBorder="1" applyAlignment="1">
      <alignment horizontal="center" vertical="center" wrapText="1"/>
    </xf>
    <xf numFmtId="0" fontId="32" fillId="0" borderId="107" xfId="6" applyFont="1" applyBorder="1" applyAlignment="1">
      <alignment horizontal="center" vertical="center" wrapText="1"/>
    </xf>
    <xf numFmtId="0" fontId="32" fillId="65" borderId="16" xfId="6" applyFont="1" applyFill="1" applyBorder="1" applyAlignment="1">
      <alignment horizontal="center" vertical="center" wrapText="1"/>
    </xf>
    <xf numFmtId="0" fontId="32" fillId="0" borderId="108" xfId="6" applyFont="1" applyBorder="1" applyAlignment="1">
      <alignment horizontal="center" vertical="center" wrapText="1"/>
    </xf>
    <xf numFmtId="0" fontId="32" fillId="0" borderId="109" xfId="6" applyFont="1" applyBorder="1" applyAlignment="1">
      <alignment horizontal="center" vertical="center" wrapText="1"/>
    </xf>
    <xf numFmtId="0" fontId="32" fillId="0" borderId="110" xfId="6" applyFont="1" applyBorder="1" applyAlignment="1">
      <alignment horizontal="center" vertical="center" wrapText="1"/>
    </xf>
    <xf numFmtId="0" fontId="32" fillId="0" borderId="111" xfId="6" applyFont="1" applyBorder="1" applyAlignment="1">
      <alignment horizontal="center" vertical="center" wrapText="1"/>
    </xf>
    <xf numFmtId="0" fontId="32" fillId="0" borderId="132" xfId="6" applyFont="1" applyBorder="1" applyAlignment="1">
      <alignment horizontal="center" vertical="center" wrapText="1"/>
    </xf>
    <xf numFmtId="0" fontId="32" fillId="0" borderId="112" xfId="6" applyFont="1" applyBorder="1" applyAlignment="1">
      <alignment horizontal="center" vertical="center" wrapText="1"/>
    </xf>
    <xf numFmtId="0" fontId="32" fillId="0" borderId="113" xfId="6" applyFont="1" applyBorder="1" applyAlignment="1">
      <alignment horizontal="center" vertical="center" wrapText="1"/>
    </xf>
    <xf numFmtId="0" fontId="32" fillId="0" borderId="32" xfId="6" applyFont="1" applyBorder="1" applyAlignment="1">
      <alignment horizontal="center" vertical="center" wrapText="1"/>
    </xf>
    <xf numFmtId="0" fontId="32" fillId="0" borderId="114" xfId="6" applyFont="1" applyBorder="1" applyAlignment="1">
      <alignment horizontal="center" vertical="center" wrapText="1"/>
    </xf>
    <xf numFmtId="0" fontId="32" fillId="0" borderId="115" xfId="6" applyFont="1" applyBorder="1" applyAlignment="1">
      <alignment horizontal="center" vertical="center" wrapText="1"/>
    </xf>
    <xf numFmtId="0" fontId="32" fillId="0" borderId="37" xfId="6" applyFont="1" applyBorder="1" applyAlignment="1">
      <alignment horizontal="center" vertical="center" wrapText="1"/>
    </xf>
    <xf numFmtId="0" fontId="32" fillId="0" borderId="116" xfId="6" applyFont="1" applyBorder="1" applyAlignment="1">
      <alignment horizontal="center" vertical="center" wrapText="1"/>
    </xf>
    <xf numFmtId="0" fontId="32" fillId="0" borderId="117" xfId="6" applyFont="1" applyBorder="1" applyAlignment="1">
      <alignment horizontal="center" vertical="center" wrapText="1"/>
    </xf>
    <xf numFmtId="0" fontId="32" fillId="0" borderId="42" xfId="6" applyFont="1" applyBorder="1" applyAlignment="1">
      <alignment horizontal="center" vertical="center" wrapText="1"/>
    </xf>
    <xf numFmtId="0" fontId="32" fillId="0" borderId="118" xfId="6" applyFont="1" applyBorder="1" applyAlignment="1">
      <alignment horizontal="center" vertical="center" wrapText="1"/>
    </xf>
    <xf numFmtId="0" fontId="32" fillId="0" borderId="119" xfId="6" applyFont="1" applyBorder="1" applyAlignment="1">
      <alignment horizontal="center" vertical="center" wrapText="1"/>
    </xf>
    <xf numFmtId="0" fontId="32" fillId="0" borderId="47" xfId="6" applyFont="1" applyBorder="1" applyAlignment="1">
      <alignment horizontal="center" vertical="center" wrapText="1"/>
    </xf>
    <xf numFmtId="0" fontId="32" fillId="0" borderId="120" xfId="6" applyFont="1" applyBorder="1" applyAlignment="1">
      <alignment horizontal="center" vertical="center" wrapText="1"/>
    </xf>
    <xf numFmtId="0" fontId="32" fillId="65" borderId="121" xfId="6" applyFont="1" applyFill="1" applyBorder="1" applyAlignment="1">
      <alignment horizontal="center" vertical="center" wrapText="1"/>
    </xf>
    <xf numFmtId="0" fontId="32" fillId="0" borderId="122" xfId="6" applyFont="1" applyBorder="1" applyAlignment="1">
      <alignment horizontal="center" vertical="center" wrapText="1"/>
    </xf>
    <xf numFmtId="0" fontId="32" fillId="0" borderId="123" xfId="6" applyFont="1" applyBorder="1" applyAlignment="1">
      <alignment horizontal="center" vertical="center" wrapText="1"/>
    </xf>
    <xf numFmtId="0" fontId="32" fillId="41" borderId="54" xfId="6" applyFont="1" applyFill="1" applyBorder="1" applyAlignment="1">
      <alignment horizontal="center" vertical="center" wrapText="1"/>
    </xf>
    <xf numFmtId="0" fontId="32" fillId="41" borderId="124" xfId="6" applyFont="1" applyFill="1" applyBorder="1" applyAlignment="1">
      <alignment horizontal="center" vertical="center" wrapText="1"/>
    </xf>
    <xf numFmtId="0" fontId="32" fillId="0" borderId="125" xfId="6" applyFont="1" applyBorder="1" applyAlignment="1">
      <alignment horizontal="center" vertical="center" wrapText="1"/>
    </xf>
    <xf numFmtId="0" fontId="32" fillId="0" borderId="61" xfId="6" applyFont="1" applyBorder="1" applyAlignment="1">
      <alignment horizontal="center" vertical="center" wrapText="1"/>
    </xf>
    <xf numFmtId="0" fontId="32" fillId="0" borderId="126" xfId="6" applyFont="1" applyBorder="1" applyAlignment="1">
      <alignment horizontal="center" vertical="center" wrapText="1"/>
    </xf>
    <xf numFmtId="0" fontId="32" fillId="0" borderId="105" xfId="6" applyFont="1" applyBorder="1" applyAlignment="1">
      <alignment horizontal="center" vertical="center" wrapText="1"/>
    </xf>
    <xf numFmtId="0" fontId="32" fillId="0" borderId="106" xfId="6" applyFont="1" applyBorder="1" applyAlignment="1">
      <alignment horizontal="center" vertical="center" wrapText="1"/>
    </xf>
    <xf numFmtId="0" fontId="32" fillId="0" borderId="127" xfId="6" applyFont="1" applyBorder="1" applyAlignment="1">
      <alignment horizontal="center" vertical="center" wrapText="1"/>
    </xf>
    <xf numFmtId="0" fontId="32" fillId="0" borderId="133" xfId="6" applyFont="1" applyBorder="1" applyAlignment="1">
      <alignment horizontal="center" vertical="center" wrapText="1"/>
    </xf>
    <xf numFmtId="0" fontId="32" fillId="0" borderId="128" xfId="6" applyFont="1" applyBorder="1" applyAlignment="1">
      <alignment horizontal="center" vertical="center" wrapText="1"/>
    </xf>
    <xf numFmtId="0" fontId="32" fillId="65" borderId="107" xfId="6" applyFont="1" applyFill="1" applyBorder="1" applyAlignment="1">
      <alignment horizontal="center" vertical="center" wrapText="1"/>
    </xf>
    <xf numFmtId="0" fontId="32" fillId="0" borderId="16" xfId="6" applyFont="1" applyBorder="1" applyAlignment="1">
      <alignment horizontal="center" vertical="center" wrapText="1"/>
    </xf>
    <xf numFmtId="0" fontId="32" fillId="65" borderId="111" xfId="6" applyFont="1" applyFill="1" applyBorder="1" applyAlignment="1">
      <alignment horizontal="center" vertical="center" wrapText="1"/>
    </xf>
    <xf numFmtId="0" fontId="32" fillId="62" borderId="54" xfId="6" applyFont="1" applyFill="1" applyBorder="1" applyAlignment="1">
      <alignment horizontal="center" vertical="center" wrapText="1"/>
    </xf>
    <xf numFmtId="0" fontId="32" fillId="62" borderId="124" xfId="6" applyFont="1" applyFill="1" applyBorder="1" applyAlignment="1">
      <alignment horizontal="center" vertical="center" wrapText="1"/>
    </xf>
    <xf numFmtId="0" fontId="32" fillId="0" borderId="129" xfId="6" applyFont="1" applyBorder="1" applyAlignment="1">
      <alignment horizontal="center" vertical="center" wrapText="1"/>
    </xf>
    <xf numFmtId="0" fontId="32" fillId="0" borderId="134" xfId="6" applyFont="1" applyBorder="1" applyAlignment="1">
      <alignment horizontal="center" vertical="center" wrapText="1"/>
    </xf>
    <xf numFmtId="0" fontId="32" fillId="0" borderId="130" xfId="6" applyFont="1" applyBorder="1" applyAlignment="1">
      <alignment horizontal="center" vertical="center" wrapText="1"/>
    </xf>
    <xf numFmtId="1" fontId="10" fillId="64" borderId="99" xfId="6" applyNumberFormat="1" applyFont="1" applyFill="1" applyBorder="1" applyAlignment="1">
      <alignment horizontal="center" vertical="center" wrapText="1"/>
    </xf>
    <xf numFmtId="1" fontId="10" fillId="60" borderId="100" xfId="6" applyNumberFormat="1" applyFont="1" applyFill="1" applyBorder="1" applyAlignment="1">
      <alignment horizontal="center" vertical="center" wrapText="1"/>
    </xf>
    <xf numFmtId="1" fontId="28" fillId="0" borderId="102" xfId="6" applyNumberFormat="1" applyFont="1" applyBorder="1" applyAlignment="1">
      <alignment horizontal="center" vertical="center" wrapText="1"/>
    </xf>
    <xf numFmtId="1" fontId="27" fillId="0" borderId="102" xfId="6" applyNumberFormat="1" applyFont="1" applyBorder="1" applyAlignment="1">
      <alignment horizontal="center" vertical="center" wrapText="1"/>
    </xf>
    <xf numFmtId="1" fontId="28" fillId="0" borderId="104" xfId="6" applyNumberFormat="1" applyFont="1" applyBorder="1" applyAlignment="1">
      <alignment horizontal="center" vertical="center" wrapText="1"/>
    </xf>
    <xf numFmtId="1" fontId="28" fillId="41" borderId="108" xfId="6" applyNumberFormat="1" applyFont="1" applyFill="1" applyBorder="1" applyAlignment="1">
      <alignment horizontal="center" vertical="center" wrapText="1"/>
    </xf>
    <xf numFmtId="1" fontId="28" fillId="0" borderId="110" xfId="6" applyNumberFormat="1" applyFont="1" applyBorder="1" applyAlignment="1">
      <alignment horizontal="center" vertical="center" wrapText="1"/>
    </xf>
    <xf numFmtId="1" fontId="28" fillId="0" borderId="112" xfId="6" applyNumberFormat="1" applyFont="1" applyBorder="1" applyAlignment="1">
      <alignment horizontal="center" vertical="center" wrapText="1"/>
    </xf>
    <xf numFmtId="1" fontId="28" fillId="0" borderId="114" xfId="6" applyNumberFormat="1" applyFont="1" applyBorder="1" applyAlignment="1">
      <alignment horizontal="center" vertical="center" wrapText="1"/>
    </xf>
    <xf numFmtId="1" fontId="28" fillId="0" borderId="116" xfId="6" applyNumberFormat="1" applyFont="1" applyBorder="1" applyAlignment="1">
      <alignment horizontal="center" vertical="center" wrapText="1"/>
    </xf>
    <xf numFmtId="1" fontId="28" fillId="0" borderId="118" xfId="6" applyNumberFormat="1" applyFont="1" applyBorder="1" applyAlignment="1">
      <alignment horizontal="center" vertical="center" wrapText="1"/>
    </xf>
    <xf numFmtId="1" fontId="28" fillId="0" borderId="120" xfId="6" applyNumberFormat="1" applyFont="1" applyBorder="1" applyAlignment="1">
      <alignment horizontal="center" vertical="center" wrapText="1"/>
    </xf>
    <xf numFmtId="0" fontId="32" fillId="0" borderId="121" xfId="6" applyFont="1" applyBorder="1" applyAlignment="1">
      <alignment horizontal="center" vertical="center" wrapText="1"/>
    </xf>
    <xf numFmtId="1" fontId="28" fillId="0" borderId="122" xfId="6" applyNumberFormat="1" applyFont="1" applyBorder="1" applyAlignment="1">
      <alignment horizontal="center" vertical="center" wrapText="1"/>
    </xf>
    <xf numFmtId="1" fontId="28" fillId="0" borderId="124" xfId="6" applyNumberFormat="1" applyFont="1" applyBorder="1" applyAlignment="1">
      <alignment horizontal="center" vertical="center" wrapText="1"/>
    </xf>
    <xf numFmtId="1" fontId="28" fillId="0" borderId="126" xfId="6" applyNumberFormat="1" applyFont="1" applyBorder="1" applyAlignment="1">
      <alignment horizontal="center" vertical="center" wrapText="1"/>
    </xf>
    <xf numFmtId="1" fontId="27" fillId="0" borderId="106" xfId="6" applyNumberFormat="1" applyFont="1" applyBorder="1" applyAlignment="1">
      <alignment horizontal="center" vertical="center" wrapText="1"/>
    </xf>
    <xf numFmtId="1" fontId="28" fillId="0" borderId="128" xfId="6" applyNumberFormat="1" applyFont="1" applyBorder="1" applyAlignment="1">
      <alignment horizontal="center" vertical="center" wrapText="1"/>
    </xf>
    <xf numFmtId="1" fontId="28" fillId="0" borderId="108" xfId="6" applyNumberFormat="1" applyFont="1" applyBorder="1" applyAlignment="1">
      <alignment horizontal="center" vertical="center" wrapText="1"/>
    </xf>
    <xf numFmtId="1" fontId="28" fillId="0" borderId="130" xfId="6" applyNumberFormat="1" applyFont="1" applyBorder="1" applyAlignment="1">
      <alignment horizontal="center" vertical="center" wrapText="1"/>
    </xf>
    <xf numFmtId="0" fontId="32" fillId="41" borderId="107" xfId="6" applyFont="1" applyFill="1" applyBorder="1" applyAlignment="1">
      <alignment horizontal="center" vertical="center" wrapText="1"/>
    </xf>
    <xf numFmtId="0" fontId="32" fillId="62" borderId="123" xfId="6" applyFont="1" applyFill="1" applyBorder="1" applyAlignment="1">
      <alignment horizontal="center" vertical="center" wrapText="1"/>
    </xf>
    <xf numFmtId="0" fontId="29" fillId="0" borderId="105" xfId="6" applyFont="1" applyBorder="1" applyAlignment="1">
      <alignment horizontal="center" vertical="center" wrapText="1"/>
    </xf>
    <xf numFmtId="0" fontId="30" fillId="0" borderId="106" xfId="6" applyFont="1" applyBorder="1" applyAlignment="1">
      <alignment horizontal="center" vertical="center" wrapText="1"/>
    </xf>
    <xf numFmtId="0" fontId="13" fillId="0" borderId="47" xfId="6" applyFont="1" applyBorder="1" applyAlignment="1">
      <alignment horizontal="center" vertical="center" wrapText="1"/>
    </xf>
    <xf numFmtId="0" fontId="13" fillId="66" borderId="45" xfId="6" applyFont="1" applyFill="1" applyBorder="1" applyAlignment="1">
      <alignment horizontal="center" vertical="center" wrapText="1"/>
    </xf>
    <xf numFmtId="0" fontId="13" fillId="66" borderId="46" xfId="6" applyFont="1" applyFill="1" applyBorder="1" applyAlignment="1">
      <alignment horizontal="center" vertical="center" wrapText="1"/>
    </xf>
    <xf numFmtId="0" fontId="18" fillId="66" borderId="10" xfId="6" applyFont="1" applyFill="1" applyBorder="1" applyAlignment="1">
      <alignment horizontal="center" vertical="center" wrapText="1"/>
    </xf>
    <xf numFmtId="0" fontId="30" fillId="0" borderId="105" xfId="6" applyFont="1" applyBorder="1" applyAlignment="1">
      <alignment horizontal="center" vertical="center" wrapText="1"/>
    </xf>
    <xf numFmtId="0" fontId="36" fillId="41" borderId="87" xfId="6" applyFont="1" applyFill="1" applyBorder="1" applyAlignment="1">
      <alignment horizontal="center" vertical="center" wrapText="1"/>
    </xf>
    <xf numFmtId="0" fontId="9" fillId="54" borderId="0" xfId="6" applyFont="1" applyFill="1" applyAlignment="1">
      <alignment horizontal="center" vertical="center" wrapText="1"/>
    </xf>
    <xf numFmtId="0" fontId="9" fillId="54" borderId="4" xfId="6" applyFont="1" applyFill="1" applyBorder="1" applyAlignment="1">
      <alignment horizontal="center" vertical="center" wrapText="1"/>
    </xf>
    <xf numFmtId="0" fontId="9" fillId="37" borderId="4" xfId="6" applyFont="1" applyFill="1" applyBorder="1" applyAlignment="1">
      <alignment horizontal="center" vertical="center" wrapText="1"/>
    </xf>
    <xf numFmtId="0" fontId="9" fillId="43" borderId="4" xfId="6" applyFont="1" applyFill="1" applyBorder="1" applyAlignment="1">
      <alignment horizontal="center" vertical="center" wrapText="1"/>
    </xf>
    <xf numFmtId="0" fontId="9" fillId="45" borderId="4" xfId="6" applyFont="1" applyFill="1" applyBorder="1" applyAlignment="1">
      <alignment horizontal="center" vertical="center" wrapText="1"/>
    </xf>
    <xf numFmtId="0" fontId="9" fillId="41" borderId="4" xfId="6" applyFont="1" applyFill="1" applyBorder="1" applyAlignment="1">
      <alignment horizontal="center" vertical="center" wrapText="1"/>
    </xf>
    <xf numFmtId="0" fontId="9" fillId="20" borderId="0" xfId="6" applyFont="1" applyFill="1" applyAlignment="1">
      <alignment horizontal="center" vertical="center" wrapText="1"/>
    </xf>
    <xf numFmtId="0" fontId="9" fillId="20" borderId="4" xfId="6" applyFont="1" applyFill="1" applyBorder="1" applyAlignment="1">
      <alignment horizontal="center" vertical="center" wrapText="1"/>
    </xf>
    <xf numFmtId="0" fontId="9" fillId="28" borderId="4" xfId="6" applyFont="1" applyFill="1" applyBorder="1" applyAlignment="1">
      <alignment horizontal="center" vertical="center" wrapText="1"/>
    </xf>
    <xf numFmtId="0" fontId="9" fillId="30" borderId="4" xfId="6" applyFont="1" applyFill="1" applyBorder="1" applyAlignment="1">
      <alignment horizontal="center" vertical="center" wrapText="1"/>
    </xf>
    <xf numFmtId="0" fontId="9" fillId="32" borderId="4" xfId="6" applyFont="1" applyFill="1" applyBorder="1" applyAlignment="1">
      <alignment horizontal="center" vertical="center" wrapText="1"/>
    </xf>
    <xf numFmtId="0" fontId="9" fillId="7" borderId="4" xfId="6" applyFont="1" applyFill="1" applyBorder="1" applyAlignment="1">
      <alignment horizontal="center" vertical="center" wrapText="1"/>
    </xf>
    <xf numFmtId="0" fontId="9" fillId="35" borderId="4" xfId="6" applyFont="1" applyFill="1" applyBorder="1" applyAlignment="1">
      <alignment horizontal="center" vertical="center" wrapText="1"/>
    </xf>
    <xf numFmtId="0" fontId="9" fillId="22" borderId="4" xfId="6" applyFont="1" applyFill="1" applyBorder="1" applyAlignment="1">
      <alignment horizontal="center" vertical="center" wrapText="1"/>
    </xf>
    <xf numFmtId="0" fontId="9" fillId="24" borderId="4" xfId="6" applyFont="1" applyFill="1" applyBorder="1" applyAlignment="1">
      <alignment horizontal="center" vertical="center" wrapText="1"/>
    </xf>
    <xf numFmtId="0" fontId="9" fillId="0" borderId="4" xfId="6" applyFont="1" applyBorder="1" applyAlignment="1">
      <alignment horizontal="center" vertical="center" wrapText="1"/>
    </xf>
    <xf numFmtId="0" fontId="9" fillId="26" borderId="4" xfId="6" applyFont="1" applyFill="1" applyBorder="1" applyAlignment="1">
      <alignment horizontal="center" vertical="center" wrapText="1"/>
    </xf>
    <xf numFmtId="0" fontId="9" fillId="5" borderId="4" xfId="6" applyFont="1" applyFill="1" applyBorder="1" applyAlignment="1">
      <alignment horizontal="center" vertical="center"/>
    </xf>
    <xf numFmtId="0" fontId="9" fillId="10" borderId="4" xfId="6" applyFont="1" applyFill="1" applyBorder="1" applyAlignment="1">
      <alignment horizontal="center" vertical="center" wrapText="1"/>
    </xf>
    <xf numFmtId="0" fontId="9" fillId="14" borderId="4" xfId="6" applyFont="1" applyFill="1" applyBorder="1" applyAlignment="1">
      <alignment horizontal="center" vertical="center" wrapText="1"/>
    </xf>
    <xf numFmtId="0" fontId="9" fillId="16" borderId="4" xfId="6" applyFont="1" applyFill="1" applyBorder="1" applyAlignment="1">
      <alignment horizontal="center" vertical="center" wrapText="1"/>
    </xf>
    <xf numFmtId="0" fontId="9" fillId="18" borderId="4" xfId="6" applyFont="1" applyFill="1" applyBorder="1" applyAlignment="1">
      <alignment horizontal="center" vertical="center" wrapText="1"/>
    </xf>
    <xf numFmtId="1" fontId="28" fillId="41" borderId="102" xfId="6" applyNumberFormat="1" applyFont="1" applyFill="1" applyBorder="1" applyAlignment="1">
      <alignment horizontal="center" vertical="center" wrapText="1"/>
    </xf>
    <xf numFmtId="0" fontId="1" fillId="0" borderId="0" xfId="6" applyAlignment="1">
      <alignment horizontal="center" wrapText="1"/>
    </xf>
    <xf numFmtId="1" fontId="10" fillId="60" borderId="131" xfId="6" applyNumberFormat="1" applyFont="1" applyFill="1" applyBorder="1" applyAlignment="1">
      <alignment horizontal="center" vertical="center" wrapText="1"/>
    </xf>
    <xf numFmtId="1" fontId="28" fillId="0" borderId="1" xfId="6" applyNumberFormat="1" applyFont="1" applyBorder="1" applyAlignment="1">
      <alignment horizontal="center" vertical="center" wrapText="1"/>
    </xf>
    <xf numFmtId="1" fontId="28" fillId="41" borderId="1" xfId="6" applyNumberFormat="1" applyFont="1" applyFill="1" applyBorder="1" applyAlignment="1">
      <alignment horizontal="center" vertical="center" wrapText="1"/>
    </xf>
    <xf numFmtId="1" fontId="27" fillId="0" borderId="1" xfId="6" applyNumberFormat="1" applyFont="1" applyBorder="1" applyAlignment="1">
      <alignment horizontal="center" vertical="center" wrapText="1"/>
    </xf>
    <xf numFmtId="1" fontId="28" fillId="0" borderId="9" xfId="6" applyNumberFormat="1" applyFont="1" applyBorder="1" applyAlignment="1">
      <alignment horizontal="center" vertical="center" wrapText="1"/>
    </xf>
    <xf numFmtId="1" fontId="27" fillId="0" borderId="11" xfId="6" applyNumberFormat="1" applyFont="1" applyBorder="1" applyAlignment="1">
      <alignment horizontal="center" vertical="center" wrapText="1"/>
    </xf>
    <xf numFmtId="1" fontId="28" fillId="41" borderId="16" xfId="6" applyNumberFormat="1" applyFont="1" applyFill="1" applyBorder="1" applyAlignment="1">
      <alignment horizontal="center" vertical="center" wrapText="1"/>
    </xf>
    <xf numFmtId="1" fontId="28" fillId="0" borderId="18" xfId="6" applyNumberFormat="1" applyFont="1" applyBorder="1" applyAlignment="1">
      <alignment horizontal="center" vertical="center" wrapText="1"/>
    </xf>
    <xf numFmtId="1" fontId="28" fillId="0" borderId="132" xfId="6" applyNumberFormat="1" applyFont="1" applyBorder="1" applyAlignment="1">
      <alignment horizontal="center" vertical="center" wrapText="1"/>
    </xf>
    <xf numFmtId="1" fontId="28" fillId="0" borderId="32" xfId="6" applyNumberFormat="1" applyFont="1" applyBorder="1" applyAlignment="1">
      <alignment horizontal="center" vertical="center" wrapText="1"/>
    </xf>
    <xf numFmtId="1" fontId="28" fillId="0" borderId="37" xfId="6" applyNumberFormat="1" applyFont="1" applyBorder="1" applyAlignment="1">
      <alignment horizontal="center" vertical="center" wrapText="1"/>
    </xf>
    <xf numFmtId="1" fontId="28" fillId="0" borderId="42" xfId="6" applyNumberFormat="1" applyFont="1" applyBorder="1" applyAlignment="1">
      <alignment horizontal="center" vertical="center" wrapText="1"/>
    </xf>
    <xf numFmtId="1" fontId="28" fillId="0" borderId="47" xfId="6" applyNumberFormat="1" applyFont="1" applyBorder="1" applyAlignment="1">
      <alignment horizontal="center" vertical="center" wrapText="1"/>
    </xf>
    <xf numFmtId="1" fontId="28" fillId="0" borderId="49" xfId="6" applyNumberFormat="1" applyFont="1" applyBorder="1" applyAlignment="1">
      <alignment horizontal="center" vertical="center" wrapText="1"/>
    </xf>
    <xf numFmtId="1" fontId="28" fillId="0" borderId="54" xfId="6" applyNumberFormat="1" applyFont="1" applyBorder="1" applyAlignment="1">
      <alignment horizontal="center" vertical="center" wrapText="1"/>
    </xf>
    <xf numFmtId="1" fontId="28" fillId="0" borderId="61" xfId="6" applyNumberFormat="1" applyFont="1" applyBorder="1" applyAlignment="1">
      <alignment horizontal="center" vertical="center" wrapText="1"/>
    </xf>
    <xf numFmtId="1" fontId="28" fillId="0" borderId="133" xfId="6" applyNumberFormat="1" applyFont="1" applyBorder="1" applyAlignment="1">
      <alignment horizontal="center" vertical="center" wrapText="1"/>
    </xf>
    <xf numFmtId="1" fontId="28" fillId="0" borderId="16" xfId="6" applyNumberFormat="1" applyFont="1" applyBorder="1" applyAlignment="1">
      <alignment horizontal="center" vertical="center" wrapText="1"/>
    </xf>
    <xf numFmtId="1" fontId="28" fillId="0" borderId="134" xfId="6" applyNumberFormat="1" applyFont="1" applyBorder="1" applyAlignment="1">
      <alignment horizontal="center" vertical="center" wrapText="1"/>
    </xf>
  </cellXfs>
  <cellStyles count="7">
    <cellStyle name="Heading" xfId="2" xr:uid="{00000000-0005-0000-0000-000000000000}"/>
    <cellStyle name="Heading1" xfId="3" xr:uid="{00000000-0005-0000-0000-000001000000}"/>
    <cellStyle name="Normal" xfId="0" builtinId="0" customBuiltin="1"/>
    <cellStyle name="Normal 2" xfId="6" xr:uid="{00000000-0005-0000-0000-000003000000}"/>
    <cellStyle name="Percent" xfId="1" builtinId="5" customBuiltin="1"/>
    <cellStyle name="Result" xfId="4" xr:uid="{00000000-0005-0000-0000-000005000000}"/>
    <cellStyle name="Result2" xfId="5" xr:uid="{00000000-0005-0000-0000-000006000000}"/>
  </cellStyles>
  <dxfs count="65">
    <dxf>
      <fill>
        <patternFill>
          <bgColor rgb="FFCCFFCC"/>
        </patternFill>
      </fill>
    </dxf>
    <dxf>
      <fill>
        <patternFill>
          <bgColor rgb="FFFFFFCC"/>
        </patternFill>
      </fill>
    </dxf>
    <dxf>
      <fill>
        <patternFill>
          <bgColor rgb="FF8BFFFF"/>
        </patternFill>
      </fill>
    </dxf>
    <dxf>
      <fill>
        <patternFill>
          <bgColor rgb="FF8BFFFF"/>
        </patternFill>
      </fill>
    </dxf>
    <dxf>
      <fill>
        <patternFill>
          <bgColor theme="5" tint="0.59996337778862885"/>
        </patternFill>
      </fill>
    </dxf>
    <dxf>
      <fill>
        <patternFill>
          <bgColor rgb="FFCCCCFF"/>
        </patternFill>
      </fill>
    </dxf>
    <dxf>
      <fill>
        <patternFill>
          <bgColor rgb="FFCCFFCC"/>
        </patternFill>
      </fill>
    </dxf>
    <dxf>
      <fill>
        <patternFill>
          <bgColor rgb="FFFFFFCC"/>
        </patternFill>
      </fill>
    </dxf>
    <dxf>
      <fill>
        <patternFill>
          <bgColor rgb="FF8BFFFF"/>
        </patternFill>
      </fill>
    </dxf>
    <dxf>
      <fill>
        <patternFill>
          <bgColor rgb="FF8BFFFF"/>
        </patternFill>
      </fill>
    </dxf>
    <dxf>
      <fill>
        <patternFill>
          <bgColor theme="5" tint="0.59996337778862885"/>
        </patternFill>
      </fill>
    </dxf>
    <dxf>
      <fill>
        <patternFill>
          <bgColor rgb="FFCCCCFF"/>
        </patternFill>
      </fill>
    </dxf>
    <dxf>
      <fill>
        <patternFill>
          <bgColor rgb="FFCCFFCC"/>
        </patternFill>
      </fill>
    </dxf>
    <dxf>
      <fill>
        <patternFill>
          <bgColor rgb="FFFFFFCC"/>
        </patternFill>
      </fill>
    </dxf>
    <dxf>
      <fill>
        <patternFill>
          <bgColor rgb="FF8BFFFF"/>
        </patternFill>
      </fill>
    </dxf>
    <dxf>
      <fill>
        <patternFill>
          <bgColor rgb="FF8BFFFF"/>
        </patternFill>
      </fill>
    </dxf>
    <dxf>
      <fill>
        <patternFill>
          <bgColor theme="5" tint="0.59996337778862885"/>
        </patternFill>
      </fill>
    </dxf>
    <dxf>
      <fill>
        <patternFill>
          <bgColor rgb="FFCCCCFF"/>
        </patternFill>
      </fill>
    </dxf>
    <dxf>
      <fill>
        <patternFill>
          <bgColor rgb="FFCCFFCC"/>
        </patternFill>
      </fill>
    </dxf>
    <dxf>
      <fill>
        <patternFill>
          <bgColor rgb="FFFFFFCC"/>
        </patternFill>
      </fill>
    </dxf>
    <dxf>
      <fill>
        <patternFill>
          <bgColor rgb="FF8BFFFF"/>
        </patternFill>
      </fill>
    </dxf>
    <dxf>
      <fill>
        <patternFill>
          <bgColor rgb="FF8BFFFF"/>
        </patternFill>
      </fill>
    </dxf>
    <dxf>
      <fill>
        <patternFill>
          <bgColor theme="5" tint="0.59996337778862885"/>
        </patternFill>
      </fill>
    </dxf>
    <dxf>
      <fill>
        <patternFill>
          <bgColor rgb="FFCCCCFF"/>
        </patternFill>
      </fill>
    </dxf>
    <dxf>
      <fill>
        <patternFill>
          <bgColor rgb="FFCCFFCC"/>
        </patternFill>
      </fill>
    </dxf>
    <dxf>
      <fill>
        <patternFill>
          <bgColor rgb="FFFFFFCC"/>
        </patternFill>
      </fill>
    </dxf>
    <dxf>
      <fill>
        <patternFill>
          <bgColor rgb="FF8BFFFF"/>
        </patternFill>
      </fill>
    </dxf>
    <dxf>
      <fill>
        <patternFill>
          <bgColor rgb="FF8BFFFF"/>
        </patternFill>
      </fill>
    </dxf>
    <dxf>
      <fill>
        <patternFill>
          <bgColor theme="5" tint="0.59996337778862885"/>
        </patternFill>
      </fill>
    </dxf>
    <dxf>
      <fill>
        <patternFill>
          <bgColor rgb="FFCCCCFF"/>
        </patternFill>
      </fill>
    </dxf>
    <dxf>
      <fill>
        <patternFill>
          <bgColor rgb="FFCCFFCC"/>
        </patternFill>
      </fill>
    </dxf>
    <dxf>
      <fill>
        <patternFill>
          <bgColor rgb="FFFFFFCC"/>
        </patternFill>
      </fill>
    </dxf>
    <dxf>
      <fill>
        <patternFill>
          <bgColor rgb="FF8BFFFF"/>
        </patternFill>
      </fill>
    </dxf>
    <dxf>
      <fill>
        <patternFill>
          <bgColor rgb="FF8BFFFF"/>
        </patternFill>
      </fill>
    </dxf>
    <dxf>
      <fill>
        <patternFill>
          <bgColor theme="5" tint="0.59996337778862885"/>
        </patternFill>
      </fill>
    </dxf>
    <dxf>
      <fill>
        <patternFill>
          <bgColor rgb="FFCCCCFF"/>
        </patternFill>
      </fill>
    </dxf>
    <dxf>
      <fill>
        <patternFill>
          <bgColor rgb="FFCCFFCC"/>
        </patternFill>
      </fill>
    </dxf>
    <dxf>
      <fill>
        <patternFill>
          <bgColor rgb="FFFFFFCC"/>
        </patternFill>
      </fill>
    </dxf>
    <dxf>
      <fill>
        <patternFill>
          <bgColor rgb="FF8BFFFF"/>
        </patternFill>
      </fill>
    </dxf>
    <dxf>
      <fill>
        <patternFill>
          <bgColor rgb="FF8BFFFF"/>
        </patternFill>
      </fill>
    </dxf>
    <dxf>
      <fill>
        <patternFill>
          <bgColor theme="5" tint="0.59996337778862885"/>
        </patternFill>
      </fill>
    </dxf>
    <dxf>
      <fill>
        <patternFill>
          <bgColor rgb="FFCCCCFF"/>
        </patternFill>
      </fill>
    </dxf>
    <dxf>
      <fill>
        <patternFill>
          <bgColor rgb="FFCCFFCC"/>
        </patternFill>
      </fill>
    </dxf>
    <dxf>
      <fill>
        <patternFill>
          <bgColor rgb="FFFFFFCC"/>
        </patternFill>
      </fill>
    </dxf>
    <dxf>
      <fill>
        <patternFill>
          <bgColor rgb="FF8BFFFF"/>
        </patternFill>
      </fill>
    </dxf>
    <dxf>
      <fill>
        <patternFill>
          <bgColor rgb="FF8BFFFF"/>
        </patternFill>
      </fill>
    </dxf>
    <dxf>
      <fill>
        <patternFill>
          <bgColor theme="5" tint="0.59996337778862885"/>
        </patternFill>
      </fill>
    </dxf>
    <dxf>
      <fill>
        <patternFill>
          <bgColor rgb="FFCCCCFF"/>
        </patternFill>
      </fill>
    </dxf>
    <dxf>
      <fill>
        <patternFill>
          <bgColor rgb="FFCCFFCC"/>
        </patternFill>
      </fill>
    </dxf>
    <dxf>
      <fill>
        <patternFill>
          <bgColor rgb="FFFFFFCC"/>
        </patternFill>
      </fill>
    </dxf>
    <dxf>
      <fill>
        <patternFill>
          <bgColor rgb="FF8BFFFF"/>
        </patternFill>
      </fill>
    </dxf>
    <dxf>
      <fill>
        <patternFill>
          <bgColor theme="5" tint="0.59996337778862885"/>
        </patternFill>
      </fill>
    </dxf>
    <dxf>
      <fill>
        <patternFill>
          <bgColor rgb="FFCCCCFF"/>
        </patternFill>
      </fill>
    </dxf>
    <dxf>
      <fill>
        <patternFill>
          <bgColor rgb="FF8BFFFF"/>
        </patternFill>
      </fill>
    </dxf>
    <dxf>
      <fill>
        <patternFill>
          <bgColor rgb="FFCCFFCC"/>
        </patternFill>
      </fill>
    </dxf>
    <dxf>
      <fill>
        <patternFill>
          <bgColor rgb="FFFFFFCC"/>
        </patternFill>
      </fill>
    </dxf>
    <dxf>
      <fill>
        <patternFill>
          <bgColor rgb="FF8BFFFF"/>
        </patternFill>
      </fill>
    </dxf>
    <dxf>
      <fill>
        <patternFill>
          <bgColor rgb="FF8BFFFF"/>
        </patternFill>
      </fill>
    </dxf>
    <dxf>
      <fill>
        <patternFill>
          <bgColor theme="5" tint="0.59996337778862885"/>
        </patternFill>
      </fill>
    </dxf>
    <dxf>
      <fill>
        <patternFill>
          <bgColor rgb="FFCCCCFF"/>
        </patternFill>
      </fill>
    </dxf>
    <dxf>
      <fill>
        <patternFill>
          <bgColor rgb="FFCCFFCC"/>
        </patternFill>
      </fill>
    </dxf>
    <dxf>
      <fill>
        <patternFill>
          <bgColor rgb="FFFFFFCC"/>
        </patternFill>
      </fill>
    </dxf>
    <dxf>
      <fill>
        <patternFill>
          <bgColor rgb="FF8BFFFF"/>
        </patternFill>
      </fill>
    </dxf>
    <dxf>
      <fill>
        <patternFill>
          <bgColor theme="5" tint="0.59996337778862885"/>
        </patternFill>
      </fill>
    </dxf>
    <dxf>
      <fill>
        <patternFill>
          <bgColor rgb="FFCCCCFF"/>
        </patternFill>
      </fill>
    </dxf>
  </dxfs>
  <tableStyles count="0" defaultTableStyle="TableStyleMedium2" defaultPivotStyle="PivotStyleLight16"/>
  <colors>
    <mruColors>
      <color rgb="FFCCFFCC"/>
      <color rgb="FF89CAFB"/>
      <color rgb="FFDDFFFF"/>
      <color rgb="FFC5FFFF"/>
      <color rgb="FFCCECFF"/>
      <color rgb="FF99FF99"/>
      <color rgb="FF9E0000"/>
      <color rgb="FFFF85B6"/>
      <color rgb="FFFFB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18</xdr:col>
      <xdr:colOff>10886</xdr:colOff>
      <xdr:row>139</xdr:row>
      <xdr:rowOff>141514</xdr:rowOff>
    </xdr:from>
    <xdr:to>
      <xdr:col>19</xdr:col>
      <xdr:colOff>152400</xdr:colOff>
      <xdr:row>147</xdr:row>
      <xdr:rowOff>65314</xdr:rowOff>
    </xdr:to>
    <xdr:cxnSp macro="">
      <xdr:nvCxnSpPr>
        <xdr:cNvPr id="2" name="Straight Arrow Connector 1">
          <a:extLst>
            <a:ext uri="{FF2B5EF4-FFF2-40B4-BE49-F238E27FC236}">
              <a16:creationId xmlns:a16="http://schemas.microsoft.com/office/drawing/2014/main" id="{A6178E53-6896-4012-9E6C-BEC85F21E0F3}"/>
            </a:ext>
          </a:extLst>
        </xdr:cNvPr>
        <xdr:cNvCxnSpPr/>
      </xdr:nvCxnSpPr>
      <xdr:spPr>
        <a:xfrm flipV="1">
          <a:off x="8262257" y="65074800"/>
          <a:ext cx="1328057" cy="3145971"/>
        </a:xfrm>
        <a:prstGeom prst="straightConnector1">
          <a:avLst/>
        </a:prstGeom>
        <a:ln w="28575">
          <a:solidFill>
            <a:srgbClr val="7030A0"/>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43542</xdr:colOff>
      <xdr:row>142</xdr:row>
      <xdr:rowOff>272143</xdr:rowOff>
    </xdr:from>
    <xdr:to>
      <xdr:col>19</xdr:col>
      <xdr:colOff>108858</xdr:colOff>
      <xdr:row>148</xdr:row>
      <xdr:rowOff>174173</xdr:rowOff>
    </xdr:to>
    <xdr:cxnSp macro="">
      <xdr:nvCxnSpPr>
        <xdr:cNvPr id="3" name="Straight Arrow Connector 2">
          <a:extLst>
            <a:ext uri="{FF2B5EF4-FFF2-40B4-BE49-F238E27FC236}">
              <a16:creationId xmlns:a16="http://schemas.microsoft.com/office/drawing/2014/main" id="{756BB9E3-70E2-4BE2-B1A7-46EF9007CF2D}"/>
            </a:ext>
          </a:extLst>
        </xdr:cNvPr>
        <xdr:cNvCxnSpPr/>
      </xdr:nvCxnSpPr>
      <xdr:spPr>
        <a:xfrm flipV="1">
          <a:off x="16159842" y="63129523"/>
          <a:ext cx="781596" cy="1959430"/>
        </a:xfrm>
        <a:prstGeom prst="straightConnector1">
          <a:avLst/>
        </a:prstGeom>
        <a:ln w="28575">
          <a:solidFill>
            <a:srgbClr val="339966"/>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21771</xdr:colOff>
      <xdr:row>149</xdr:row>
      <xdr:rowOff>152400</xdr:rowOff>
    </xdr:from>
    <xdr:to>
      <xdr:col>19</xdr:col>
      <xdr:colOff>108857</xdr:colOff>
      <xdr:row>153</xdr:row>
      <xdr:rowOff>185058</xdr:rowOff>
    </xdr:to>
    <xdr:cxnSp macro="">
      <xdr:nvCxnSpPr>
        <xdr:cNvPr id="4" name="Straight Arrow Connector 3">
          <a:extLst>
            <a:ext uri="{FF2B5EF4-FFF2-40B4-BE49-F238E27FC236}">
              <a16:creationId xmlns:a16="http://schemas.microsoft.com/office/drawing/2014/main" id="{D1B3BA7B-1A8E-4BEB-BE0C-7207B2E8ADD1}"/>
            </a:ext>
          </a:extLst>
        </xdr:cNvPr>
        <xdr:cNvCxnSpPr/>
      </xdr:nvCxnSpPr>
      <xdr:spPr>
        <a:xfrm>
          <a:off x="16138071" y="65387220"/>
          <a:ext cx="803366" cy="1587138"/>
        </a:xfrm>
        <a:prstGeom prst="straightConnector1">
          <a:avLst/>
        </a:prstGeom>
        <a:ln w="28575">
          <a:solidFill>
            <a:srgbClr val="C00000"/>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10886</xdr:colOff>
      <xdr:row>117</xdr:row>
      <xdr:rowOff>141514</xdr:rowOff>
    </xdr:from>
    <xdr:to>
      <xdr:col>19</xdr:col>
      <xdr:colOff>152400</xdr:colOff>
      <xdr:row>125</xdr:row>
      <xdr:rowOff>65314</xdr:rowOff>
    </xdr:to>
    <xdr:cxnSp macro="">
      <xdr:nvCxnSpPr>
        <xdr:cNvPr id="5" name="Straight Arrow Connector 4">
          <a:extLst>
            <a:ext uri="{FF2B5EF4-FFF2-40B4-BE49-F238E27FC236}">
              <a16:creationId xmlns:a16="http://schemas.microsoft.com/office/drawing/2014/main" id="{A1C49C42-B4A8-4A63-9FCF-C369DBF6FDDB}"/>
            </a:ext>
          </a:extLst>
        </xdr:cNvPr>
        <xdr:cNvCxnSpPr/>
      </xdr:nvCxnSpPr>
      <xdr:spPr>
        <a:xfrm flipV="1">
          <a:off x="16127186" y="53618674"/>
          <a:ext cx="857794" cy="2712720"/>
        </a:xfrm>
        <a:prstGeom prst="straightConnector1">
          <a:avLst/>
        </a:prstGeom>
        <a:ln w="28575">
          <a:solidFill>
            <a:srgbClr val="7030A0"/>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43542</xdr:colOff>
      <xdr:row>120</xdr:row>
      <xdr:rowOff>272143</xdr:rowOff>
    </xdr:from>
    <xdr:to>
      <xdr:col>19</xdr:col>
      <xdr:colOff>108858</xdr:colOff>
      <xdr:row>126</xdr:row>
      <xdr:rowOff>174173</xdr:rowOff>
    </xdr:to>
    <xdr:cxnSp macro="">
      <xdr:nvCxnSpPr>
        <xdr:cNvPr id="6" name="Straight Arrow Connector 5">
          <a:extLst>
            <a:ext uri="{FF2B5EF4-FFF2-40B4-BE49-F238E27FC236}">
              <a16:creationId xmlns:a16="http://schemas.microsoft.com/office/drawing/2014/main" id="{9F0E993A-F62D-447F-AA05-C1AE4700CBD4}"/>
            </a:ext>
          </a:extLst>
        </xdr:cNvPr>
        <xdr:cNvCxnSpPr/>
      </xdr:nvCxnSpPr>
      <xdr:spPr>
        <a:xfrm flipV="1">
          <a:off x="16159842" y="54816103"/>
          <a:ext cx="781596" cy="1944190"/>
        </a:xfrm>
        <a:prstGeom prst="straightConnector1">
          <a:avLst/>
        </a:prstGeom>
        <a:ln w="28575">
          <a:solidFill>
            <a:srgbClr val="339966"/>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21771</xdr:colOff>
      <xdr:row>127</xdr:row>
      <xdr:rowOff>152400</xdr:rowOff>
    </xdr:from>
    <xdr:to>
      <xdr:col>19</xdr:col>
      <xdr:colOff>108857</xdr:colOff>
      <xdr:row>131</xdr:row>
      <xdr:rowOff>185058</xdr:rowOff>
    </xdr:to>
    <xdr:cxnSp macro="">
      <xdr:nvCxnSpPr>
        <xdr:cNvPr id="7" name="Straight Arrow Connector 6">
          <a:extLst>
            <a:ext uri="{FF2B5EF4-FFF2-40B4-BE49-F238E27FC236}">
              <a16:creationId xmlns:a16="http://schemas.microsoft.com/office/drawing/2014/main" id="{7EDDD004-113D-4F86-957D-2BF7A128E760}"/>
            </a:ext>
          </a:extLst>
        </xdr:cNvPr>
        <xdr:cNvCxnSpPr/>
      </xdr:nvCxnSpPr>
      <xdr:spPr>
        <a:xfrm>
          <a:off x="16138071" y="57058560"/>
          <a:ext cx="803366" cy="1571898"/>
        </a:xfrm>
        <a:prstGeom prst="straightConnector1">
          <a:avLst/>
        </a:prstGeom>
        <a:ln w="28575">
          <a:solidFill>
            <a:srgbClr val="C00000"/>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Leandro Morinigo" id="{E7105C47-E2F5-404E-9F0B-63F4EA4B5942}" userId="157e37639f8ad29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82" dT="2023-10-13T16:27:59.58" personId="{E7105C47-E2F5-404E-9F0B-63F4EA4B5942}" id="{A79B208B-D2E0-409E-935C-25E04CE3DDD6}">
    <text>Toda en cero antes de 201905</text>
  </threadedComment>
  <threadedComment ref="O83" dT="2023-10-13T16:27:59.58" personId="{E7105C47-E2F5-404E-9F0B-63F4EA4B5942}" id="{2D5CC4F7-FC90-4023-9567-BB60DC9B3CC4}">
    <text>Toda en cero antes de 201905</text>
  </threadedComment>
  <threadedComment ref="O92" dT="2023-10-12T22:50:26.38" personId="{E7105C47-E2F5-404E-9F0B-63F4EA4B5942}" id="{2D448AB8-BD6A-41CD-91D8-EC2C58BB84EA}">
    <text>Seguro mas similar a valores posteriores que previos (muy inflados)</text>
  </threadedComment>
  <threadedComment ref="O93" dT="2023-10-12T22:50:26.38" personId="{E7105C47-E2F5-404E-9F0B-63F4EA4B5942}" id="{2CCDFEEC-584B-4FE8-8F91-9B92E55F1758}">
    <text>Seguro mas similar a valores posteriores que previos (muy inflados)</text>
  </threadedComment>
  <threadedComment ref="O94" dT="2023-10-12T22:50:26.38" personId="{E7105C47-E2F5-404E-9F0B-63F4EA4B5942}" id="{0143D464-DF3F-4ADC-884C-CBE8DBC6454F}">
    <text>Seguro mas similar a valores posteriores que previos (muy inflados)</text>
  </threadedComment>
  <threadedComment ref="O95" dT="2023-10-12T22:50:26.38" personId="{E7105C47-E2F5-404E-9F0B-63F4EA4B5942}" id="{320CF26E-6D72-4F1F-9F14-DDF9593F41C8}">
    <text>Seguro mas similar a valores posteriores que previos (muy inflados)</text>
  </threadedComment>
  <threadedComment ref="O99" dT="2023-10-12T22:57:19.32" personId="{E7105C47-E2F5-404E-9F0B-63F4EA4B5942}" id="{1BDC7F9A-7D50-4C6A-8359-330622EA8E58}">
    <text xml:space="preserve">201910 hay un cambio abrupto de comportamiento de la var -&gt; es mejor usar el mes siguiente, que el promedio </text>
  </threadedComment>
  <threadedComment ref="O125" dT="2023-10-12T23:11:25.66" personId="{E7105C47-E2F5-404E-9F0B-63F4EA4B5942}" id="{A3CEF065-998D-441D-B91F-D47680D5CB14}">
    <text xml:space="preserve">Es un sube y baja, porque cambia el dia de cierre, el promedio no es lo mejor. Igual es bajo el % de zeros
</text>
  </threadedComment>
  <threadedComment ref="O147" dT="2023-10-12T23:11:25.66" personId="{E7105C47-E2F5-404E-9F0B-63F4EA4B5942}" id="{FE7E25DB-1915-4A18-B238-9359B3BEBE03}">
    <text xml:space="preserve">Es un sube y baja, porque cambia el dia de cierre, el promedio no es lo mejor. Igual es bajo el % de zeros
</text>
  </threadedComment>
  <threadedComment ref="O148" dT="2023-10-12T23:30:38.49" personId="{E7105C47-E2F5-404E-9F0B-63F4EA4B5942}" id="{3936BE16-9F4A-4C91-B99C-B6444852EC74}">
    <text>Suele bajar en varios periodos intermedios entre 2 si se ve la serie, y aca daria una union recta no tan acorde con lo anterior. Igual es mejor que como esta</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O1048576"/>
  <sheetViews>
    <sheetView showGridLines="0" tabSelected="1" topLeftCell="F144" zoomScale="80" zoomScaleNormal="80" workbookViewId="0">
      <selection activeCell="T157" sqref="T157:Y157"/>
    </sheetView>
  </sheetViews>
  <sheetFormatPr defaultRowHeight="25.5" customHeight="1"/>
  <cols>
    <col min="1" max="1" width="11.25" style="244" hidden="1" customWidth="1"/>
    <col min="2" max="2" width="5.875" hidden="1" customWidth="1"/>
    <col min="3" max="3" width="8.375" hidden="1" customWidth="1"/>
    <col min="4" max="4" width="3.75" customWidth="1"/>
    <col min="5" max="5" width="23.375" bestFit="1" customWidth="1"/>
    <col min="6" max="6" width="4.5" style="1" bestFit="1" customWidth="1"/>
    <col min="7" max="7" width="31.875" style="1" bestFit="1" customWidth="1"/>
    <col min="8" max="8" width="8.5" style="1" customWidth="1"/>
    <col min="9" max="9" width="83.25" style="1" hidden="1" customWidth="1"/>
    <col min="10" max="10" width="15.75" style="1" hidden="1" customWidth="1"/>
    <col min="11" max="11" width="10.75" style="1" hidden="1" customWidth="1"/>
    <col min="12" max="12" width="9.375" style="1" hidden="1" customWidth="1"/>
    <col min="13" max="13" width="9.875" style="1" hidden="1" customWidth="1"/>
    <col min="14" max="14" width="10.375" style="1" hidden="1" customWidth="1"/>
    <col min="15" max="15" width="12.125" style="1" hidden="1" customWidth="1"/>
    <col min="16" max="17" width="12.125" style="1" customWidth="1"/>
    <col min="18" max="18" width="12.25" style="1" customWidth="1"/>
    <col min="19" max="19" width="10" style="1" customWidth="1"/>
    <col min="20" max="20" width="13.625" style="1" customWidth="1"/>
    <col min="21" max="21" width="25.875" hidden="1" customWidth="1"/>
    <col min="22" max="22" width="22.375" style="1" hidden="1" customWidth="1"/>
    <col min="23" max="1029" width="10.75" style="1" customWidth="1"/>
    <col min="1030" max="1030" width="8.75" customWidth="1"/>
  </cols>
  <sheetData>
    <row r="1" spans="1:22" ht="33" customHeight="1" thickTop="1">
      <c r="A1" s="299" t="s">
        <v>361</v>
      </c>
      <c r="B1" s="212" t="s">
        <v>348</v>
      </c>
      <c r="C1" s="5" t="s">
        <v>300</v>
      </c>
      <c r="D1" s="5" t="s">
        <v>360</v>
      </c>
      <c r="E1" s="6" t="s">
        <v>301</v>
      </c>
      <c r="F1" s="7" t="s">
        <v>0</v>
      </c>
      <c r="G1" s="8" t="s">
        <v>1</v>
      </c>
      <c r="H1" s="9" t="s">
        <v>2</v>
      </c>
      <c r="I1" s="10" t="s">
        <v>3</v>
      </c>
      <c r="J1" s="321" t="s">
        <v>358</v>
      </c>
      <c r="K1" s="341" t="s">
        <v>368</v>
      </c>
      <c r="L1" s="342" t="s">
        <v>368</v>
      </c>
      <c r="M1" s="384" t="s">
        <v>369</v>
      </c>
      <c r="N1" s="385" t="s">
        <v>369</v>
      </c>
      <c r="O1" s="386" t="s">
        <v>374</v>
      </c>
      <c r="P1" s="438" t="s">
        <v>388</v>
      </c>
      <c r="Q1" s="492" t="s">
        <v>376</v>
      </c>
      <c r="R1" s="439" t="s">
        <v>403</v>
      </c>
      <c r="S1" s="491" t="s">
        <v>404</v>
      </c>
      <c r="T1" s="11"/>
      <c r="U1" s="6" t="s">
        <v>301</v>
      </c>
    </row>
    <row r="2" spans="1:22" ht="55.9" customHeight="1">
      <c r="A2" s="245">
        <v>30</v>
      </c>
      <c r="B2" s="12" t="s">
        <v>302</v>
      </c>
      <c r="C2" s="13"/>
      <c r="D2" s="228">
        <v>1</v>
      </c>
      <c r="E2" s="485" t="s">
        <v>303</v>
      </c>
      <c r="F2" s="14">
        <v>1</v>
      </c>
      <c r="G2" s="15" t="s">
        <v>4</v>
      </c>
      <c r="H2" s="16" t="s">
        <v>5</v>
      </c>
      <c r="I2" s="17" t="s">
        <v>6</v>
      </c>
      <c r="J2" s="322" t="s">
        <v>359</v>
      </c>
      <c r="K2" s="343"/>
      <c r="L2" s="344"/>
      <c r="M2" s="387"/>
      <c r="N2" s="300"/>
      <c r="O2" s="388"/>
      <c r="P2" s="387"/>
      <c r="Q2" s="493"/>
      <c r="R2" s="440"/>
      <c r="S2" s="11"/>
      <c r="T2" s="11"/>
      <c r="U2" s="485" t="s">
        <v>303</v>
      </c>
      <c r="V2" s="261" t="str">
        <f>U2</f>
        <v>CLIENTE</v>
      </c>
    </row>
    <row r="3" spans="1:22" ht="35.450000000000003" customHeight="1">
      <c r="A3" s="245" t="e">
        <v>#N/A</v>
      </c>
      <c r="B3" s="18"/>
      <c r="C3" s="19" t="s">
        <v>304</v>
      </c>
      <c r="D3" s="229">
        <v>1</v>
      </c>
      <c r="E3" s="485"/>
      <c r="F3" s="20">
        <v>2</v>
      </c>
      <c r="G3" s="21" t="s">
        <v>7</v>
      </c>
      <c r="H3" s="22" t="s">
        <v>8</v>
      </c>
      <c r="I3" s="17" t="s">
        <v>9</v>
      </c>
      <c r="J3" s="322" t="s">
        <v>359</v>
      </c>
      <c r="K3" s="343"/>
      <c r="L3" s="344"/>
      <c r="M3" s="387"/>
      <c r="N3" s="300"/>
      <c r="O3" s="388"/>
      <c r="P3" s="387"/>
      <c r="Q3" s="493" t="s">
        <v>359</v>
      </c>
      <c r="R3" s="440" t="s">
        <v>359</v>
      </c>
      <c r="S3" s="11"/>
      <c r="T3" s="11"/>
      <c r="U3" s="485"/>
      <c r="V3" s="262" t="str">
        <f>IF(U3="",V2,U3)</f>
        <v>CLIENTE</v>
      </c>
    </row>
    <row r="4" spans="1:22" ht="70.900000000000006" customHeight="1">
      <c r="A4" s="245">
        <v>11</v>
      </c>
      <c r="B4" s="12" t="s">
        <v>302</v>
      </c>
      <c r="C4" s="13"/>
      <c r="D4" s="230">
        <v>1</v>
      </c>
      <c r="E4" s="485"/>
      <c r="F4" s="14">
        <v>3</v>
      </c>
      <c r="G4" s="15" t="s">
        <v>10</v>
      </c>
      <c r="H4" s="16" t="s">
        <v>11</v>
      </c>
      <c r="I4" s="17" t="s">
        <v>349</v>
      </c>
      <c r="J4" s="322" t="s">
        <v>359</v>
      </c>
      <c r="K4" s="343"/>
      <c r="L4" s="344"/>
      <c r="M4" s="389">
        <v>202006</v>
      </c>
      <c r="N4" s="300"/>
      <c r="O4" s="388">
        <v>10</v>
      </c>
      <c r="P4" s="387"/>
      <c r="Q4" s="493" t="s">
        <v>359</v>
      </c>
      <c r="R4" s="440" t="s">
        <v>359</v>
      </c>
      <c r="S4" s="11"/>
      <c r="T4" s="11"/>
      <c r="U4" s="485"/>
      <c r="V4" s="263" t="str">
        <f t="shared" ref="V4:V67" si="0">IF(U4="",V3,U4)</f>
        <v>CLIENTE</v>
      </c>
    </row>
    <row r="5" spans="1:22" ht="58.5" customHeight="1">
      <c r="A5" s="245">
        <v>119</v>
      </c>
      <c r="B5" s="12" t="s">
        <v>302</v>
      </c>
      <c r="C5" s="13"/>
      <c r="D5" s="230">
        <v>1</v>
      </c>
      <c r="E5" s="485"/>
      <c r="F5" s="14">
        <v>4</v>
      </c>
      <c r="G5" s="15" t="s">
        <v>12</v>
      </c>
      <c r="H5" s="16" t="s">
        <v>11</v>
      </c>
      <c r="I5" s="17" t="s">
        <v>350</v>
      </c>
      <c r="J5" s="322" t="s">
        <v>359</v>
      </c>
      <c r="K5" s="343"/>
      <c r="L5" s="344"/>
      <c r="M5" s="387"/>
      <c r="N5" s="300"/>
      <c r="O5" s="388"/>
      <c r="P5" s="387"/>
      <c r="Q5" s="493" t="s">
        <v>359</v>
      </c>
      <c r="R5" s="440" t="s">
        <v>359</v>
      </c>
      <c r="S5" s="11"/>
      <c r="T5" s="11"/>
      <c r="U5" s="485"/>
      <c r="V5" s="263" t="str">
        <f t="shared" si="0"/>
        <v>CLIENTE</v>
      </c>
    </row>
    <row r="6" spans="1:22" ht="29.85" customHeight="1">
      <c r="A6" s="245">
        <v>34</v>
      </c>
      <c r="B6" s="12" t="s">
        <v>302</v>
      </c>
      <c r="C6" s="13"/>
      <c r="D6" s="230">
        <v>1</v>
      </c>
      <c r="E6" s="485"/>
      <c r="F6" s="14">
        <v>5</v>
      </c>
      <c r="G6" s="15" t="s">
        <v>13</v>
      </c>
      <c r="H6" s="16" t="s">
        <v>11</v>
      </c>
      <c r="I6" s="17" t="s">
        <v>14</v>
      </c>
      <c r="J6" s="467" t="s">
        <v>402</v>
      </c>
      <c r="K6" s="345"/>
      <c r="L6" s="346"/>
      <c r="M6" s="390">
        <v>202006</v>
      </c>
      <c r="N6" s="318" t="s">
        <v>370</v>
      </c>
      <c r="O6" s="391" t="s">
        <v>398</v>
      </c>
      <c r="P6" s="390"/>
      <c r="Q6" s="494">
        <v>1</v>
      </c>
      <c r="R6" s="490"/>
      <c r="S6" s="11"/>
      <c r="T6" s="11"/>
      <c r="U6" s="485"/>
      <c r="V6" s="263" t="str">
        <f t="shared" si="0"/>
        <v>CLIENTE</v>
      </c>
    </row>
    <row r="7" spans="1:22" ht="18">
      <c r="A7" s="245">
        <v>56</v>
      </c>
      <c r="B7" s="12" t="s">
        <v>302</v>
      </c>
      <c r="C7" s="13"/>
      <c r="D7" s="230">
        <v>1</v>
      </c>
      <c r="E7" s="485"/>
      <c r="F7" s="14">
        <v>6</v>
      </c>
      <c r="G7" s="15" t="s">
        <v>15</v>
      </c>
      <c r="H7" s="16" t="s">
        <v>16</v>
      </c>
      <c r="I7" s="17" t="s">
        <v>17</v>
      </c>
      <c r="J7" s="322" t="s">
        <v>359</v>
      </c>
      <c r="K7" s="343"/>
      <c r="L7" s="344"/>
      <c r="M7" s="387"/>
      <c r="N7" s="300"/>
      <c r="O7" s="388"/>
      <c r="P7" s="387"/>
      <c r="Q7" s="493" t="s">
        <v>359</v>
      </c>
      <c r="R7" s="440" t="s">
        <v>359</v>
      </c>
      <c r="S7" s="11"/>
      <c r="T7" s="11"/>
      <c r="U7" s="485"/>
      <c r="V7" s="263" t="str">
        <f t="shared" si="0"/>
        <v>CLIENTE</v>
      </c>
    </row>
    <row r="8" spans="1:22" ht="42.2" customHeight="1">
      <c r="A8" s="245">
        <v>19</v>
      </c>
      <c r="B8" s="12" t="s">
        <v>302</v>
      </c>
      <c r="C8" s="13"/>
      <c r="D8" s="230">
        <v>1</v>
      </c>
      <c r="E8" s="485"/>
      <c r="F8" s="14">
        <v>7</v>
      </c>
      <c r="G8" s="15" t="s">
        <v>18</v>
      </c>
      <c r="H8" s="16" t="s">
        <v>19</v>
      </c>
      <c r="I8" s="17" t="s">
        <v>20</v>
      </c>
      <c r="J8" s="322" t="s">
        <v>359</v>
      </c>
      <c r="K8" s="343"/>
      <c r="L8" s="344"/>
      <c r="M8" s="387"/>
      <c r="N8" s="300"/>
      <c r="O8" s="388"/>
      <c r="P8" s="387"/>
      <c r="Q8" s="493">
        <v>1</v>
      </c>
      <c r="R8" s="440" t="s">
        <v>405</v>
      </c>
      <c r="S8" s="11"/>
      <c r="T8" s="11"/>
      <c r="U8" s="485"/>
      <c r="V8" s="263" t="str">
        <f t="shared" si="0"/>
        <v>CLIENTE</v>
      </c>
    </row>
    <row r="9" spans="1:22" ht="25.5" customHeight="1">
      <c r="A9" s="245">
        <v>12</v>
      </c>
      <c r="B9" s="23" t="str">
        <f t="shared" ref="B9:B40" si="1">LEFT(G9)</f>
        <v>m</v>
      </c>
      <c r="C9" s="19" t="s">
        <v>305</v>
      </c>
      <c r="D9" s="231">
        <v>2</v>
      </c>
      <c r="E9" s="486" t="s">
        <v>306</v>
      </c>
      <c r="F9" s="24">
        <v>8</v>
      </c>
      <c r="G9" s="25" t="s">
        <v>21</v>
      </c>
      <c r="H9" s="26" t="s">
        <v>22</v>
      </c>
      <c r="I9" s="27" t="s">
        <v>23</v>
      </c>
      <c r="J9" s="322" t="s">
        <v>307</v>
      </c>
      <c r="K9" s="343"/>
      <c r="L9" s="344"/>
      <c r="M9" s="389">
        <v>202006</v>
      </c>
      <c r="N9" s="317" t="s">
        <v>371</v>
      </c>
      <c r="O9" s="388">
        <v>10</v>
      </c>
      <c r="P9" s="387"/>
      <c r="Q9" s="493">
        <v>2</v>
      </c>
      <c r="R9" s="440"/>
      <c r="S9" s="11"/>
      <c r="T9" s="11"/>
      <c r="U9" s="486" t="s">
        <v>306</v>
      </c>
      <c r="V9" s="264" t="str">
        <f t="shared" si="0"/>
        <v>RENTABILIDAD CLIENTE</v>
      </c>
    </row>
    <row r="10" spans="1:22" ht="30">
      <c r="A10" s="245">
        <v>15</v>
      </c>
      <c r="B10" s="23" t="str">
        <f t="shared" si="1"/>
        <v>m</v>
      </c>
      <c r="C10" s="19" t="s">
        <v>305</v>
      </c>
      <c r="D10" s="231">
        <v>2</v>
      </c>
      <c r="E10" s="486"/>
      <c r="F10" s="24">
        <v>9</v>
      </c>
      <c r="G10" s="25" t="s">
        <v>24</v>
      </c>
      <c r="H10" s="26" t="s">
        <v>22</v>
      </c>
      <c r="I10" s="27" t="s">
        <v>25</v>
      </c>
      <c r="J10" s="322" t="s">
        <v>359</v>
      </c>
      <c r="K10" s="343"/>
      <c r="L10" s="344"/>
      <c r="M10" s="389">
        <v>202006</v>
      </c>
      <c r="N10" s="317" t="s">
        <v>371</v>
      </c>
      <c r="O10" s="388">
        <v>10</v>
      </c>
      <c r="P10" s="387"/>
      <c r="Q10" s="493">
        <v>2</v>
      </c>
      <c r="R10" s="440"/>
      <c r="S10" s="11"/>
      <c r="T10" s="11"/>
      <c r="U10" s="486"/>
      <c r="V10" s="264" t="str">
        <f t="shared" si="0"/>
        <v>RENTABILIDAD CLIENTE</v>
      </c>
    </row>
    <row r="11" spans="1:22" ht="30">
      <c r="A11" s="245">
        <v>10</v>
      </c>
      <c r="B11" s="23" t="str">
        <f t="shared" si="1"/>
        <v>m</v>
      </c>
      <c r="C11" s="19" t="s">
        <v>305</v>
      </c>
      <c r="D11" s="231">
        <v>2</v>
      </c>
      <c r="E11" s="486"/>
      <c r="F11" s="24">
        <v>10</v>
      </c>
      <c r="G11" s="25" t="s">
        <v>26</v>
      </c>
      <c r="H11" s="26" t="s">
        <v>22</v>
      </c>
      <c r="I11" s="27" t="s">
        <v>27</v>
      </c>
      <c r="J11" s="322" t="s">
        <v>308</v>
      </c>
      <c r="K11" s="343"/>
      <c r="L11" s="344"/>
      <c r="M11" s="389">
        <v>202006</v>
      </c>
      <c r="N11" s="317" t="s">
        <v>371</v>
      </c>
      <c r="O11" s="388">
        <v>10</v>
      </c>
      <c r="P11" s="387"/>
      <c r="Q11" s="493">
        <v>3</v>
      </c>
      <c r="R11" s="440"/>
      <c r="S11" s="11"/>
      <c r="T11" s="11"/>
      <c r="U11" s="486"/>
      <c r="V11" s="264" t="str">
        <f t="shared" si="0"/>
        <v>RENTABILIDAD CLIENTE</v>
      </c>
    </row>
    <row r="12" spans="1:22" ht="30">
      <c r="A12" s="245">
        <v>6</v>
      </c>
      <c r="B12" s="23" t="str">
        <f t="shared" si="1"/>
        <v>m</v>
      </c>
      <c r="C12" s="19" t="s">
        <v>305</v>
      </c>
      <c r="D12" s="231">
        <v>2</v>
      </c>
      <c r="E12" s="486"/>
      <c r="F12" s="24">
        <v>11</v>
      </c>
      <c r="G12" s="25" t="s">
        <v>28</v>
      </c>
      <c r="H12" s="26" t="s">
        <v>22</v>
      </c>
      <c r="I12" s="27" t="s">
        <v>29</v>
      </c>
      <c r="J12" s="322" t="s">
        <v>359</v>
      </c>
      <c r="K12" s="343"/>
      <c r="L12" s="344"/>
      <c r="M12" s="389">
        <v>202006</v>
      </c>
      <c r="N12" s="317" t="s">
        <v>371</v>
      </c>
      <c r="O12" s="388">
        <v>10</v>
      </c>
      <c r="P12" s="387"/>
      <c r="Q12" s="493">
        <v>2</v>
      </c>
      <c r="R12" s="440"/>
      <c r="S12" s="11"/>
      <c r="T12" s="11"/>
      <c r="U12" s="486"/>
      <c r="V12" s="264" t="str">
        <f t="shared" si="0"/>
        <v>RENTABILIDAD CLIENTE</v>
      </c>
    </row>
    <row r="13" spans="1:22" ht="30">
      <c r="A13" s="245">
        <v>14</v>
      </c>
      <c r="B13" s="23" t="str">
        <f t="shared" si="1"/>
        <v>m</v>
      </c>
      <c r="C13" s="19" t="s">
        <v>305</v>
      </c>
      <c r="D13" s="231">
        <v>2</v>
      </c>
      <c r="E13" s="486"/>
      <c r="F13" s="24">
        <v>12</v>
      </c>
      <c r="G13" s="25" t="s">
        <v>30</v>
      </c>
      <c r="H13" s="26" t="s">
        <v>22</v>
      </c>
      <c r="I13" s="27" t="s">
        <v>31</v>
      </c>
      <c r="J13" s="322" t="s">
        <v>359</v>
      </c>
      <c r="K13" s="343"/>
      <c r="L13" s="344"/>
      <c r="M13" s="389">
        <v>202006</v>
      </c>
      <c r="N13" s="317" t="s">
        <v>371</v>
      </c>
      <c r="O13" s="388">
        <v>10</v>
      </c>
      <c r="P13" s="387"/>
      <c r="Q13" s="493">
        <v>2</v>
      </c>
      <c r="R13" s="440"/>
      <c r="S13" s="11"/>
      <c r="T13" s="11"/>
      <c r="U13" s="486"/>
      <c r="V13" s="264" t="str">
        <f t="shared" si="0"/>
        <v>RENTABILIDAD CLIENTE</v>
      </c>
    </row>
    <row r="14" spans="1:22" ht="32.25" customHeight="1">
      <c r="A14" s="245">
        <v>16</v>
      </c>
      <c r="B14" s="23" t="str">
        <f t="shared" si="1"/>
        <v>c</v>
      </c>
      <c r="C14" s="19" t="s">
        <v>309</v>
      </c>
      <c r="D14" s="232">
        <v>3</v>
      </c>
      <c r="E14" s="28" t="s">
        <v>310</v>
      </c>
      <c r="F14" s="29">
        <v>13</v>
      </c>
      <c r="G14" s="30" t="s">
        <v>32</v>
      </c>
      <c r="H14" s="31" t="s">
        <v>11</v>
      </c>
      <c r="I14" s="32" t="s">
        <v>33</v>
      </c>
      <c r="J14" s="322" t="s">
        <v>311</v>
      </c>
      <c r="K14" s="343"/>
      <c r="L14" s="344"/>
      <c r="M14" s="387"/>
      <c r="N14" s="300"/>
      <c r="O14" s="388"/>
      <c r="P14" s="387"/>
      <c r="Q14" s="493" t="s">
        <v>359</v>
      </c>
      <c r="R14" s="440"/>
      <c r="S14" s="11"/>
      <c r="T14" s="11"/>
      <c r="U14" s="28" t="s">
        <v>310</v>
      </c>
      <c r="V14" s="265" t="str">
        <f t="shared" si="0"/>
        <v>Q_PRODUCTOS</v>
      </c>
    </row>
    <row r="15" spans="1:22" ht="51.6" customHeight="1">
      <c r="A15" s="245">
        <v>32</v>
      </c>
      <c r="B15" s="23" t="str">
        <f t="shared" si="1"/>
        <v>t</v>
      </c>
      <c r="C15" s="19" t="s">
        <v>312</v>
      </c>
      <c r="D15" s="233">
        <v>4</v>
      </c>
      <c r="E15" s="487" t="s">
        <v>313</v>
      </c>
      <c r="F15" s="33">
        <v>14</v>
      </c>
      <c r="G15" s="34" t="s">
        <v>34</v>
      </c>
      <c r="H15" s="35" t="s">
        <v>11</v>
      </c>
      <c r="I15" s="36" t="s">
        <v>35</v>
      </c>
      <c r="J15" s="322" t="s">
        <v>359</v>
      </c>
      <c r="K15" s="343"/>
      <c r="L15" s="344"/>
      <c r="M15" s="387"/>
      <c r="N15" s="300"/>
      <c r="O15" s="388"/>
      <c r="P15" s="387"/>
      <c r="Q15" s="493" t="s">
        <v>359</v>
      </c>
      <c r="R15" s="440"/>
      <c r="S15" s="11"/>
      <c r="T15" s="11"/>
      <c r="U15" s="487" t="s">
        <v>313</v>
      </c>
      <c r="V15" s="266" t="str">
        <f t="shared" si="0"/>
        <v>CUENTAS</v>
      </c>
    </row>
    <row r="16" spans="1:22" ht="31.15" customHeight="1">
      <c r="A16" s="245">
        <v>92</v>
      </c>
      <c r="B16" s="23" t="str">
        <f t="shared" si="1"/>
        <v>c</v>
      </c>
      <c r="C16" s="19" t="s">
        <v>309</v>
      </c>
      <c r="D16" s="233">
        <v>4</v>
      </c>
      <c r="E16" s="487"/>
      <c r="F16" s="33">
        <v>15</v>
      </c>
      <c r="G16" s="34" t="s">
        <v>36</v>
      </c>
      <c r="H16" s="35" t="s">
        <v>11</v>
      </c>
      <c r="I16" s="36" t="s">
        <v>37</v>
      </c>
      <c r="J16" s="322" t="s">
        <v>359</v>
      </c>
      <c r="K16" s="343"/>
      <c r="L16" s="344"/>
      <c r="M16" s="387"/>
      <c r="N16" s="300"/>
      <c r="O16" s="388"/>
      <c r="P16" s="387"/>
      <c r="Q16" s="493" t="s">
        <v>359</v>
      </c>
      <c r="R16" s="440"/>
      <c r="S16" s="11"/>
      <c r="T16" s="11"/>
      <c r="U16" s="487"/>
      <c r="V16" s="266" t="str">
        <f t="shared" si="0"/>
        <v>CUENTAS</v>
      </c>
    </row>
    <row r="17" spans="1:22" ht="25.5" customHeight="1">
      <c r="A17" s="245">
        <v>118</v>
      </c>
      <c r="B17" s="23" t="str">
        <f t="shared" si="1"/>
        <v>m</v>
      </c>
      <c r="C17" s="19" t="s">
        <v>305</v>
      </c>
      <c r="D17" s="233">
        <v>4</v>
      </c>
      <c r="E17" s="487"/>
      <c r="F17" s="33">
        <v>16</v>
      </c>
      <c r="G17" s="34" t="s">
        <v>38</v>
      </c>
      <c r="H17" s="35" t="s">
        <v>22</v>
      </c>
      <c r="I17" s="36" t="s">
        <v>39</v>
      </c>
      <c r="J17" s="322" t="s">
        <v>359</v>
      </c>
      <c r="K17" s="343"/>
      <c r="L17" s="344"/>
      <c r="M17" s="387"/>
      <c r="N17" s="300"/>
      <c r="O17" s="388"/>
      <c r="P17" s="387"/>
      <c r="Q17" s="493">
        <v>1</v>
      </c>
      <c r="R17" s="440" t="s">
        <v>405</v>
      </c>
      <c r="S17" s="11"/>
      <c r="T17" s="11"/>
      <c r="U17" s="487"/>
      <c r="V17" s="266" t="str">
        <f t="shared" si="0"/>
        <v>CUENTAS</v>
      </c>
    </row>
    <row r="18" spans="1:22" ht="25.5" customHeight="1">
      <c r="A18" s="245">
        <v>3</v>
      </c>
      <c r="B18" s="23" t="str">
        <f t="shared" si="1"/>
        <v>m</v>
      </c>
      <c r="C18" s="19" t="s">
        <v>305</v>
      </c>
      <c r="D18" s="233">
        <v>4</v>
      </c>
      <c r="E18" s="487"/>
      <c r="F18" s="33">
        <v>17</v>
      </c>
      <c r="G18" s="34" t="s">
        <v>40</v>
      </c>
      <c r="H18" s="35" t="s">
        <v>22</v>
      </c>
      <c r="I18" s="36" t="s">
        <v>41</v>
      </c>
      <c r="J18" s="322" t="s">
        <v>359</v>
      </c>
      <c r="K18" s="343"/>
      <c r="L18" s="344"/>
      <c r="M18" s="387"/>
      <c r="N18" s="300"/>
      <c r="O18" s="388"/>
      <c r="P18" s="387"/>
      <c r="Q18" s="493">
        <v>5</v>
      </c>
      <c r="R18" s="440"/>
      <c r="S18" s="11"/>
      <c r="T18" s="11"/>
      <c r="U18" s="487"/>
      <c r="V18" s="266" t="str">
        <f t="shared" si="0"/>
        <v>CUENTAS</v>
      </c>
    </row>
    <row r="19" spans="1:22" ht="25.5" customHeight="1">
      <c r="A19" s="245">
        <v>78</v>
      </c>
      <c r="B19" s="23" t="str">
        <f t="shared" si="1"/>
        <v>c</v>
      </c>
      <c r="C19" s="19" t="s">
        <v>309</v>
      </c>
      <c r="D19" s="233">
        <v>4</v>
      </c>
      <c r="E19" s="487"/>
      <c r="F19" s="33">
        <v>18</v>
      </c>
      <c r="G19" s="34" t="s">
        <v>42</v>
      </c>
      <c r="H19" s="35" t="s">
        <v>11</v>
      </c>
      <c r="I19" s="36" t="s">
        <v>43</v>
      </c>
      <c r="J19" s="322" t="s">
        <v>359</v>
      </c>
      <c r="K19" s="343"/>
      <c r="L19" s="344"/>
      <c r="M19" s="387"/>
      <c r="N19" s="300"/>
      <c r="O19" s="388"/>
      <c r="P19" s="387"/>
      <c r="Q19" s="493" t="s">
        <v>359</v>
      </c>
      <c r="R19" s="440"/>
      <c r="S19" s="11"/>
      <c r="T19" s="11"/>
      <c r="U19" s="487"/>
      <c r="V19" s="266" t="str">
        <f t="shared" si="0"/>
        <v>CUENTAS</v>
      </c>
    </row>
    <row r="20" spans="1:22" ht="25.5" customHeight="1">
      <c r="A20" s="245">
        <v>7</v>
      </c>
      <c r="B20" s="23" t="str">
        <f t="shared" si="1"/>
        <v>m</v>
      </c>
      <c r="C20" s="19" t="s">
        <v>305</v>
      </c>
      <c r="D20" s="233">
        <v>4</v>
      </c>
      <c r="E20" s="487"/>
      <c r="F20" s="33">
        <v>19</v>
      </c>
      <c r="G20" s="34" t="s">
        <v>44</v>
      </c>
      <c r="H20" s="35" t="s">
        <v>22</v>
      </c>
      <c r="I20" s="36" t="s">
        <v>45</v>
      </c>
      <c r="J20" s="322" t="s">
        <v>359</v>
      </c>
      <c r="K20" s="343"/>
      <c r="L20" s="344"/>
      <c r="M20" s="387"/>
      <c r="N20" s="300"/>
      <c r="O20" s="388"/>
      <c r="P20" s="387"/>
      <c r="Q20" s="493">
        <v>3</v>
      </c>
      <c r="R20" s="440"/>
      <c r="S20" s="11"/>
      <c r="T20" s="11"/>
      <c r="U20" s="487"/>
      <c r="V20" s="266" t="str">
        <f t="shared" si="0"/>
        <v>CUENTAS</v>
      </c>
    </row>
    <row r="21" spans="1:22" ht="25.5" customHeight="1">
      <c r="A21" s="245">
        <v>88</v>
      </c>
      <c r="B21" s="23" t="str">
        <f t="shared" si="1"/>
        <v>m</v>
      </c>
      <c r="C21" s="19" t="s">
        <v>305</v>
      </c>
      <c r="D21" s="233">
        <v>4</v>
      </c>
      <c r="E21" s="487"/>
      <c r="F21" s="33">
        <v>20</v>
      </c>
      <c r="G21" s="34" t="s">
        <v>46</v>
      </c>
      <c r="H21" s="35" t="s">
        <v>22</v>
      </c>
      <c r="I21" s="36" t="s">
        <v>47</v>
      </c>
      <c r="J21" s="322" t="s">
        <v>359</v>
      </c>
      <c r="K21" s="343"/>
      <c r="L21" s="344"/>
      <c r="M21" s="387"/>
      <c r="N21" s="300"/>
      <c r="O21" s="388"/>
      <c r="P21" s="387"/>
      <c r="Q21" s="493" t="s">
        <v>359</v>
      </c>
      <c r="R21" s="440"/>
      <c r="S21" s="11"/>
      <c r="T21" s="11"/>
      <c r="U21" s="487"/>
      <c r="V21" s="266" t="str">
        <f t="shared" si="0"/>
        <v>CUENTAS</v>
      </c>
    </row>
    <row r="22" spans="1:22" ht="35.450000000000003" customHeight="1">
      <c r="A22" s="245">
        <v>60</v>
      </c>
      <c r="B22" s="23" t="str">
        <f t="shared" si="1"/>
        <v>m</v>
      </c>
      <c r="C22" s="19" t="s">
        <v>305</v>
      </c>
      <c r="D22" s="233">
        <v>4</v>
      </c>
      <c r="E22" s="487"/>
      <c r="F22" s="33">
        <v>21</v>
      </c>
      <c r="G22" s="34" t="s">
        <v>48</v>
      </c>
      <c r="H22" s="35" t="s">
        <v>22</v>
      </c>
      <c r="I22" s="36" t="s">
        <v>49</v>
      </c>
      <c r="J22" s="322" t="s">
        <v>359</v>
      </c>
      <c r="K22" s="343"/>
      <c r="L22" s="344"/>
      <c r="M22" s="387"/>
      <c r="N22" s="300"/>
      <c r="O22" s="388"/>
      <c r="P22" s="387"/>
      <c r="Q22" s="493">
        <v>4</v>
      </c>
      <c r="R22" s="440"/>
      <c r="S22" s="11"/>
      <c r="T22" s="11"/>
      <c r="U22" s="487"/>
      <c r="V22" s="266" t="str">
        <f t="shared" si="0"/>
        <v>CUENTAS</v>
      </c>
    </row>
    <row r="23" spans="1:22" ht="25.5" customHeight="1">
      <c r="A23" s="245">
        <v>8</v>
      </c>
      <c r="B23" s="23" t="str">
        <f t="shared" si="1"/>
        <v>c</v>
      </c>
      <c r="C23" s="19" t="s">
        <v>309</v>
      </c>
      <c r="D23" s="233">
        <v>4</v>
      </c>
      <c r="E23" s="487"/>
      <c r="F23" s="33">
        <v>22</v>
      </c>
      <c r="G23" s="34" t="s">
        <v>50</v>
      </c>
      <c r="H23" s="35" t="s">
        <v>11</v>
      </c>
      <c r="I23" s="36" t="s">
        <v>51</v>
      </c>
      <c r="J23" s="322" t="s">
        <v>359</v>
      </c>
      <c r="K23" s="343"/>
      <c r="L23" s="344"/>
      <c r="M23" s="387"/>
      <c r="N23" s="300"/>
      <c r="O23" s="388"/>
      <c r="P23" s="387"/>
      <c r="Q23" s="493" t="s">
        <v>359</v>
      </c>
      <c r="R23" s="440"/>
      <c r="S23" s="11"/>
      <c r="T23" s="11"/>
      <c r="U23" s="487"/>
      <c r="V23" s="266" t="str">
        <f t="shared" si="0"/>
        <v>CUENTAS</v>
      </c>
    </row>
    <row r="24" spans="1:22" ht="32.25" customHeight="1">
      <c r="A24" s="245">
        <v>2</v>
      </c>
      <c r="B24" s="23" t="str">
        <f t="shared" si="1"/>
        <v>m</v>
      </c>
      <c r="C24" s="19" t="s">
        <v>305</v>
      </c>
      <c r="D24" s="233">
        <v>4</v>
      </c>
      <c r="E24" s="487"/>
      <c r="F24" s="33">
        <v>23</v>
      </c>
      <c r="G24" s="34" t="s">
        <v>52</v>
      </c>
      <c r="H24" s="35" t="s">
        <v>22</v>
      </c>
      <c r="I24" s="36" t="s">
        <v>53</v>
      </c>
      <c r="J24" s="322" t="s">
        <v>359</v>
      </c>
      <c r="K24" s="343"/>
      <c r="L24" s="344"/>
      <c r="M24" s="389">
        <v>202006</v>
      </c>
      <c r="N24" s="300"/>
      <c r="O24" s="388">
        <v>10</v>
      </c>
      <c r="P24" s="387"/>
      <c r="Q24" s="493">
        <v>3</v>
      </c>
      <c r="R24" s="440"/>
      <c r="S24" s="11"/>
      <c r="T24" s="11"/>
      <c r="U24" s="487"/>
      <c r="V24" s="266" t="str">
        <f t="shared" si="0"/>
        <v>CUENTAS</v>
      </c>
    </row>
    <row r="25" spans="1:22" ht="25.5" customHeight="1">
      <c r="A25" s="245">
        <v>69</v>
      </c>
      <c r="B25" s="23" t="str">
        <f t="shared" si="1"/>
        <v>c</v>
      </c>
      <c r="C25" s="19" t="s">
        <v>309</v>
      </c>
      <c r="D25" s="234">
        <v>5</v>
      </c>
      <c r="E25" s="488" t="s">
        <v>314</v>
      </c>
      <c r="F25" s="37">
        <v>24</v>
      </c>
      <c r="G25" s="38" t="s">
        <v>54</v>
      </c>
      <c r="H25" s="39" t="s">
        <v>11</v>
      </c>
      <c r="I25" s="40" t="s">
        <v>55</v>
      </c>
      <c r="J25" s="322" t="s">
        <v>359</v>
      </c>
      <c r="K25" s="343"/>
      <c r="L25" s="344"/>
      <c r="M25" s="387"/>
      <c r="N25" s="300"/>
      <c r="O25" s="388"/>
      <c r="P25" s="387"/>
      <c r="Q25" s="493">
        <v>2</v>
      </c>
      <c r="R25" s="440" t="s">
        <v>405</v>
      </c>
      <c r="S25" s="11"/>
      <c r="T25" s="11"/>
      <c r="U25" s="488" t="s">
        <v>314</v>
      </c>
      <c r="V25" s="267" t="str">
        <f t="shared" si="0"/>
        <v>TARJETA DEBITO</v>
      </c>
    </row>
    <row r="26" spans="1:22" ht="42.95" customHeight="1">
      <c r="A26" s="245">
        <v>55</v>
      </c>
      <c r="B26" s="23" t="str">
        <f t="shared" si="1"/>
        <v>c</v>
      </c>
      <c r="C26" s="19" t="s">
        <v>309</v>
      </c>
      <c r="D26" s="234">
        <v>5</v>
      </c>
      <c r="E26" s="488"/>
      <c r="F26" s="37">
        <v>25</v>
      </c>
      <c r="G26" s="38" t="s">
        <v>56</v>
      </c>
      <c r="H26" s="39" t="s">
        <v>11</v>
      </c>
      <c r="I26" s="40" t="s">
        <v>57</v>
      </c>
      <c r="J26" s="322" t="s">
        <v>359</v>
      </c>
      <c r="K26" s="343"/>
      <c r="L26" s="344"/>
      <c r="M26" s="389">
        <v>202006</v>
      </c>
      <c r="N26" s="300"/>
      <c r="O26" s="388">
        <v>10</v>
      </c>
      <c r="P26" s="387"/>
      <c r="Q26" s="493" t="s">
        <v>359</v>
      </c>
      <c r="R26" s="440"/>
      <c r="S26" s="11"/>
      <c r="T26" s="11"/>
      <c r="U26" s="488"/>
      <c r="V26" s="267" t="str">
        <f t="shared" si="0"/>
        <v>TARJETA DEBITO</v>
      </c>
    </row>
    <row r="27" spans="1:22" ht="44.1" customHeight="1">
      <c r="A27" s="245">
        <v>53</v>
      </c>
      <c r="B27" s="23" t="str">
        <f t="shared" si="1"/>
        <v>m</v>
      </c>
      <c r="C27" s="19" t="s">
        <v>305</v>
      </c>
      <c r="D27" s="234">
        <v>5</v>
      </c>
      <c r="E27" s="488"/>
      <c r="F27" s="37">
        <v>26</v>
      </c>
      <c r="G27" s="38" t="s">
        <v>58</v>
      </c>
      <c r="H27" s="39" t="s">
        <v>22</v>
      </c>
      <c r="I27" s="40" t="s">
        <v>59</v>
      </c>
      <c r="J27" s="322" t="s">
        <v>359</v>
      </c>
      <c r="K27" s="343"/>
      <c r="L27" s="344"/>
      <c r="M27" s="389">
        <v>202006</v>
      </c>
      <c r="N27" s="300"/>
      <c r="O27" s="388">
        <v>10</v>
      </c>
      <c r="P27" s="387"/>
      <c r="Q27" s="493" t="s">
        <v>359</v>
      </c>
      <c r="R27" s="440"/>
      <c r="S27" s="11"/>
      <c r="T27" s="11"/>
      <c r="U27" s="488"/>
      <c r="V27" s="267" t="str">
        <f t="shared" si="0"/>
        <v>TARJETA DEBITO</v>
      </c>
    </row>
    <row r="28" spans="1:22" ht="59.65" customHeight="1">
      <c r="A28" s="245">
        <v>25</v>
      </c>
      <c r="B28" s="23" t="str">
        <f t="shared" si="1"/>
        <v>c</v>
      </c>
      <c r="C28" s="19" t="s">
        <v>309</v>
      </c>
      <c r="D28" s="235">
        <v>6</v>
      </c>
      <c r="E28" s="489" t="s">
        <v>315</v>
      </c>
      <c r="F28" s="41">
        <v>27</v>
      </c>
      <c r="G28" s="42" t="s">
        <v>60</v>
      </c>
      <c r="H28" s="43" t="s">
        <v>11</v>
      </c>
      <c r="I28" s="44" t="s">
        <v>61</v>
      </c>
      <c r="J28" s="322" t="s">
        <v>359</v>
      </c>
      <c r="K28" s="343"/>
      <c r="L28" s="344"/>
      <c r="M28" s="387"/>
      <c r="N28" s="300"/>
      <c r="O28" s="388"/>
      <c r="P28" s="387"/>
      <c r="Q28" s="493" t="s">
        <v>359</v>
      </c>
      <c r="R28" s="440"/>
      <c r="S28" s="11"/>
      <c r="T28" s="11"/>
      <c r="U28" s="489" t="s">
        <v>315</v>
      </c>
      <c r="V28" s="268" t="str">
        <f t="shared" si="0"/>
        <v>VISA</v>
      </c>
    </row>
    <row r="29" spans="1:22" ht="34.9" customHeight="1">
      <c r="A29" s="245">
        <v>22</v>
      </c>
      <c r="B29" s="23" t="str">
        <f t="shared" si="1"/>
        <v>c</v>
      </c>
      <c r="C29" s="19" t="s">
        <v>309</v>
      </c>
      <c r="D29" s="235">
        <v>6</v>
      </c>
      <c r="E29" s="489"/>
      <c r="F29" s="41">
        <v>28</v>
      </c>
      <c r="G29" s="42" t="s">
        <v>62</v>
      </c>
      <c r="H29" s="43" t="s">
        <v>11</v>
      </c>
      <c r="I29" s="44" t="s">
        <v>63</v>
      </c>
      <c r="J29" s="322" t="s">
        <v>359</v>
      </c>
      <c r="K29" s="343"/>
      <c r="L29" s="344"/>
      <c r="M29" s="389">
        <v>202006</v>
      </c>
      <c r="N29" s="300"/>
      <c r="O29" s="388">
        <v>10</v>
      </c>
      <c r="P29" s="387"/>
      <c r="Q29" s="493" t="s">
        <v>359</v>
      </c>
      <c r="R29" s="440"/>
      <c r="S29" s="11"/>
      <c r="T29" s="11"/>
      <c r="U29" s="489"/>
      <c r="V29" s="268" t="str">
        <f t="shared" si="0"/>
        <v>VISA</v>
      </c>
    </row>
    <row r="30" spans="1:22" ht="34.9" customHeight="1">
      <c r="A30" s="245">
        <v>17</v>
      </c>
      <c r="B30" s="23" t="str">
        <f t="shared" si="1"/>
        <v>m</v>
      </c>
      <c r="C30" s="19" t="s">
        <v>305</v>
      </c>
      <c r="D30" s="235">
        <v>6</v>
      </c>
      <c r="E30" s="489"/>
      <c r="F30" s="41">
        <v>29</v>
      </c>
      <c r="G30" s="42" t="s">
        <v>64</v>
      </c>
      <c r="H30" s="43" t="s">
        <v>22</v>
      </c>
      <c r="I30" s="44" t="s">
        <v>65</v>
      </c>
      <c r="J30" s="322" t="s">
        <v>359</v>
      </c>
      <c r="K30" s="343"/>
      <c r="L30" s="344"/>
      <c r="M30" s="389">
        <v>202006</v>
      </c>
      <c r="N30" s="300"/>
      <c r="O30" s="388">
        <v>10</v>
      </c>
      <c r="P30" s="387"/>
      <c r="Q30" s="493">
        <v>2</v>
      </c>
      <c r="R30" s="440"/>
      <c r="S30" s="11"/>
      <c r="T30" s="11"/>
      <c r="U30" s="489"/>
      <c r="V30" s="268" t="str">
        <f t="shared" si="0"/>
        <v>VISA</v>
      </c>
    </row>
    <row r="31" spans="1:22" ht="34.9" customHeight="1">
      <c r="A31" s="245">
        <v>28</v>
      </c>
      <c r="B31" s="23" t="str">
        <f t="shared" si="1"/>
        <v>c</v>
      </c>
      <c r="C31" s="19" t="s">
        <v>309</v>
      </c>
      <c r="D31" s="236">
        <v>7</v>
      </c>
      <c r="E31" s="475" t="s">
        <v>316</v>
      </c>
      <c r="F31" s="45">
        <v>30</v>
      </c>
      <c r="G31" s="46" t="s">
        <v>66</v>
      </c>
      <c r="H31" s="47" t="s">
        <v>11</v>
      </c>
      <c r="I31" s="48" t="s">
        <v>67</v>
      </c>
      <c r="J31" s="322" t="s">
        <v>359</v>
      </c>
      <c r="K31" s="343"/>
      <c r="L31" s="344"/>
      <c r="M31" s="387"/>
      <c r="N31" s="300"/>
      <c r="O31" s="388"/>
      <c r="P31" s="387"/>
      <c r="Q31" s="493" t="s">
        <v>359</v>
      </c>
      <c r="R31" s="440"/>
      <c r="S31" s="11"/>
      <c r="T31" s="11"/>
      <c r="U31" s="475" t="s">
        <v>316</v>
      </c>
      <c r="V31" s="269" t="str">
        <f t="shared" si="0"/>
        <v>MASTER</v>
      </c>
    </row>
    <row r="32" spans="1:22" ht="34.9" customHeight="1">
      <c r="A32" s="245">
        <v>46</v>
      </c>
      <c r="B32" s="23" t="str">
        <f t="shared" si="1"/>
        <v>c</v>
      </c>
      <c r="C32" s="19" t="s">
        <v>309</v>
      </c>
      <c r="D32" s="236">
        <v>7</v>
      </c>
      <c r="E32" s="475"/>
      <c r="F32" s="45">
        <v>31</v>
      </c>
      <c r="G32" s="46" t="s">
        <v>68</v>
      </c>
      <c r="H32" s="47" t="s">
        <v>11</v>
      </c>
      <c r="I32" s="48" t="s">
        <v>69</v>
      </c>
      <c r="J32" s="322" t="s">
        <v>359</v>
      </c>
      <c r="K32" s="343"/>
      <c r="L32" s="344"/>
      <c r="M32" s="389">
        <v>202006</v>
      </c>
      <c r="N32" s="300"/>
      <c r="O32" s="388">
        <v>10</v>
      </c>
      <c r="P32" s="387"/>
      <c r="Q32" s="493" t="s">
        <v>359</v>
      </c>
      <c r="R32" s="440"/>
      <c r="S32" s="11"/>
      <c r="T32" s="11"/>
      <c r="U32" s="475"/>
      <c r="V32" s="269" t="str">
        <f t="shared" si="0"/>
        <v>MASTER</v>
      </c>
    </row>
    <row r="33" spans="1:22" ht="34.9" customHeight="1">
      <c r="A33" s="245">
        <v>43</v>
      </c>
      <c r="B33" s="23" t="str">
        <f t="shared" si="1"/>
        <v>m</v>
      </c>
      <c r="C33" s="19" t="s">
        <v>305</v>
      </c>
      <c r="D33" s="236">
        <v>7</v>
      </c>
      <c r="E33" s="475"/>
      <c r="F33" s="45">
        <v>32</v>
      </c>
      <c r="G33" s="46" t="s">
        <v>70</v>
      </c>
      <c r="H33" s="47" t="s">
        <v>22</v>
      </c>
      <c r="I33" s="48" t="s">
        <v>71</v>
      </c>
      <c r="J33" s="322" t="s">
        <v>359</v>
      </c>
      <c r="K33" s="343"/>
      <c r="L33" s="344"/>
      <c r="M33" s="389">
        <v>202006</v>
      </c>
      <c r="N33" s="300"/>
      <c r="O33" s="388">
        <v>10</v>
      </c>
      <c r="P33" s="387"/>
      <c r="Q33" s="493">
        <v>3</v>
      </c>
      <c r="R33" s="440"/>
      <c r="S33" s="11"/>
      <c r="T33" s="11"/>
      <c r="U33" s="475"/>
      <c r="V33" s="269" t="str">
        <f t="shared" si="0"/>
        <v>MASTER</v>
      </c>
    </row>
    <row r="34" spans="1:22" ht="25.5" customHeight="1">
      <c r="A34" s="245">
        <v>5</v>
      </c>
      <c r="B34" s="23" t="str">
        <f t="shared" si="1"/>
        <v>c</v>
      </c>
      <c r="C34" s="19" t="s">
        <v>309</v>
      </c>
      <c r="D34" s="237">
        <v>8</v>
      </c>
      <c r="E34" s="481" t="s">
        <v>317</v>
      </c>
      <c r="F34" s="49">
        <v>33</v>
      </c>
      <c r="G34" s="50" t="s">
        <v>72</v>
      </c>
      <c r="H34" s="51" t="s">
        <v>11</v>
      </c>
      <c r="I34" s="52" t="s">
        <v>73</v>
      </c>
      <c r="J34" s="322" t="s">
        <v>359</v>
      </c>
      <c r="K34" s="343"/>
      <c r="L34" s="344"/>
      <c r="M34" s="387"/>
      <c r="N34" s="300"/>
      <c r="O34" s="388"/>
      <c r="P34" s="387"/>
      <c r="Q34" s="493">
        <v>1</v>
      </c>
      <c r="R34" s="440" t="s">
        <v>405</v>
      </c>
      <c r="S34" s="11"/>
      <c r="T34" s="11"/>
      <c r="U34" s="481" t="s">
        <v>317</v>
      </c>
      <c r="V34" s="270" t="str">
        <f t="shared" si="0"/>
        <v>PRESTAMOS</v>
      </c>
    </row>
    <row r="35" spans="1:22" ht="30.4" customHeight="1">
      <c r="A35" s="245">
        <v>4</v>
      </c>
      <c r="B35" s="23" t="str">
        <f t="shared" si="1"/>
        <v>m</v>
      </c>
      <c r="C35" s="19" t="s">
        <v>305</v>
      </c>
      <c r="D35" s="237">
        <v>8</v>
      </c>
      <c r="E35" s="481"/>
      <c r="F35" s="49">
        <v>34</v>
      </c>
      <c r="G35" s="50" t="s">
        <v>74</v>
      </c>
      <c r="H35" s="51" t="s">
        <v>22</v>
      </c>
      <c r="I35" s="52" t="s">
        <v>75</v>
      </c>
      <c r="J35" s="322" t="s">
        <v>359</v>
      </c>
      <c r="K35" s="343"/>
      <c r="L35" s="344"/>
      <c r="M35" s="387"/>
      <c r="N35" s="300"/>
      <c r="O35" s="388"/>
      <c r="P35" s="387"/>
      <c r="Q35" s="493">
        <v>2</v>
      </c>
      <c r="R35" s="440"/>
      <c r="S35" s="11"/>
      <c r="T35" s="11"/>
      <c r="U35" s="481"/>
      <c r="V35" s="270" t="str">
        <f t="shared" si="0"/>
        <v>PRESTAMOS</v>
      </c>
    </row>
    <row r="36" spans="1:22" ht="25.5" customHeight="1">
      <c r="A36" s="245">
        <v>82</v>
      </c>
      <c r="B36" s="23" t="str">
        <f t="shared" si="1"/>
        <v>c</v>
      </c>
      <c r="C36" s="19" t="s">
        <v>309</v>
      </c>
      <c r="D36" s="237">
        <v>8</v>
      </c>
      <c r="E36" s="481"/>
      <c r="F36" s="49">
        <v>35</v>
      </c>
      <c r="G36" s="50" t="s">
        <v>76</v>
      </c>
      <c r="H36" s="51" t="s">
        <v>11</v>
      </c>
      <c r="I36" s="52" t="s">
        <v>77</v>
      </c>
      <c r="J36" s="322" t="s">
        <v>359</v>
      </c>
      <c r="K36" s="343"/>
      <c r="L36" s="344"/>
      <c r="M36" s="389">
        <v>202006</v>
      </c>
      <c r="N36" s="300"/>
      <c r="O36" s="388">
        <v>10</v>
      </c>
      <c r="P36" s="387"/>
      <c r="Q36" s="493" t="s">
        <v>359</v>
      </c>
      <c r="R36" s="440"/>
      <c r="S36" s="11"/>
      <c r="T36" s="11"/>
      <c r="U36" s="481"/>
      <c r="V36" s="270" t="str">
        <f t="shared" si="0"/>
        <v>PRESTAMOS</v>
      </c>
    </row>
    <row r="37" spans="1:22" ht="31.7" customHeight="1">
      <c r="A37" s="245">
        <v>83</v>
      </c>
      <c r="B37" s="23" t="str">
        <f t="shared" si="1"/>
        <v>m</v>
      </c>
      <c r="C37" s="19" t="s">
        <v>305</v>
      </c>
      <c r="D37" s="237">
        <v>8</v>
      </c>
      <c r="E37" s="481"/>
      <c r="F37" s="49">
        <v>36</v>
      </c>
      <c r="G37" s="50" t="s">
        <v>78</v>
      </c>
      <c r="H37" s="51" t="s">
        <v>22</v>
      </c>
      <c r="I37" s="52" t="s">
        <v>79</v>
      </c>
      <c r="J37" s="322" t="s">
        <v>359</v>
      </c>
      <c r="K37" s="343"/>
      <c r="L37" s="344"/>
      <c r="M37" s="389">
        <v>202006</v>
      </c>
      <c r="N37" s="300"/>
      <c r="O37" s="388">
        <v>10</v>
      </c>
      <c r="P37" s="387"/>
      <c r="Q37" s="493" t="s">
        <v>302</v>
      </c>
      <c r="R37" s="440" t="s">
        <v>406</v>
      </c>
      <c r="S37" s="11"/>
      <c r="T37" s="11"/>
      <c r="U37" s="481"/>
      <c r="V37" s="270" t="str">
        <f t="shared" si="0"/>
        <v>PRESTAMOS</v>
      </c>
    </row>
    <row r="38" spans="1:22" ht="25.5" customHeight="1">
      <c r="A38" s="245" t="e">
        <v>#N/A</v>
      </c>
      <c r="B38" s="23" t="str">
        <f t="shared" si="1"/>
        <v>c</v>
      </c>
      <c r="C38" s="19" t="s">
        <v>309</v>
      </c>
      <c r="D38" s="237">
        <v>8</v>
      </c>
      <c r="E38" s="481"/>
      <c r="F38" s="49">
        <v>37</v>
      </c>
      <c r="G38" s="50" t="s">
        <v>80</v>
      </c>
      <c r="H38" s="51" t="s">
        <v>11</v>
      </c>
      <c r="I38" s="52" t="s">
        <v>81</v>
      </c>
      <c r="J38" s="322" t="s">
        <v>359</v>
      </c>
      <c r="K38" s="343"/>
      <c r="L38" s="344"/>
      <c r="M38" s="389">
        <v>202006</v>
      </c>
      <c r="N38" s="300"/>
      <c r="O38" s="388">
        <v>10</v>
      </c>
      <c r="P38" s="387"/>
      <c r="Q38" s="493" t="s">
        <v>359</v>
      </c>
      <c r="R38" s="440"/>
      <c r="S38" s="11"/>
      <c r="T38" s="11"/>
      <c r="U38" s="481"/>
      <c r="V38" s="270" t="str">
        <f t="shared" si="0"/>
        <v>PRESTAMOS</v>
      </c>
    </row>
    <row r="39" spans="1:22" ht="34.15" customHeight="1">
      <c r="A39" s="245">
        <v>95</v>
      </c>
      <c r="B39" s="23" t="str">
        <f t="shared" si="1"/>
        <v>m</v>
      </c>
      <c r="C39" s="19" t="s">
        <v>305</v>
      </c>
      <c r="D39" s="237">
        <v>8</v>
      </c>
      <c r="E39" s="481"/>
      <c r="F39" s="49">
        <v>38</v>
      </c>
      <c r="G39" s="50" t="s">
        <v>82</v>
      </c>
      <c r="H39" s="51" t="s">
        <v>22</v>
      </c>
      <c r="I39" s="52" t="s">
        <v>83</v>
      </c>
      <c r="J39" s="322" t="s">
        <v>359</v>
      </c>
      <c r="K39" s="343"/>
      <c r="L39" s="344"/>
      <c r="M39" s="389">
        <v>202006</v>
      </c>
      <c r="N39" s="300"/>
      <c r="O39" s="388">
        <v>10</v>
      </c>
      <c r="P39" s="387"/>
      <c r="Q39" s="493" t="s">
        <v>359</v>
      </c>
      <c r="R39" s="440"/>
      <c r="S39" s="11"/>
      <c r="T39" s="11"/>
      <c r="U39" s="481"/>
      <c r="V39" s="270" t="str">
        <f t="shared" si="0"/>
        <v>PRESTAMOS</v>
      </c>
    </row>
    <row r="40" spans="1:22" ht="38.65" customHeight="1">
      <c r="A40" s="245" t="e">
        <v>#N/A</v>
      </c>
      <c r="B40" s="23" t="str">
        <f t="shared" si="1"/>
        <v>c</v>
      </c>
      <c r="C40" s="19" t="s">
        <v>309</v>
      </c>
      <c r="D40" s="238">
        <v>9</v>
      </c>
      <c r="E40" s="482" t="s">
        <v>318</v>
      </c>
      <c r="F40" s="53">
        <v>39</v>
      </c>
      <c r="G40" s="54" t="s">
        <v>84</v>
      </c>
      <c r="H40" s="55" t="s">
        <v>11</v>
      </c>
      <c r="I40" s="56" t="s">
        <v>85</v>
      </c>
      <c r="J40" s="322" t="s">
        <v>359</v>
      </c>
      <c r="K40" s="343"/>
      <c r="L40" s="344"/>
      <c r="M40" s="387"/>
      <c r="N40" s="300"/>
      <c r="O40" s="388"/>
      <c r="P40" s="387"/>
      <c r="Q40" s="493" t="s">
        <v>359</v>
      </c>
      <c r="R40" s="440"/>
      <c r="S40" s="11"/>
      <c r="T40" s="11"/>
      <c r="U40" s="482" t="s">
        <v>318</v>
      </c>
      <c r="V40" s="271" t="str">
        <f t="shared" si="0"/>
        <v>INVERSIONES</v>
      </c>
    </row>
    <row r="41" spans="1:22" ht="47.85" customHeight="1">
      <c r="A41" s="245">
        <v>90</v>
      </c>
      <c r="B41" s="23" t="str">
        <f t="shared" ref="B41:B72" si="2">LEFT(G41)</f>
        <v>m</v>
      </c>
      <c r="C41" s="19" t="s">
        <v>305</v>
      </c>
      <c r="D41" s="238">
        <v>9</v>
      </c>
      <c r="E41" s="482"/>
      <c r="F41" s="53">
        <v>40</v>
      </c>
      <c r="G41" s="54" t="s">
        <v>86</v>
      </c>
      <c r="H41" s="55" t="s">
        <v>22</v>
      </c>
      <c r="I41" s="56" t="s">
        <v>351</v>
      </c>
      <c r="J41" s="322" t="s">
        <v>359</v>
      </c>
      <c r="K41" s="343"/>
      <c r="L41" s="344"/>
      <c r="M41" s="387"/>
      <c r="N41" s="300"/>
      <c r="O41" s="388"/>
      <c r="P41" s="387"/>
      <c r="Q41" s="493">
        <v>3</v>
      </c>
      <c r="R41" s="440"/>
      <c r="S41" s="11"/>
      <c r="T41" s="11"/>
      <c r="U41" s="482"/>
      <c r="V41" s="271" t="str">
        <f t="shared" si="0"/>
        <v>INVERSIONES</v>
      </c>
    </row>
    <row r="42" spans="1:22" ht="25.5" customHeight="1">
      <c r="A42" s="245">
        <v>102</v>
      </c>
      <c r="B42" s="23" t="str">
        <f t="shared" si="2"/>
        <v>m</v>
      </c>
      <c r="C42" s="19" t="s">
        <v>305</v>
      </c>
      <c r="D42" s="238">
        <v>9</v>
      </c>
      <c r="E42" s="482"/>
      <c r="F42" s="53">
        <v>41</v>
      </c>
      <c r="G42" s="54" t="s">
        <v>87</v>
      </c>
      <c r="H42" s="55" t="s">
        <v>22</v>
      </c>
      <c r="I42" s="56" t="s">
        <v>88</v>
      </c>
      <c r="J42" s="322" t="s">
        <v>359</v>
      </c>
      <c r="K42" s="343"/>
      <c r="L42" s="344"/>
      <c r="M42" s="387"/>
      <c r="N42" s="300"/>
      <c r="O42" s="388"/>
      <c r="P42" s="387"/>
      <c r="Q42" s="493" t="s">
        <v>302</v>
      </c>
      <c r="R42" s="440" t="s">
        <v>406</v>
      </c>
      <c r="S42" s="11"/>
      <c r="T42" s="11"/>
      <c r="U42" s="482"/>
      <c r="V42" s="271" t="str">
        <f t="shared" si="0"/>
        <v>INVERSIONES</v>
      </c>
    </row>
    <row r="43" spans="1:22" ht="34.9" customHeight="1">
      <c r="A43" s="245" t="e">
        <v>#N/A</v>
      </c>
      <c r="B43" s="23" t="str">
        <f t="shared" si="2"/>
        <v>c</v>
      </c>
      <c r="C43" s="19" t="s">
        <v>309</v>
      </c>
      <c r="D43" s="238">
        <v>9</v>
      </c>
      <c r="E43" s="482"/>
      <c r="F43" s="53">
        <v>42</v>
      </c>
      <c r="G43" s="54" t="s">
        <v>89</v>
      </c>
      <c r="H43" s="55" t="s">
        <v>11</v>
      </c>
      <c r="I43" s="56" t="s">
        <v>90</v>
      </c>
      <c r="J43" s="322" t="s">
        <v>359</v>
      </c>
      <c r="K43" s="343"/>
      <c r="L43" s="344"/>
      <c r="M43" s="387"/>
      <c r="N43" s="300"/>
      <c r="O43" s="388"/>
      <c r="P43" s="387"/>
      <c r="Q43" s="493" t="s">
        <v>359</v>
      </c>
      <c r="R43" s="440"/>
      <c r="S43" s="11"/>
      <c r="T43" s="11"/>
      <c r="U43" s="482"/>
      <c r="V43" s="271" t="str">
        <f t="shared" si="0"/>
        <v>INVERSIONES</v>
      </c>
    </row>
    <row r="44" spans="1:22" ht="39.200000000000003" customHeight="1">
      <c r="A44" s="245">
        <v>116</v>
      </c>
      <c r="B44" s="23" t="str">
        <f t="shared" si="2"/>
        <v>m</v>
      </c>
      <c r="C44" s="19" t="s">
        <v>305</v>
      </c>
      <c r="D44" s="238">
        <v>9</v>
      </c>
      <c r="E44" s="482"/>
      <c r="F44" s="53">
        <v>43</v>
      </c>
      <c r="G44" s="54" t="s">
        <v>91</v>
      </c>
      <c r="H44" s="55" t="s">
        <v>22</v>
      </c>
      <c r="I44" s="56" t="s">
        <v>92</v>
      </c>
      <c r="J44" s="322" t="s">
        <v>359</v>
      </c>
      <c r="K44" s="343"/>
      <c r="L44" s="344"/>
      <c r="M44" s="387"/>
      <c r="N44" s="300"/>
      <c r="O44" s="388"/>
      <c r="P44" s="387"/>
      <c r="Q44" s="493" t="s">
        <v>359</v>
      </c>
      <c r="R44" s="440"/>
      <c r="S44" s="11"/>
      <c r="T44" s="11"/>
      <c r="U44" s="482"/>
      <c r="V44" s="271" t="str">
        <f t="shared" si="0"/>
        <v>INVERSIONES</v>
      </c>
    </row>
    <row r="45" spans="1:22" ht="42.95" customHeight="1">
      <c r="A45" s="245">
        <v>101</v>
      </c>
      <c r="B45" s="23" t="str">
        <f t="shared" si="2"/>
        <v>m</v>
      </c>
      <c r="C45" s="19" t="s">
        <v>305</v>
      </c>
      <c r="D45" s="238">
        <v>9</v>
      </c>
      <c r="E45" s="482"/>
      <c r="F45" s="53">
        <v>44</v>
      </c>
      <c r="G45" s="54" t="s">
        <v>93</v>
      </c>
      <c r="H45" s="55" t="s">
        <v>22</v>
      </c>
      <c r="I45" s="56" t="s">
        <v>94</v>
      </c>
      <c r="J45" s="322" t="s">
        <v>359</v>
      </c>
      <c r="K45" s="343"/>
      <c r="L45" s="344"/>
      <c r="M45" s="387"/>
      <c r="N45" s="300"/>
      <c r="O45" s="388"/>
      <c r="P45" s="387"/>
      <c r="Q45" s="493" t="s">
        <v>359</v>
      </c>
      <c r="R45" s="440"/>
      <c r="S45" s="11"/>
      <c r="T45" s="11"/>
      <c r="U45" s="482"/>
      <c r="V45" s="271" t="str">
        <f t="shared" si="0"/>
        <v>INVERSIONES</v>
      </c>
    </row>
    <row r="46" spans="1:22" ht="25.5" customHeight="1">
      <c r="A46" s="245">
        <v>98</v>
      </c>
      <c r="B46" s="23" t="str">
        <f t="shared" si="2"/>
        <v>c</v>
      </c>
      <c r="C46" s="19" t="s">
        <v>309</v>
      </c>
      <c r="D46" s="238">
        <v>9</v>
      </c>
      <c r="E46" s="482"/>
      <c r="F46" s="53">
        <v>45</v>
      </c>
      <c r="G46" s="54" t="s">
        <v>95</v>
      </c>
      <c r="H46" s="55" t="s">
        <v>11</v>
      </c>
      <c r="I46" s="56" t="s">
        <v>96</v>
      </c>
      <c r="J46" s="322" t="s">
        <v>359</v>
      </c>
      <c r="K46" s="343"/>
      <c r="L46" s="344"/>
      <c r="M46" s="387"/>
      <c r="N46" s="300"/>
      <c r="O46" s="388"/>
      <c r="P46" s="387"/>
      <c r="Q46" s="493" t="s">
        <v>359</v>
      </c>
      <c r="R46" s="440"/>
      <c r="S46" s="11"/>
      <c r="T46" s="11"/>
      <c r="U46" s="482"/>
      <c r="V46" s="271" t="str">
        <f t="shared" si="0"/>
        <v>INVERSIONES</v>
      </c>
    </row>
    <row r="47" spans="1:22" ht="25.5" customHeight="1">
      <c r="A47" s="245">
        <v>97</v>
      </c>
      <c r="B47" s="23" t="str">
        <f t="shared" si="2"/>
        <v>m</v>
      </c>
      <c r="C47" s="19" t="s">
        <v>305</v>
      </c>
      <c r="D47" s="238">
        <v>9</v>
      </c>
      <c r="E47" s="482"/>
      <c r="F47" s="53">
        <v>46</v>
      </c>
      <c r="G47" s="54" t="s">
        <v>97</v>
      </c>
      <c r="H47" s="55" t="s">
        <v>22</v>
      </c>
      <c r="I47" s="56" t="s">
        <v>98</v>
      </c>
      <c r="J47" s="322" t="s">
        <v>359</v>
      </c>
      <c r="K47" s="343"/>
      <c r="L47" s="344"/>
      <c r="M47" s="387"/>
      <c r="N47" s="300"/>
      <c r="O47" s="388"/>
      <c r="P47" s="387"/>
      <c r="Q47" s="493" t="s">
        <v>359</v>
      </c>
      <c r="R47" s="440"/>
      <c r="S47" s="11"/>
      <c r="T47" s="11"/>
      <c r="U47" s="482"/>
      <c r="V47" s="271" t="str">
        <f t="shared" si="0"/>
        <v>INVERSIONES</v>
      </c>
    </row>
    <row r="48" spans="1:22" ht="52.15" customHeight="1">
      <c r="A48" s="245" t="e">
        <v>#N/A</v>
      </c>
      <c r="B48" s="23" t="str">
        <f t="shared" si="2"/>
        <v>c</v>
      </c>
      <c r="C48" s="19" t="s">
        <v>309</v>
      </c>
      <c r="D48" s="239">
        <v>10</v>
      </c>
      <c r="E48" s="483" t="s">
        <v>319</v>
      </c>
      <c r="F48" s="57">
        <v>47</v>
      </c>
      <c r="G48" s="58" t="s">
        <v>99</v>
      </c>
      <c r="H48" s="59" t="s">
        <v>11</v>
      </c>
      <c r="I48" s="60" t="s">
        <v>352</v>
      </c>
      <c r="J48" s="322" t="s">
        <v>359</v>
      </c>
      <c r="K48" s="343"/>
      <c r="L48" s="344"/>
      <c r="M48" s="387"/>
      <c r="N48" s="300"/>
      <c r="O48" s="388"/>
      <c r="P48" s="387"/>
      <c r="Q48" s="493" t="s">
        <v>359</v>
      </c>
      <c r="R48" s="440"/>
      <c r="S48" s="11"/>
      <c r="T48" s="11"/>
      <c r="U48" s="483" t="s">
        <v>319</v>
      </c>
      <c r="V48" s="272" t="str">
        <f t="shared" si="0"/>
        <v>SEGUROS</v>
      </c>
    </row>
    <row r="49" spans="1:22" ht="25.5" customHeight="1">
      <c r="A49" s="245">
        <v>120</v>
      </c>
      <c r="B49" s="23" t="str">
        <f t="shared" si="2"/>
        <v>c</v>
      </c>
      <c r="C49" s="19" t="s">
        <v>309</v>
      </c>
      <c r="D49" s="239">
        <v>10</v>
      </c>
      <c r="E49" s="483"/>
      <c r="F49" s="57">
        <v>48</v>
      </c>
      <c r="G49" s="58" t="s">
        <v>100</v>
      </c>
      <c r="H49" s="59" t="s">
        <v>11</v>
      </c>
      <c r="I49" s="60" t="s">
        <v>101</v>
      </c>
      <c r="J49" s="322" t="s">
        <v>359</v>
      </c>
      <c r="K49" s="343"/>
      <c r="L49" s="344"/>
      <c r="M49" s="387"/>
      <c r="N49" s="300"/>
      <c r="O49" s="388"/>
      <c r="P49" s="387"/>
      <c r="Q49" s="493" t="s">
        <v>359</v>
      </c>
      <c r="R49" s="440"/>
      <c r="S49" s="11"/>
      <c r="T49" s="11"/>
      <c r="U49" s="483"/>
      <c r="V49" s="272" t="str">
        <f t="shared" si="0"/>
        <v>SEGUROS</v>
      </c>
    </row>
    <row r="50" spans="1:22" ht="25.5" customHeight="1">
      <c r="A50" s="245">
        <v>122</v>
      </c>
      <c r="B50" s="23" t="str">
        <f t="shared" si="2"/>
        <v>c</v>
      </c>
      <c r="C50" s="19" t="s">
        <v>309</v>
      </c>
      <c r="D50" s="239">
        <v>10</v>
      </c>
      <c r="E50" s="483"/>
      <c r="F50" s="57">
        <v>49</v>
      </c>
      <c r="G50" s="58" t="s">
        <v>102</v>
      </c>
      <c r="H50" s="59" t="s">
        <v>11</v>
      </c>
      <c r="I50" s="60" t="s">
        <v>103</v>
      </c>
      <c r="J50" s="322" t="s">
        <v>359</v>
      </c>
      <c r="K50" s="343"/>
      <c r="L50" s="344"/>
      <c r="M50" s="387"/>
      <c r="N50" s="300"/>
      <c r="O50" s="388"/>
      <c r="P50" s="387"/>
      <c r="Q50" s="493" t="s">
        <v>359</v>
      </c>
      <c r="R50" s="440"/>
      <c r="S50" s="11"/>
      <c r="T50" s="11"/>
      <c r="U50" s="483"/>
      <c r="V50" s="272" t="str">
        <f t="shared" si="0"/>
        <v>SEGUROS</v>
      </c>
    </row>
    <row r="51" spans="1:22" ht="25.5" customHeight="1">
      <c r="A51" s="245">
        <v>114</v>
      </c>
      <c r="B51" s="23" t="str">
        <f t="shared" si="2"/>
        <v>c</v>
      </c>
      <c r="C51" s="19" t="s">
        <v>309</v>
      </c>
      <c r="D51" s="239">
        <v>10</v>
      </c>
      <c r="E51" s="483"/>
      <c r="F51" s="57">
        <v>50</v>
      </c>
      <c r="G51" s="58" t="s">
        <v>104</v>
      </c>
      <c r="H51" s="59" t="s">
        <v>11</v>
      </c>
      <c r="I51" s="60" t="s">
        <v>105</v>
      </c>
      <c r="J51" s="322" t="s">
        <v>359</v>
      </c>
      <c r="K51" s="343"/>
      <c r="L51" s="344"/>
      <c r="M51" s="387"/>
      <c r="N51" s="300"/>
      <c r="O51" s="388"/>
      <c r="P51" s="387"/>
      <c r="Q51" s="493" t="s">
        <v>359</v>
      </c>
      <c r="R51" s="440"/>
      <c r="S51" s="11"/>
      <c r="T51" s="11"/>
      <c r="U51" s="483"/>
      <c r="V51" s="272" t="str">
        <f t="shared" si="0"/>
        <v>SEGUROS</v>
      </c>
    </row>
    <row r="52" spans="1:22" ht="43.5" customHeight="1">
      <c r="A52" s="245">
        <v>85</v>
      </c>
      <c r="B52" s="23" t="str">
        <f t="shared" si="2"/>
        <v>c</v>
      </c>
      <c r="C52" s="19" t="s">
        <v>309</v>
      </c>
      <c r="D52" s="239">
        <v>10</v>
      </c>
      <c r="E52" s="483"/>
      <c r="F52" s="57">
        <v>51</v>
      </c>
      <c r="G52" s="58" t="s">
        <v>106</v>
      </c>
      <c r="H52" s="59" t="s">
        <v>11</v>
      </c>
      <c r="I52" s="60" t="s">
        <v>107</v>
      </c>
      <c r="J52" s="322" t="s">
        <v>359</v>
      </c>
      <c r="K52" s="343"/>
      <c r="L52" s="344"/>
      <c r="M52" s="387"/>
      <c r="N52" s="300"/>
      <c r="O52" s="388"/>
      <c r="P52" s="387"/>
      <c r="Q52" s="493" t="s">
        <v>359</v>
      </c>
      <c r="R52" s="440"/>
      <c r="S52" s="11"/>
      <c r="T52" s="11"/>
      <c r="U52" s="483"/>
      <c r="V52" s="272" t="str">
        <f t="shared" si="0"/>
        <v>SEGUROS</v>
      </c>
    </row>
    <row r="53" spans="1:22" ht="84" customHeight="1">
      <c r="A53" s="245">
        <v>21</v>
      </c>
      <c r="B53" s="23" t="str">
        <f t="shared" si="2"/>
        <v>c</v>
      </c>
      <c r="C53" s="19" t="s">
        <v>309</v>
      </c>
      <c r="D53" s="240">
        <v>11</v>
      </c>
      <c r="E53" s="484" t="s">
        <v>320</v>
      </c>
      <c r="F53" s="61">
        <v>52</v>
      </c>
      <c r="G53" s="62" t="s">
        <v>108</v>
      </c>
      <c r="H53" s="63" t="s">
        <v>11</v>
      </c>
      <c r="I53" s="64" t="s">
        <v>109</v>
      </c>
      <c r="J53" s="322" t="s">
        <v>359</v>
      </c>
      <c r="K53" s="343"/>
      <c r="L53" s="344"/>
      <c r="M53" s="387"/>
      <c r="N53" s="300"/>
      <c r="O53" s="388"/>
      <c r="P53" s="387"/>
      <c r="Q53" s="493">
        <v>1</v>
      </c>
      <c r="R53" s="440" t="s">
        <v>405</v>
      </c>
      <c r="S53" s="11"/>
      <c r="T53" s="11"/>
      <c r="U53" s="484" t="s">
        <v>320</v>
      </c>
      <c r="V53" s="273" t="str">
        <f t="shared" si="0"/>
        <v>ACREDITACIONES</v>
      </c>
    </row>
    <row r="54" spans="1:22" ht="34.15" customHeight="1">
      <c r="A54" s="245">
        <v>20</v>
      </c>
      <c r="B54" s="23" t="str">
        <f t="shared" si="2"/>
        <v>m</v>
      </c>
      <c r="C54" s="19" t="s">
        <v>305</v>
      </c>
      <c r="D54" s="240">
        <v>11</v>
      </c>
      <c r="E54" s="484"/>
      <c r="F54" s="61">
        <v>53</v>
      </c>
      <c r="G54" s="62" t="s">
        <v>110</v>
      </c>
      <c r="H54" s="63" t="s">
        <v>22</v>
      </c>
      <c r="I54" s="64" t="s">
        <v>111</v>
      </c>
      <c r="J54" s="322" t="s">
        <v>359</v>
      </c>
      <c r="K54" s="343"/>
      <c r="L54" s="344"/>
      <c r="M54" s="387"/>
      <c r="N54" s="300"/>
      <c r="O54" s="388"/>
      <c r="P54" s="387"/>
      <c r="Q54" s="493">
        <v>4</v>
      </c>
      <c r="R54" s="440"/>
      <c r="S54" s="11"/>
      <c r="T54" s="11"/>
      <c r="U54" s="484"/>
      <c r="V54" s="273" t="str">
        <f t="shared" si="0"/>
        <v>ACREDITACIONES</v>
      </c>
    </row>
    <row r="55" spans="1:22" ht="34.9" customHeight="1">
      <c r="A55" s="245" t="e">
        <v>#N/A</v>
      </c>
      <c r="B55" s="23" t="str">
        <f t="shared" si="2"/>
        <v>m</v>
      </c>
      <c r="C55" s="19" t="s">
        <v>305</v>
      </c>
      <c r="D55" s="240">
        <v>11</v>
      </c>
      <c r="E55" s="484"/>
      <c r="F55" s="61">
        <v>54</v>
      </c>
      <c r="G55" s="62" t="s">
        <v>112</v>
      </c>
      <c r="H55" s="63" t="s">
        <v>22</v>
      </c>
      <c r="I55" s="64" t="s">
        <v>113</v>
      </c>
      <c r="J55" s="322" t="s">
        <v>359</v>
      </c>
      <c r="K55" s="343"/>
      <c r="L55" s="344"/>
      <c r="M55" s="387"/>
      <c r="N55" s="300"/>
      <c r="O55" s="388"/>
      <c r="P55" s="387"/>
      <c r="Q55" s="493" t="s">
        <v>359</v>
      </c>
      <c r="R55" s="440"/>
      <c r="S55" s="11"/>
      <c r="T55" s="11"/>
      <c r="U55" s="484"/>
      <c r="V55" s="273" t="str">
        <f t="shared" si="0"/>
        <v>ACREDITACIONES</v>
      </c>
    </row>
    <row r="56" spans="1:22" ht="35.450000000000003" customHeight="1">
      <c r="A56" s="245" t="e">
        <v>#N/A</v>
      </c>
      <c r="B56" s="23" t="str">
        <f t="shared" si="2"/>
        <v>c</v>
      </c>
      <c r="C56" s="19" t="s">
        <v>309</v>
      </c>
      <c r="D56" s="240">
        <v>11</v>
      </c>
      <c r="E56" s="484"/>
      <c r="F56" s="61">
        <v>55</v>
      </c>
      <c r="G56" s="62" t="s">
        <v>114</v>
      </c>
      <c r="H56" s="63" t="s">
        <v>11</v>
      </c>
      <c r="I56" s="64" t="s">
        <v>115</v>
      </c>
      <c r="J56" s="322" t="s">
        <v>359</v>
      </c>
      <c r="K56" s="343"/>
      <c r="L56" s="344"/>
      <c r="M56" s="387"/>
      <c r="N56" s="300"/>
      <c r="O56" s="388"/>
      <c r="P56" s="387"/>
      <c r="Q56" s="493" t="s">
        <v>359</v>
      </c>
      <c r="R56" s="440"/>
      <c r="S56" s="11"/>
      <c r="T56" s="11"/>
      <c r="U56" s="484"/>
      <c r="V56" s="273" t="str">
        <f t="shared" si="0"/>
        <v>ACREDITACIONES</v>
      </c>
    </row>
    <row r="57" spans="1:22" ht="46.15" customHeight="1">
      <c r="A57" s="245" t="e">
        <v>#N/A</v>
      </c>
      <c r="B57" s="23" t="str">
        <f t="shared" si="2"/>
        <v>c</v>
      </c>
      <c r="C57" s="19" t="s">
        <v>309</v>
      </c>
      <c r="D57" s="241">
        <v>12</v>
      </c>
      <c r="E57" s="476" t="s">
        <v>321</v>
      </c>
      <c r="F57" s="65">
        <v>56</v>
      </c>
      <c r="G57" s="66" t="s">
        <v>116</v>
      </c>
      <c r="H57" s="67" t="s">
        <v>11</v>
      </c>
      <c r="I57" s="68" t="s">
        <v>117</v>
      </c>
      <c r="J57" s="322" t="s">
        <v>359</v>
      </c>
      <c r="K57" s="343"/>
      <c r="L57" s="344"/>
      <c r="M57" s="387"/>
      <c r="N57" s="300"/>
      <c r="O57" s="388"/>
      <c r="P57" s="387"/>
      <c r="Q57" s="493">
        <v>2</v>
      </c>
      <c r="R57" s="440" t="s">
        <v>405</v>
      </c>
      <c r="S57" s="11"/>
      <c r="T57" s="11"/>
      <c r="U57" s="476" t="s">
        <v>321</v>
      </c>
      <c r="V57" s="274" t="str">
        <f t="shared" si="0"/>
        <v>PAGOS_DEBITADOS</v>
      </c>
    </row>
    <row r="58" spans="1:22" ht="57.75" customHeight="1">
      <c r="A58" s="245">
        <v>89</v>
      </c>
      <c r="B58" s="23" t="str">
        <f t="shared" si="2"/>
        <v>m</v>
      </c>
      <c r="C58" s="19" t="s">
        <v>305</v>
      </c>
      <c r="D58" s="241">
        <v>12</v>
      </c>
      <c r="E58" s="476"/>
      <c r="F58" s="65">
        <v>57</v>
      </c>
      <c r="G58" s="66" t="s">
        <v>118</v>
      </c>
      <c r="H58" s="67" t="s">
        <v>22</v>
      </c>
      <c r="I58" s="68" t="s">
        <v>119</v>
      </c>
      <c r="J58" s="322" t="s">
        <v>359</v>
      </c>
      <c r="K58" s="343"/>
      <c r="L58" s="344"/>
      <c r="M58" s="387"/>
      <c r="N58" s="300"/>
      <c r="O58" s="388"/>
      <c r="P58" s="387"/>
      <c r="Q58" s="493">
        <v>4</v>
      </c>
      <c r="R58" s="440"/>
      <c r="S58" s="11"/>
      <c r="T58" s="11"/>
      <c r="U58" s="476"/>
      <c r="V58" s="274" t="str">
        <f t="shared" si="0"/>
        <v>PAGOS_DEBITADOS</v>
      </c>
    </row>
    <row r="59" spans="1:22" ht="46.15" customHeight="1">
      <c r="A59" s="245">
        <v>68</v>
      </c>
      <c r="B59" s="23" t="str">
        <f t="shared" si="2"/>
        <v>c</v>
      </c>
      <c r="C59" s="19" t="s">
        <v>309</v>
      </c>
      <c r="D59" s="241">
        <v>12</v>
      </c>
      <c r="E59" s="476"/>
      <c r="F59" s="65">
        <v>58</v>
      </c>
      <c r="G59" s="66" t="s">
        <v>120</v>
      </c>
      <c r="H59" s="67" t="s">
        <v>11</v>
      </c>
      <c r="I59" s="68" t="s">
        <v>121</v>
      </c>
      <c r="J59" s="322" t="s">
        <v>322</v>
      </c>
      <c r="K59" s="343"/>
      <c r="L59" s="344"/>
      <c r="M59" s="387"/>
      <c r="N59" s="317">
        <v>201904</v>
      </c>
      <c r="O59" s="388">
        <v>10</v>
      </c>
      <c r="P59" s="387"/>
      <c r="Q59" s="493" t="s">
        <v>359</v>
      </c>
      <c r="R59" s="440"/>
      <c r="S59" s="11"/>
      <c r="T59" s="11"/>
      <c r="U59" s="476"/>
      <c r="V59" s="274" t="str">
        <f t="shared" si="0"/>
        <v>PAGOS_DEBITADOS</v>
      </c>
    </row>
    <row r="60" spans="1:22" ht="52.9" customHeight="1">
      <c r="A60" s="245" t="e">
        <v>#N/A</v>
      </c>
      <c r="B60" s="23" t="str">
        <f t="shared" si="2"/>
        <v>m</v>
      </c>
      <c r="C60" s="19" t="s">
        <v>305</v>
      </c>
      <c r="D60" s="241">
        <v>12</v>
      </c>
      <c r="E60" s="476"/>
      <c r="F60" s="65">
        <v>59</v>
      </c>
      <c r="G60" s="66" t="s">
        <v>122</v>
      </c>
      <c r="H60" s="67" t="s">
        <v>22</v>
      </c>
      <c r="I60" s="68" t="s">
        <v>123</v>
      </c>
      <c r="J60" s="322" t="s">
        <v>323</v>
      </c>
      <c r="K60" s="343"/>
      <c r="L60" s="344"/>
      <c r="M60" s="387"/>
      <c r="N60" s="317">
        <v>201904</v>
      </c>
      <c r="O60" s="388">
        <v>10</v>
      </c>
      <c r="P60" s="387"/>
      <c r="Q60" s="493">
        <v>2</v>
      </c>
      <c r="R60" s="440"/>
      <c r="S60" s="11"/>
      <c r="T60" s="11"/>
      <c r="U60" s="476"/>
      <c r="V60" s="274" t="str">
        <f t="shared" si="0"/>
        <v>PAGOS_DEBITADOS</v>
      </c>
    </row>
    <row r="61" spans="1:22" ht="36.6" customHeight="1">
      <c r="A61" s="245">
        <v>77</v>
      </c>
      <c r="B61" s="23" t="str">
        <f t="shared" si="2"/>
        <v>c</v>
      </c>
      <c r="C61" s="19" t="s">
        <v>309</v>
      </c>
      <c r="D61" s="241">
        <v>12</v>
      </c>
      <c r="E61" s="476"/>
      <c r="F61" s="65">
        <v>60</v>
      </c>
      <c r="G61" s="66" t="s">
        <v>124</v>
      </c>
      <c r="H61" s="67" t="s">
        <v>11</v>
      </c>
      <c r="I61" s="68" t="s">
        <v>125</v>
      </c>
      <c r="J61" s="322" t="s">
        <v>359</v>
      </c>
      <c r="K61" s="343"/>
      <c r="L61" s="344"/>
      <c r="M61" s="387"/>
      <c r="N61" s="300"/>
      <c r="O61" s="388"/>
      <c r="P61" s="387"/>
      <c r="Q61" s="493" t="s">
        <v>359</v>
      </c>
      <c r="R61" s="440"/>
      <c r="S61" s="11"/>
      <c r="T61" s="11"/>
      <c r="U61" s="476"/>
      <c r="V61" s="274" t="str">
        <f t="shared" si="0"/>
        <v>PAGOS_DEBITADOS</v>
      </c>
    </row>
    <row r="62" spans="1:22" ht="51.6" customHeight="1">
      <c r="A62" s="245">
        <v>61</v>
      </c>
      <c r="B62" s="23" t="str">
        <f t="shared" si="2"/>
        <v>m</v>
      </c>
      <c r="C62" s="19" t="s">
        <v>305</v>
      </c>
      <c r="D62" s="241">
        <v>12</v>
      </c>
      <c r="E62" s="476"/>
      <c r="F62" s="65">
        <v>61</v>
      </c>
      <c r="G62" s="66" t="s">
        <v>126</v>
      </c>
      <c r="H62" s="67" t="s">
        <v>22</v>
      </c>
      <c r="I62" s="68" t="s">
        <v>127</v>
      </c>
      <c r="J62" s="322" t="s">
        <v>359</v>
      </c>
      <c r="K62" s="343"/>
      <c r="L62" s="344"/>
      <c r="M62" s="387"/>
      <c r="N62" s="300"/>
      <c r="O62" s="388"/>
      <c r="P62" s="387"/>
      <c r="Q62" s="493" t="s">
        <v>359</v>
      </c>
      <c r="R62" s="440"/>
      <c r="S62" s="11"/>
      <c r="T62" s="11"/>
      <c r="U62" s="476"/>
      <c r="V62" s="274" t="str">
        <f t="shared" si="0"/>
        <v>PAGOS_DEBITADOS</v>
      </c>
    </row>
    <row r="63" spans="1:22" ht="25.5" customHeight="1">
      <c r="A63" s="245">
        <v>121</v>
      </c>
      <c r="B63" s="23" t="str">
        <f t="shared" si="2"/>
        <v>c</v>
      </c>
      <c r="C63" s="19" t="s">
        <v>309</v>
      </c>
      <c r="D63" s="241">
        <v>12</v>
      </c>
      <c r="E63" s="476"/>
      <c r="F63" s="65">
        <v>62</v>
      </c>
      <c r="G63" s="66" t="s">
        <v>128</v>
      </c>
      <c r="H63" s="67" t="s">
        <v>11</v>
      </c>
      <c r="I63" s="68" t="s">
        <v>129</v>
      </c>
      <c r="J63" s="322" t="s">
        <v>359</v>
      </c>
      <c r="K63" s="343"/>
      <c r="L63" s="344"/>
      <c r="M63" s="387"/>
      <c r="N63" s="300"/>
      <c r="O63" s="388"/>
      <c r="P63" s="387"/>
      <c r="Q63" s="493" t="s">
        <v>359</v>
      </c>
      <c r="R63" s="440"/>
      <c r="S63" s="11"/>
      <c r="T63" s="11"/>
      <c r="U63" s="476"/>
      <c r="V63" s="274" t="str">
        <f t="shared" si="0"/>
        <v>PAGOS_DEBITADOS</v>
      </c>
    </row>
    <row r="64" spans="1:22" ht="25.5" customHeight="1">
      <c r="A64" s="245" t="e">
        <v>#N/A</v>
      </c>
      <c r="B64" s="23" t="str">
        <f t="shared" si="2"/>
        <v>m</v>
      </c>
      <c r="C64" s="19" t="s">
        <v>305</v>
      </c>
      <c r="D64" s="241">
        <v>12</v>
      </c>
      <c r="E64" s="476"/>
      <c r="F64" s="65">
        <v>63</v>
      </c>
      <c r="G64" s="66" t="s">
        <v>130</v>
      </c>
      <c r="H64" s="67" t="s">
        <v>22</v>
      </c>
      <c r="I64" s="68" t="s">
        <v>131</v>
      </c>
      <c r="J64" s="322" t="s">
        <v>359</v>
      </c>
      <c r="K64" s="343"/>
      <c r="L64" s="344"/>
      <c r="M64" s="387"/>
      <c r="N64" s="300"/>
      <c r="O64" s="388"/>
      <c r="P64" s="387"/>
      <c r="Q64" s="493" t="s">
        <v>389</v>
      </c>
      <c r="R64" s="440" t="s">
        <v>406</v>
      </c>
      <c r="S64" s="11" t="s">
        <v>302</v>
      </c>
      <c r="T64" s="11"/>
      <c r="U64" s="476"/>
      <c r="V64" s="274" t="str">
        <f t="shared" si="0"/>
        <v>PAGOS_DEBITADOS</v>
      </c>
    </row>
    <row r="65" spans="1:22" ht="25.5" customHeight="1">
      <c r="A65" s="245">
        <v>80</v>
      </c>
      <c r="B65" s="23" t="str">
        <f t="shared" si="2"/>
        <v>c</v>
      </c>
      <c r="C65" s="19" t="s">
        <v>309</v>
      </c>
      <c r="D65" s="241">
        <v>12</v>
      </c>
      <c r="E65" s="476"/>
      <c r="F65" s="65">
        <v>64</v>
      </c>
      <c r="G65" s="66" t="s">
        <v>132</v>
      </c>
      <c r="H65" s="67" t="s">
        <v>11</v>
      </c>
      <c r="I65" s="68" t="s">
        <v>133</v>
      </c>
      <c r="J65" s="322" t="s">
        <v>359</v>
      </c>
      <c r="K65" s="343"/>
      <c r="L65" s="344"/>
      <c r="M65" s="387"/>
      <c r="N65" s="300"/>
      <c r="O65" s="388"/>
      <c r="P65" s="387"/>
      <c r="Q65" s="493" t="s">
        <v>359</v>
      </c>
      <c r="R65" s="440"/>
      <c r="S65" s="11"/>
      <c r="T65" s="11"/>
      <c r="U65" s="476"/>
      <c r="V65" s="274" t="str">
        <f t="shared" si="0"/>
        <v>PAGOS_DEBITADOS</v>
      </c>
    </row>
    <row r="66" spans="1:22" ht="41.65" customHeight="1">
      <c r="A66" s="245">
        <v>76</v>
      </c>
      <c r="B66" s="23" t="str">
        <f t="shared" si="2"/>
        <v>m</v>
      </c>
      <c r="C66" s="19" t="s">
        <v>305</v>
      </c>
      <c r="D66" s="241">
        <v>12</v>
      </c>
      <c r="E66" s="476"/>
      <c r="F66" s="65">
        <v>65</v>
      </c>
      <c r="G66" s="66" t="s">
        <v>134</v>
      </c>
      <c r="H66" s="67" t="s">
        <v>22</v>
      </c>
      <c r="I66" s="68" t="s">
        <v>135</v>
      </c>
      <c r="J66" s="322" t="s">
        <v>359</v>
      </c>
      <c r="K66" s="343"/>
      <c r="L66" s="344"/>
      <c r="M66" s="387"/>
      <c r="N66" s="300"/>
      <c r="O66" s="388"/>
      <c r="P66" s="387"/>
      <c r="Q66" s="493">
        <v>4</v>
      </c>
      <c r="R66" s="440"/>
      <c r="S66" s="11"/>
      <c r="T66" s="11"/>
      <c r="U66" s="476"/>
      <c r="V66" s="274" t="str">
        <f t="shared" si="0"/>
        <v>PAGOS_DEBITADOS</v>
      </c>
    </row>
    <row r="67" spans="1:22" ht="75">
      <c r="A67" s="245">
        <v>93</v>
      </c>
      <c r="B67" s="23" t="str">
        <f t="shared" si="2"/>
        <v>c</v>
      </c>
      <c r="C67" s="19" t="s">
        <v>309</v>
      </c>
      <c r="D67" s="242">
        <v>13</v>
      </c>
      <c r="E67" s="477" t="s">
        <v>324</v>
      </c>
      <c r="F67" s="69">
        <v>66</v>
      </c>
      <c r="G67" s="70" t="s">
        <v>136</v>
      </c>
      <c r="H67" s="71" t="s">
        <v>11</v>
      </c>
      <c r="I67" s="72" t="s">
        <v>137</v>
      </c>
      <c r="J67" s="322" t="s">
        <v>359</v>
      </c>
      <c r="K67" s="343"/>
      <c r="L67" s="344"/>
      <c r="M67" s="389">
        <v>202006</v>
      </c>
      <c r="N67" s="317" t="s">
        <v>375</v>
      </c>
      <c r="O67" s="388">
        <v>10</v>
      </c>
      <c r="P67" s="387"/>
      <c r="Q67" s="493" t="s">
        <v>359</v>
      </c>
      <c r="R67" s="440"/>
      <c r="S67" s="11"/>
      <c r="T67" s="11"/>
      <c r="U67" s="477" t="s">
        <v>324</v>
      </c>
      <c r="V67" s="275" t="str">
        <f t="shared" si="0"/>
        <v>DESCUENTOS OBTENIDOS</v>
      </c>
    </row>
    <row r="68" spans="1:22" ht="75">
      <c r="A68" s="245">
        <v>103</v>
      </c>
      <c r="B68" s="23" t="str">
        <f t="shared" si="2"/>
        <v>m</v>
      </c>
      <c r="C68" s="19" t="s">
        <v>305</v>
      </c>
      <c r="D68" s="242">
        <v>13</v>
      </c>
      <c r="E68" s="477"/>
      <c r="F68" s="69">
        <v>67</v>
      </c>
      <c r="G68" s="70" t="s">
        <v>138</v>
      </c>
      <c r="H68" s="71" t="s">
        <v>22</v>
      </c>
      <c r="I68" s="72" t="s">
        <v>139</v>
      </c>
      <c r="J68" s="322" t="s">
        <v>359</v>
      </c>
      <c r="K68" s="343"/>
      <c r="L68" s="344"/>
      <c r="M68" s="389">
        <v>202006</v>
      </c>
      <c r="N68" s="317" t="s">
        <v>375</v>
      </c>
      <c r="O68" s="388">
        <v>10</v>
      </c>
      <c r="P68" s="387"/>
      <c r="Q68" s="493">
        <v>3</v>
      </c>
      <c r="R68" s="440"/>
      <c r="S68" s="11"/>
      <c r="T68" s="11"/>
      <c r="U68" s="477"/>
      <c r="V68" s="275" t="str">
        <f t="shared" ref="V68:V131" si="3">IF(U68="",V67,U68)</f>
        <v>DESCUENTOS OBTENIDOS</v>
      </c>
    </row>
    <row r="69" spans="1:22" ht="75">
      <c r="A69" s="245" t="e">
        <v>#N/A</v>
      </c>
      <c r="B69" s="23" t="str">
        <f t="shared" si="2"/>
        <v>c</v>
      </c>
      <c r="C69" s="19" t="s">
        <v>309</v>
      </c>
      <c r="D69" s="242">
        <v>13</v>
      </c>
      <c r="E69" s="477"/>
      <c r="F69" s="69">
        <v>68</v>
      </c>
      <c r="G69" s="70" t="s">
        <v>140</v>
      </c>
      <c r="H69" s="71" t="s">
        <v>11</v>
      </c>
      <c r="I69" s="72" t="s">
        <v>141</v>
      </c>
      <c r="J69" s="322" t="s">
        <v>359</v>
      </c>
      <c r="K69" s="343"/>
      <c r="L69" s="344"/>
      <c r="M69" s="389">
        <v>202006</v>
      </c>
      <c r="N69" s="317" t="s">
        <v>375</v>
      </c>
      <c r="O69" s="388">
        <v>8</v>
      </c>
      <c r="P69" s="387"/>
      <c r="Q69" s="493">
        <v>2</v>
      </c>
      <c r="R69" s="440" t="s">
        <v>405</v>
      </c>
      <c r="S69" s="11"/>
      <c r="T69" s="11"/>
      <c r="U69" s="477"/>
      <c r="V69" s="275" t="str">
        <f t="shared" si="3"/>
        <v>DESCUENTOS OBTENIDOS</v>
      </c>
    </row>
    <row r="70" spans="1:22" ht="75">
      <c r="A70" s="245" t="e">
        <v>#N/A</v>
      </c>
      <c r="B70" s="23" t="str">
        <f t="shared" si="2"/>
        <v>m</v>
      </c>
      <c r="C70" s="19" t="s">
        <v>305</v>
      </c>
      <c r="D70" s="242">
        <v>13</v>
      </c>
      <c r="E70" s="477"/>
      <c r="F70" s="69">
        <v>69</v>
      </c>
      <c r="G70" s="70" t="s">
        <v>142</v>
      </c>
      <c r="H70" s="71" t="s">
        <v>22</v>
      </c>
      <c r="I70" s="72" t="s">
        <v>143</v>
      </c>
      <c r="J70" s="322" t="s">
        <v>359</v>
      </c>
      <c r="K70" s="343"/>
      <c r="L70" s="344"/>
      <c r="M70" s="389">
        <v>202006</v>
      </c>
      <c r="N70" s="317" t="s">
        <v>375</v>
      </c>
      <c r="O70" s="388">
        <v>10</v>
      </c>
      <c r="P70" s="387"/>
      <c r="Q70" s="493">
        <v>3</v>
      </c>
      <c r="R70" s="440"/>
      <c r="S70" s="11"/>
      <c r="T70" s="11"/>
      <c r="U70" s="477"/>
      <c r="V70" s="275" t="str">
        <f t="shared" si="3"/>
        <v>DESCUENTOS OBTENIDOS</v>
      </c>
    </row>
    <row r="71" spans="1:22" ht="75">
      <c r="A71" s="245">
        <v>115</v>
      </c>
      <c r="B71" s="23" t="str">
        <f t="shared" si="2"/>
        <v>c</v>
      </c>
      <c r="C71" s="19" t="s">
        <v>309</v>
      </c>
      <c r="D71" s="242">
        <v>13</v>
      </c>
      <c r="E71" s="477"/>
      <c r="F71" s="69">
        <v>70</v>
      </c>
      <c r="G71" s="70" t="s">
        <v>144</v>
      </c>
      <c r="H71" s="71" t="s">
        <v>11</v>
      </c>
      <c r="I71" s="72" t="s">
        <v>145</v>
      </c>
      <c r="J71" s="322" t="s">
        <v>359</v>
      </c>
      <c r="K71" s="343"/>
      <c r="L71" s="344"/>
      <c r="M71" s="389">
        <v>202006</v>
      </c>
      <c r="N71" s="317" t="s">
        <v>375</v>
      </c>
      <c r="O71" s="388">
        <v>8</v>
      </c>
      <c r="P71" s="387"/>
      <c r="Q71" s="493">
        <v>1</v>
      </c>
      <c r="R71" s="440" t="s">
        <v>405</v>
      </c>
      <c r="S71" s="11"/>
      <c r="T71" s="11"/>
      <c r="U71" s="477"/>
      <c r="V71" s="275" t="str">
        <f t="shared" si="3"/>
        <v>DESCUENTOS OBTENIDOS</v>
      </c>
    </row>
    <row r="72" spans="1:22" ht="75">
      <c r="A72" s="245" t="e">
        <v>#N/A</v>
      </c>
      <c r="B72" s="23" t="str">
        <f t="shared" si="2"/>
        <v>m</v>
      </c>
      <c r="C72" s="19" t="s">
        <v>305</v>
      </c>
      <c r="D72" s="242">
        <v>13</v>
      </c>
      <c r="E72" s="477"/>
      <c r="F72" s="69">
        <v>71</v>
      </c>
      <c r="G72" s="70" t="s">
        <v>146</v>
      </c>
      <c r="H72" s="71" t="s">
        <v>22</v>
      </c>
      <c r="I72" s="72" t="s">
        <v>147</v>
      </c>
      <c r="J72" s="322"/>
      <c r="K72" s="343">
        <v>202006</v>
      </c>
      <c r="L72" s="344">
        <v>202007</v>
      </c>
      <c r="M72" s="389">
        <v>202006</v>
      </c>
      <c r="N72" s="317" t="s">
        <v>375</v>
      </c>
      <c r="O72" s="388">
        <v>10</v>
      </c>
      <c r="P72" s="387"/>
      <c r="Q72" s="493" t="s">
        <v>359</v>
      </c>
      <c r="R72" s="440"/>
      <c r="S72" s="11"/>
      <c r="T72" s="11"/>
      <c r="U72" s="477"/>
      <c r="V72" s="275" t="str">
        <f t="shared" si="3"/>
        <v>DESCUENTOS OBTENIDOS</v>
      </c>
    </row>
    <row r="73" spans="1:22" ht="41.65" customHeight="1">
      <c r="A73" s="245">
        <v>29</v>
      </c>
      <c r="B73" s="23" t="str">
        <f t="shared" ref="B73:B104" si="4">LEFT(G73)</f>
        <v>c</v>
      </c>
      <c r="C73" s="19" t="s">
        <v>309</v>
      </c>
      <c r="D73" s="243">
        <v>14</v>
      </c>
      <c r="E73" s="478" t="s">
        <v>325</v>
      </c>
      <c r="F73" s="73">
        <v>72</v>
      </c>
      <c r="G73" s="74" t="s">
        <v>148</v>
      </c>
      <c r="H73" s="75" t="s">
        <v>11</v>
      </c>
      <c r="I73" s="76" t="s">
        <v>149</v>
      </c>
      <c r="J73" s="322" t="s">
        <v>359</v>
      </c>
      <c r="K73" s="343"/>
      <c r="L73" s="344"/>
      <c r="M73" s="387"/>
      <c r="N73" s="300"/>
      <c r="O73" s="388"/>
      <c r="P73" s="387"/>
      <c r="Q73" s="493"/>
      <c r="R73" s="440"/>
      <c r="S73" s="11"/>
      <c r="T73" s="11"/>
      <c r="U73" s="478" t="s">
        <v>325</v>
      </c>
      <c r="V73" s="276" t="str">
        <f t="shared" si="3"/>
        <v>COMISIONES</v>
      </c>
    </row>
    <row r="74" spans="1:22" ht="33.6" customHeight="1">
      <c r="A74" s="245">
        <v>9</v>
      </c>
      <c r="B74" s="23" t="str">
        <f t="shared" si="4"/>
        <v>m</v>
      </c>
      <c r="C74" s="19" t="s">
        <v>305</v>
      </c>
      <c r="D74" s="243">
        <v>14</v>
      </c>
      <c r="E74" s="478"/>
      <c r="F74" s="73">
        <v>73</v>
      </c>
      <c r="G74" s="74" t="s">
        <v>150</v>
      </c>
      <c r="H74" s="75" t="s">
        <v>22</v>
      </c>
      <c r="I74" s="76" t="s">
        <v>151</v>
      </c>
      <c r="J74" s="322" t="s">
        <v>359</v>
      </c>
      <c r="K74" s="343"/>
      <c r="L74" s="344"/>
      <c r="M74" s="387"/>
      <c r="N74" s="300"/>
      <c r="O74" s="388"/>
      <c r="P74" s="387"/>
      <c r="Q74" s="493">
        <v>2</v>
      </c>
      <c r="R74" s="440"/>
      <c r="S74" s="11"/>
      <c r="T74" s="11"/>
      <c r="U74" s="478"/>
      <c r="V74" s="276" t="str">
        <f t="shared" si="3"/>
        <v>COMISIONES</v>
      </c>
    </row>
    <row r="75" spans="1:22" ht="36.6" customHeight="1">
      <c r="A75" s="245">
        <v>13</v>
      </c>
      <c r="B75" s="23" t="str">
        <f t="shared" si="4"/>
        <v>c</v>
      </c>
      <c r="C75" s="19" t="s">
        <v>309</v>
      </c>
      <c r="D75" s="243">
        <v>14</v>
      </c>
      <c r="E75" s="478"/>
      <c r="F75" s="73">
        <v>74</v>
      </c>
      <c r="G75" s="74" t="s">
        <v>152</v>
      </c>
      <c r="H75" s="75" t="s">
        <v>11</v>
      </c>
      <c r="I75" s="76" t="s">
        <v>353</v>
      </c>
      <c r="J75" s="322" t="s">
        <v>359</v>
      </c>
      <c r="K75" s="343"/>
      <c r="L75" s="344"/>
      <c r="M75" s="389">
        <v>202006</v>
      </c>
      <c r="N75" s="317" t="s">
        <v>371</v>
      </c>
      <c r="O75" s="388">
        <v>10</v>
      </c>
      <c r="P75" s="387"/>
      <c r="Q75" s="493" t="s">
        <v>359</v>
      </c>
      <c r="R75" s="440"/>
      <c r="S75" s="11"/>
      <c r="T75" s="11"/>
      <c r="U75" s="478"/>
      <c r="V75" s="276" t="str">
        <f t="shared" si="3"/>
        <v>COMISIONES</v>
      </c>
    </row>
    <row r="76" spans="1:22" ht="37.35" customHeight="1">
      <c r="A76" s="245">
        <v>18</v>
      </c>
      <c r="B76" s="23" t="str">
        <f t="shared" si="4"/>
        <v>m</v>
      </c>
      <c r="C76" s="19" t="s">
        <v>305</v>
      </c>
      <c r="D76" s="243">
        <v>14</v>
      </c>
      <c r="E76" s="478"/>
      <c r="F76" s="73">
        <v>75</v>
      </c>
      <c r="G76" s="74" t="s">
        <v>153</v>
      </c>
      <c r="H76" s="75" t="s">
        <v>22</v>
      </c>
      <c r="I76" s="76" t="s">
        <v>354</v>
      </c>
      <c r="J76" s="322" t="s">
        <v>359</v>
      </c>
      <c r="K76" s="343"/>
      <c r="L76" s="344"/>
      <c r="M76" s="389">
        <v>202006</v>
      </c>
      <c r="N76" s="317" t="s">
        <v>371</v>
      </c>
      <c r="O76" s="388">
        <v>10</v>
      </c>
      <c r="P76" s="387"/>
      <c r="Q76" s="493">
        <v>3</v>
      </c>
      <c r="R76" s="440"/>
      <c r="S76" s="11"/>
      <c r="T76" s="11"/>
      <c r="U76" s="478"/>
      <c r="V76" s="276" t="str">
        <f t="shared" si="3"/>
        <v>COMISIONES</v>
      </c>
    </row>
    <row r="77" spans="1:22" ht="34.15" customHeight="1">
      <c r="A77" s="245">
        <v>94</v>
      </c>
      <c r="B77" s="23" t="str">
        <f t="shared" si="4"/>
        <v>c</v>
      </c>
      <c r="C77" s="19" t="s">
        <v>309</v>
      </c>
      <c r="D77" s="218">
        <v>15</v>
      </c>
      <c r="E77" s="479" t="s">
        <v>326</v>
      </c>
      <c r="F77" s="77">
        <v>76</v>
      </c>
      <c r="G77" s="77" t="s">
        <v>154</v>
      </c>
      <c r="H77" s="78" t="s">
        <v>11</v>
      </c>
      <c r="I77" s="60" t="s">
        <v>155</v>
      </c>
      <c r="J77" s="322" t="s">
        <v>359</v>
      </c>
      <c r="K77" s="343"/>
      <c r="L77" s="344"/>
      <c r="M77" s="387"/>
      <c r="N77" s="300"/>
      <c r="O77" s="388"/>
      <c r="P77" s="387"/>
      <c r="Q77" s="493" t="s">
        <v>359</v>
      </c>
      <c r="R77" s="440"/>
      <c r="S77" s="11"/>
      <c r="T77" s="11"/>
      <c r="U77" s="479" t="s">
        <v>326</v>
      </c>
      <c r="V77" s="277" t="str">
        <f t="shared" si="3"/>
        <v>OPER_MONEDA_EXT</v>
      </c>
    </row>
    <row r="78" spans="1:22" ht="40.35" customHeight="1">
      <c r="A78" s="245">
        <v>96</v>
      </c>
      <c r="B78" s="23" t="str">
        <f t="shared" si="4"/>
        <v>c</v>
      </c>
      <c r="C78" s="19" t="s">
        <v>309</v>
      </c>
      <c r="D78" s="218">
        <v>15</v>
      </c>
      <c r="E78" s="479"/>
      <c r="F78" s="77">
        <v>77</v>
      </c>
      <c r="G78" s="77" t="s">
        <v>156</v>
      </c>
      <c r="H78" s="78" t="s">
        <v>11</v>
      </c>
      <c r="I78" s="60" t="s">
        <v>157</v>
      </c>
      <c r="J78" s="322" t="s">
        <v>359</v>
      </c>
      <c r="K78" s="343"/>
      <c r="L78" s="344"/>
      <c r="M78" s="387"/>
      <c r="N78" s="300"/>
      <c r="O78" s="388"/>
      <c r="P78" s="387"/>
      <c r="Q78" s="493" t="s">
        <v>359</v>
      </c>
      <c r="R78" s="440"/>
      <c r="S78" s="11"/>
      <c r="T78" s="11"/>
      <c r="U78" s="479"/>
      <c r="V78" s="277" t="str">
        <f t="shared" si="3"/>
        <v>OPER_MONEDA_EXT</v>
      </c>
    </row>
    <row r="79" spans="1:22" ht="38.65" customHeight="1">
      <c r="A79" s="245">
        <v>99</v>
      </c>
      <c r="B79" s="23" t="str">
        <f t="shared" si="4"/>
        <v>m</v>
      </c>
      <c r="C79" s="19" t="s">
        <v>305</v>
      </c>
      <c r="D79" s="218">
        <v>15</v>
      </c>
      <c r="E79" s="479"/>
      <c r="F79" s="77">
        <v>78</v>
      </c>
      <c r="G79" s="77" t="s">
        <v>158</v>
      </c>
      <c r="H79" s="78" t="s">
        <v>22</v>
      </c>
      <c r="I79" s="60" t="s">
        <v>159</v>
      </c>
      <c r="J79" s="322" t="s">
        <v>359</v>
      </c>
      <c r="K79" s="343"/>
      <c r="L79" s="344"/>
      <c r="M79" s="387"/>
      <c r="N79" s="300"/>
      <c r="O79" s="388"/>
      <c r="P79" s="387"/>
      <c r="Q79" s="493">
        <v>3</v>
      </c>
      <c r="R79" s="440"/>
      <c r="S79" s="11"/>
      <c r="T79" s="11"/>
      <c r="U79" s="479"/>
      <c r="V79" s="277" t="str">
        <f t="shared" si="3"/>
        <v>OPER_MONEDA_EXT</v>
      </c>
    </row>
    <row r="80" spans="1:22" ht="31.15" customHeight="1">
      <c r="A80" s="245" t="e">
        <v>#N/A</v>
      </c>
      <c r="B80" s="23" t="str">
        <f t="shared" si="4"/>
        <v>c</v>
      </c>
      <c r="C80" s="19" t="s">
        <v>309</v>
      </c>
      <c r="D80" s="218">
        <v>15</v>
      </c>
      <c r="E80" s="479"/>
      <c r="F80" s="77">
        <v>79</v>
      </c>
      <c r="G80" s="77" t="s">
        <v>160</v>
      </c>
      <c r="H80" s="78"/>
      <c r="I80" s="60" t="s">
        <v>161</v>
      </c>
      <c r="J80" s="322" t="s">
        <v>359</v>
      </c>
      <c r="K80" s="343"/>
      <c r="L80" s="344"/>
      <c r="M80" s="387"/>
      <c r="N80" s="300"/>
      <c r="O80" s="388"/>
      <c r="P80" s="387"/>
      <c r="Q80" s="493" t="s">
        <v>359</v>
      </c>
      <c r="R80" s="440"/>
      <c r="S80" s="11"/>
      <c r="T80" s="11"/>
      <c r="U80" s="479"/>
      <c r="V80" s="277" t="str">
        <f t="shared" si="3"/>
        <v>OPER_MONEDA_EXT</v>
      </c>
    </row>
    <row r="81" spans="1:22" ht="34.15" customHeight="1">
      <c r="A81" s="245" t="e">
        <v>#N/A</v>
      </c>
      <c r="B81" s="23" t="str">
        <f t="shared" si="4"/>
        <v>m</v>
      </c>
      <c r="C81" s="19" t="s">
        <v>305</v>
      </c>
      <c r="D81" s="218">
        <v>15</v>
      </c>
      <c r="E81" s="479"/>
      <c r="F81" s="77">
        <v>80</v>
      </c>
      <c r="G81" s="77" t="s">
        <v>162</v>
      </c>
      <c r="H81" s="78" t="s">
        <v>22</v>
      </c>
      <c r="I81" s="60" t="s">
        <v>163</v>
      </c>
      <c r="J81" s="322" t="s">
        <v>359</v>
      </c>
      <c r="K81" s="343"/>
      <c r="L81" s="344"/>
      <c r="M81" s="387"/>
      <c r="N81" s="300"/>
      <c r="O81" s="388"/>
      <c r="P81" s="387"/>
      <c r="Q81" s="493" t="s">
        <v>359</v>
      </c>
      <c r="R81" s="440"/>
      <c r="S81" s="11"/>
      <c r="T81" s="11"/>
      <c r="U81" s="479"/>
      <c r="V81" s="277" t="str">
        <f t="shared" si="3"/>
        <v>OPER_MONEDA_EXT</v>
      </c>
    </row>
    <row r="82" spans="1:22" ht="37.9" customHeight="1">
      <c r="A82" s="245">
        <v>40</v>
      </c>
      <c r="B82" s="23" t="str">
        <f t="shared" si="4"/>
        <v>c</v>
      </c>
      <c r="C82" s="19" t="s">
        <v>309</v>
      </c>
      <c r="D82" s="219">
        <v>16</v>
      </c>
      <c r="E82" s="480" t="s">
        <v>327</v>
      </c>
      <c r="F82" s="79">
        <v>81</v>
      </c>
      <c r="G82" s="79" t="s">
        <v>164</v>
      </c>
      <c r="H82" s="80" t="s">
        <v>11</v>
      </c>
      <c r="I82" s="60" t="s">
        <v>165</v>
      </c>
      <c r="J82" s="322" t="s">
        <v>359</v>
      </c>
      <c r="K82" s="343"/>
      <c r="L82" s="344"/>
      <c r="M82" s="387"/>
      <c r="N82" s="318" t="s">
        <v>372</v>
      </c>
      <c r="O82" s="391">
        <v>3</v>
      </c>
      <c r="P82" s="387"/>
      <c r="Q82" s="493">
        <v>2</v>
      </c>
      <c r="R82" s="440" t="s">
        <v>405</v>
      </c>
      <c r="S82" s="11"/>
      <c r="T82" s="11"/>
      <c r="U82" s="480" t="s">
        <v>327</v>
      </c>
      <c r="V82" s="278" t="str">
        <f t="shared" si="3"/>
        <v>MOVIMIENTOS CUENTA</v>
      </c>
    </row>
    <row r="83" spans="1:22" ht="37.35" customHeight="1">
      <c r="A83" s="245">
        <v>48</v>
      </c>
      <c r="B83" s="23" t="str">
        <f t="shared" si="4"/>
        <v>m</v>
      </c>
      <c r="C83" s="19" t="s">
        <v>305</v>
      </c>
      <c r="D83" s="219">
        <v>16</v>
      </c>
      <c r="E83" s="480"/>
      <c r="F83" s="79">
        <v>82</v>
      </c>
      <c r="G83" s="79" t="s">
        <v>166</v>
      </c>
      <c r="H83" s="80" t="s">
        <v>22</v>
      </c>
      <c r="I83" s="60" t="s">
        <v>167</v>
      </c>
      <c r="J83" s="322" t="s">
        <v>359</v>
      </c>
      <c r="K83" s="343"/>
      <c r="L83" s="344"/>
      <c r="M83" s="387"/>
      <c r="N83" s="318" t="s">
        <v>362</v>
      </c>
      <c r="O83" s="391">
        <v>3</v>
      </c>
      <c r="P83" s="387"/>
      <c r="Q83" s="493">
        <v>4</v>
      </c>
      <c r="R83" s="440"/>
      <c r="S83" s="11"/>
      <c r="T83" s="11"/>
      <c r="U83" s="480"/>
      <c r="V83" s="278" t="str">
        <f t="shared" si="3"/>
        <v>MOVIMIENTOS CUENTA</v>
      </c>
    </row>
    <row r="84" spans="1:22" ht="38.65" customHeight="1">
      <c r="A84" s="245">
        <v>59</v>
      </c>
      <c r="B84" s="23" t="str">
        <f t="shared" si="4"/>
        <v>c</v>
      </c>
      <c r="C84" s="19" t="s">
        <v>309</v>
      </c>
      <c r="D84" s="219">
        <v>16</v>
      </c>
      <c r="E84" s="480"/>
      <c r="F84" s="79">
        <v>83</v>
      </c>
      <c r="G84" s="79" t="s">
        <v>168</v>
      </c>
      <c r="H84" s="80" t="s">
        <v>11</v>
      </c>
      <c r="I84" s="60" t="s">
        <v>169</v>
      </c>
      <c r="J84" s="322" t="s">
        <v>359</v>
      </c>
      <c r="K84" s="343"/>
      <c r="L84" s="344"/>
      <c r="M84" s="387"/>
      <c r="N84" s="300"/>
      <c r="O84" s="388"/>
      <c r="P84" s="387"/>
      <c r="Q84" s="493">
        <v>2</v>
      </c>
      <c r="R84" s="440" t="s">
        <v>405</v>
      </c>
      <c r="S84" s="11"/>
      <c r="T84" s="11"/>
      <c r="U84" s="480"/>
      <c r="V84" s="278" t="str">
        <f t="shared" si="3"/>
        <v>MOVIMIENTOS CUENTA</v>
      </c>
    </row>
    <row r="85" spans="1:22" ht="40.9" customHeight="1">
      <c r="A85" s="245">
        <v>63</v>
      </c>
      <c r="B85" s="23" t="str">
        <f t="shared" si="4"/>
        <v>m</v>
      </c>
      <c r="C85" s="19" t="s">
        <v>305</v>
      </c>
      <c r="D85" s="219">
        <v>16</v>
      </c>
      <c r="E85" s="480"/>
      <c r="F85" s="79">
        <v>84</v>
      </c>
      <c r="G85" s="79" t="s">
        <v>170</v>
      </c>
      <c r="H85" s="80" t="s">
        <v>22</v>
      </c>
      <c r="I85" s="60" t="s">
        <v>171</v>
      </c>
      <c r="J85" s="322" t="s">
        <v>359</v>
      </c>
      <c r="K85" s="343"/>
      <c r="L85" s="344"/>
      <c r="M85" s="387"/>
      <c r="N85" s="300"/>
      <c r="O85" s="388"/>
      <c r="P85" s="387"/>
      <c r="Q85" s="493">
        <v>4</v>
      </c>
      <c r="R85" s="440"/>
      <c r="S85" s="11"/>
      <c r="T85" s="11"/>
      <c r="U85" s="480"/>
      <c r="V85" s="278" t="str">
        <f t="shared" si="3"/>
        <v>MOVIMIENTOS CUENTA</v>
      </c>
    </row>
    <row r="86" spans="1:22" ht="25.5" customHeight="1">
      <c r="A86" s="245">
        <v>45</v>
      </c>
      <c r="B86" s="23" t="str">
        <f t="shared" si="4"/>
        <v>c</v>
      </c>
      <c r="C86" s="19" t="s">
        <v>309</v>
      </c>
      <c r="D86" s="219">
        <v>16</v>
      </c>
      <c r="E86" s="480"/>
      <c r="F86" s="79">
        <v>85</v>
      </c>
      <c r="G86" s="79" t="s">
        <v>172</v>
      </c>
      <c r="H86" s="80" t="s">
        <v>11</v>
      </c>
      <c r="I86" s="60" t="s">
        <v>173</v>
      </c>
      <c r="J86" s="322" t="s">
        <v>359</v>
      </c>
      <c r="K86" s="343"/>
      <c r="L86" s="344"/>
      <c r="M86" s="389">
        <v>202006</v>
      </c>
      <c r="N86" s="300"/>
      <c r="O86" s="388">
        <v>10</v>
      </c>
      <c r="P86" s="387"/>
      <c r="Q86" s="493" t="s">
        <v>359</v>
      </c>
      <c r="R86" s="440"/>
      <c r="S86" s="11"/>
      <c r="T86" s="11"/>
      <c r="U86" s="480"/>
      <c r="V86" s="278" t="str">
        <f t="shared" si="3"/>
        <v>MOVIMIENTOS CUENTA</v>
      </c>
    </row>
    <row r="87" spans="1:22" ht="25.5" customHeight="1">
      <c r="A87" s="245">
        <v>41</v>
      </c>
      <c r="B87" s="23" t="str">
        <f t="shared" si="4"/>
        <v>m</v>
      </c>
      <c r="C87" s="19" t="s">
        <v>305</v>
      </c>
      <c r="D87" s="219">
        <v>16</v>
      </c>
      <c r="E87" s="480"/>
      <c r="F87" s="79">
        <v>86</v>
      </c>
      <c r="G87" s="79" t="s">
        <v>174</v>
      </c>
      <c r="H87" s="80" t="s">
        <v>22</v>
      </c>
      <c r="I87" s="60" t="s">
        <v>175</v>
      </c>
      <c r="J87" s="322" t="s">
        <v>359</v>
      </c>
      <c r="K87" s="343"/>
      <c r="L87" s="344"/>
      <c r="M87" s="389">
        <v>202006</v>
      </c>
      <c r="N87" s="300"/>
      <c r="O87" s="388">
        <v>10</v>
      </c>
      <c r="P87" s="387"/>
      <c r="Q87" s="493" t="s">
        <v>359</v>
      </c>
      <c r="R87" s="440"/>
      <c r="S87" s="11"/>
      <c r="T87" s="11"/>
      <c r="U87" s="480"/>
      <c r="V87" s="278" t="str">
        <f t="shared" si="3"/>
        <v>MOVIMIENTOS CUENTA</v>
      </c>
    </row>
    <row r="88" spans="1:22" ht="40.9" customHeight="1">
      <c r="A88" s="245">
        <v>105</v>
      </c>
      <c r="B88" s="23" t="str">
        <f t="shared" si="4"/>
        <v>c</v>
      </c>
      <c r="C88" s="19" t="s">
        <v>309</v>
      </c>
      <c r="D88" s="219">
        <v>16</v>
      </c>
      <c r="E88" s="480"/>
      <c r="F88" s="79">
        <v>87</v>
      </c>
      <c r="G88" s="79" t="s">
        <v>176</v>
      </c>
      <c r="H88" s="80" t="s">
        <v>11</v>
      </c>
      <c r="I88" s="60" t="s">
        <v>177</v>
      </c>
      <c r="J88" s="322" t="s">
        <v>359</v>
      </c>
      <c r="K88" s="343"/>
      <c r="L88" s="344"/>
      <c r="M88" s="389">
        <v>202006</v>
      </c>
      <c r="N88" s="300"/>
      <c r="O88" s="388">
        <v>10</v>
      </c>
      <c r="P88" s="387"/>
      <c r="Q88" s="493">
        <v>4</v>
      </c>
      <c r="R88" s="440"/>
      <c r="S88" s="11"/>
      <c r="T88" s="11"/>
      <c r="U88" s="480"/>
      <c r="V88" s="278" t="str">
        <f t="shared" si="3"/>
        <v>MOVIMIENTOS CUENTA</v>
      </c>
    </row>
    <row r="89" spans="1:22" ht="37.9" customHeight="1">
      <c r="A89" s="245">
        <v>104</v>
      </c>
      <c r="B89" s="23" t="str">
        <f t="shared" si="4"/>
        <v>m</v>
      </c>
      <c r="C89" s="19" t="s">
        <v>305</v>
      </c>
      <c r="D89" s="219">
        <v>16</v>
      </c>
      <c r="E89" s="480"/>
      <c r="F89" s="79">
        <v>88</v>
      </c>
      <c r="G89" s="79" t="s">
        <v>178</v>
      </c>
      <c r="H89" s="80" t="s">
        <v>22</v>
      </c>
      <c r="I89" s="60" t="s">
        <v>179</v>
      </c>
      <c r="J89" s="322" t="s">
        <v>359</v>
      </c>
      <c r="K89" s="343"/>
      <c r="L89" s="344"/>
      <c r="M89" s="389">
        <v>202006</v>
      </c>
      <c r="N89" s="300"/>
      <c r="O89" s="388">
        <v>10</v>
      </c>
      <c r="P89" s="387"/>
      <c r="Q89" s="493">
        <v>4</v>
      </c>
      <c r="R89" s="440"/>
      <c r="S89" s="11"/>
      <c r="T89" s="11"/>
      <c r="U89" s="480"/>
      <c r="V89" s="278" t="str">
        <f t="shared" si="3"/>
        <v>MOVIMIENTOS CUENTA</v>
      </c>
    </row>
    <row r="90" spans="1:22" ht="40.9" customHeight="1">
      <c r="A90" s="245">
        <v>100</v>
      </c>
      <c r="B90" s="23" t="str">
        <f t="shared" si="4"/>
        <v>c</v>
      </c>
      <c r="C90" s="19" t="s">
        <v>309</v>
      </c>
      <c r="D90" s="219">
        <v>16</v>
      </c>
      <c r="E90" s="480"/>
      <c r="F90" s="79">
        <v>89</v>
      </c>
      <c r="G90" s="79" t="s">
        <v>180</v>
      </c>
      <c r="H90" s="80" t="s">
        <v>11</v>
      </c>
      <c r="I90" s="60" t="s">
        <v>181</v>
      </c>
      <c r="J90" s="322" t="s">
        <v>359</v>
      </c>
      <c r="K90" s="343"/>
      <c r="L90" s="344"/>
      <c r="M90" s="389">
        <v>202006</v>
      </c>
      <c r="N90" s="300"/>
      <c r="O90" s="388">
        <v>10</v>
      </c>
      <c r="P90" s="387"/>
      <c r="Q90" s="493" t="s">
        <v>359</v>
      </c>
      <c r="R90" s="440"/>
      <c r="S90" s="11"/>
      <c r="T90" s="11"/>
      <c r="U90" s="480"/>
      <c r="V90" s="278" t="str">
        <f t="shared" si="3"/>
        <v>MOVIMIENTOS CUENTA</v>
      </c>
    </row>
    <row r="91" spans="1:22" ht="37.9" customHeight="1">
      <c r="A91" s="245">
        <v>109</v>
      </c>
      <c r="B91" s="23" t="str">
        <f t="shared" si="4"/>
        <v>m</v>
      </c>
      <c r="C91" s="19" t="s">
        <v>305</v>
      </c>
      <c r="D91" s="219">
        <v>16</v>
      </c>
      <c r="E91" s="480"/>
      <c r="F91" s="79">
        <v>90</v>
      </c>
      <c r="G91" s="79" t="s">
        <v>182</v>
      </c>
      <c r="H91" s="80" t="s">
        <v>22</v>
      </c>
      <c r="I91" s="60" t="s">
        <v>183</v>
      </c>
      <c r="J91" s="322" t="s">
        <v>359</v>
      </c>
      <c r="K91" s="343"/>
      <c r="L91" s="344"/>
      <c r="M91" s="389">
        <v>202006</v>
      </c>
      <c r="N91" s="300"/>
      <c r="O91" s="388">
        <v>10</v>
      </c>
      <c r="P91" s="387"/>
      <c r="Q91" s="493">
        <v>3</v>
      </c>
      <c r="R91" s="440"/>
      <c r="S91" s="11"/>
      <c r="T91" s="11"/>
      <c r="U91" s="480"/>
      <c r="V91" s="278" t="str">
        <f t="shared" si="3"/>
        <v>MOVIMIENTOS CUENTA</v>
      </c>
    </row>
    <row r="92" spans="1:22" ht="37.35" customHeight="1">
      <c r="A92" s="245" t="e">
        <v>#N/A</v>
      </c>
      <c r="B92" s="23" t="str">
        <f t="shared" si="4"/>
        <v>c</v>
      </c>
      <c r="C92" s="19" t="s">
        <v>309</v>
      </c>
      <c r="D92" s="220">
        <v>17</v>
      </c>
      <c r="E92" s="470" t="s">
        <v>328</v>
      </c>
      <c r="F92" s="81">
        <v>91</v>
      </c>
      <c r="G92" s="81" t="s">
        <v>184</v>
      </c>
      <c r="H92" s="82" t="s">
        <v>11</v>
      </c>
      <c r="I92" s="60" t="s">
        <v>185</v>
      </c>
      <c r="J92" s="322" t="s">
        <v>359</v>
      </c>
      <c r="K92" s="343"/>
      <c r="L92" s="344"/>
      <c r="M92" s="392">
        <v>202006</v>
      </c>
      <c r="N92" s="320"/>
      <c r="O92" s="393">
        <v>4</v>
      </c>
      <c r="P92" s="387"/>
      <c r="Q92" s="493" t="s">
        <v>359</v>
      </c>
      <c r="R92" s="440"/>
      <c r="S92" s="11"/>
      <c r="T92" s="11"/>
      <c r="U92" s="470" t="s">
        <v>328</v>
      </c>
      <c r="V92" s="279" t="str">
        <f t="shared" si="3"/>
        <v>CHEQUES RECHAZADOS</v>
      </c>
    </row>
    <row r="93" spans="1:22" ht="37.35" customHeight="1">
      <c r="A93" s="245" t="e">
        <v>#N/A</v>
      </c>
      <c r="B93" s="23" t="str">
        <f t="shared" si="4"/>
        <v>m</v>
      </c>
      <c r="C93" s="19" t="s">
        <v>305</v>
      </c>
      <c r="D93" s="220">
        <v>17</v>
      </c>
      <c r="E93" s="470"/>
      <c r="F93" s="81">
        <v>92</v>
      </c>
      <c r="G93" s="81" t="s">
        <v>186</v>
      </c>
      <c r="H93" s="82" t="s">
        <v>22</v>
      </c>
      <c r="I93" s="60" t="s">
        <v>187</v>
      </c>
      <c r="J93" s="322" t="s">
        <v>359</v>
      </c>
      <c r="K93" s="343"/>
      <c r="L93" s="344"/>
      <c r="M93" s="392">
        <v>202006</v>
      </c>
      <c r="N93" s="320"/>
      <c r="O93" s="393">
        <v>4</v>
      </c>
      <c r="P93" s="387"/>
      <c r="Q93" s="493" t="s">
        <v>359</v>
      </c>
      <c r="R93" s="440"/>
      <c r="S93" s="11"/>
      <c r="T93" s="11"/>
      <c r="U93" s="470"/>
      <c r="V93" s="279" t="str">
        <f t="shared" si="3"/>
        <v>CHEQUES RECHAZADOS</v>
      </c>
    </row>
    <row r="94" spans="1:22" ht="34.15" customHeight="1">
      <c r="A94" s="245">
        <v>117</v>
      </c>
      <c r="B94" s="23" t="str">
        <f t="shared" si="4"/>
        <v>c</v>
      </c>
      <c r="C94" s="19" t="s">
        <v>309</v>
      </c>
      <c r="D94" s="220">
        <v>17</v>
      </c>
      <c r="E94" s="470"/>
      <c r="F94" s="81">
        <v>93</v>
      </c>
      <c r="G94" s="81" t="s">
        <v>188</v>
      </c>
      <c r="H94" s="82" t="s">
        <v>11</v>
      </c>
      <c r="I94" s="60" t="s">
        <v>189</v>
      </c>
      <c r="J94" s="322" t="s">
        <v>359</v>
      </c>
      <c r="K94" s="343"/>
      <c r="L94" s="344"/>
      <c r="M94" s="392">
        <v>202006</v>
      </c>
      <c r="N94" s="320"/>
      <c r="O94" s="393">
        <v>4</v>
      </c>
      <c r="P94" s="387"/>
      <c r="Q94" s="493" t="s">
        <v>359</v>
      </c>
      <c r="R94" s="440"/>
      <c r="S94" s="11"/>
      <c r="T94" s="11"/>
      <c r="U94" s="470"/>
      <c r="V94" s="279" t="str">
        <f t="shared" si="3"/>
        <v>CHEQUES RECHAZADOS</v>
      </c>
    </row>
    <row r="95" spans="1:22" ht="32.25" customHeight="1">
      <c r="A95" s="245">
        <v>106</v>
      </c>
      <c r="B95" s="23" t="str">
        <f t="shared" si="4"/>
        <v>m</v>
      </c>
      <c r="C95" s="19" t="s">
        <v>305</v>
      </c>
      <c r="D95" s="220">
        <v>17</v>
      </c>
      <c r="E95" s="470"/>
      <c r="F95" s="81">
        <v>94</v>
      </c>
      <c r="G95" s="81" t="s">
        <v>190</v>
      </c>
      <c r="H95" s="82" t="s">
        <v>22</v>
      </c>
      <c r="I95" s="60" t="s">
        <v>191</v>
      </c>
      <c r="J95" s="322" t="s">
        <v>359</v>
      </c>
      <c r="K95" s="343"/>
      <c r="L95" s="344"/>
      <c r="M95" s="392">
        <v>202006</v>
      </c>
      <c r="N95" s="320"/>
      <c r="O95" s="393">
        <v>4</v>
      </c>
      <c r="P95" s="387"/>
      <c r="Q95" s="493" t="s">
        <v>359</v>
      </c>
      <c r="R95" s="440"/>
      <c r="S95" s="11"/>
      <c r="T95" s="11"/>
      <c r="U95" s="470"/>
      <c r="V95" s="279" t="str">
        <f t="shared" si="3"/>
        <v>CHEQUES RECHAZADOS</v>
      </c>
    </row>
    <row r="96" spans="1:22" ht="26.65" customHeight="1">
      <c r="A96" s="245">
        <v>58</v>
      </c>
      <c r="B96" s="23" t="str">
        <f t="shared" si="4"/>
        <v>t</v>
      </c>
      <c r="C96" s="19" t="s">
        <v>312</v>
      </c>
      <c r="D96" s="221">
        <v>18</v>
      </c>
      <c r="E96" s="83" t="s">
        <v>329</v>
      </c>
      <c r="F96" s="84">
        <v>95</v>
      </c>
      <c r="G96" s="84" t="s">
        <v>192</v>
      </c>
      <c r="H96" s="85" t="s">
        <v>11</v>
      </c>
      <c r="I96" s="60" t="s">
        <v>193</v>
      </c>
      <c r="J96" s="322" t="s">
        <v>359</v>
      </c>
      <c r="K96" s="343"/>
      <c r="L96" s="344"/>
      <c r="M96" s="389" t="s">
        <v>399</v>
      </c>
      <c r="N96" s="300"/>
      <c r="O96" s="388">
        <v>10</v>
      </c>
      <c r="P96" s="387"/>
      <c r="Q96" s="493" t="s">
        <v>359</v>
      </c>
      <c r="R96" s="440"/>
      <c r="S96" s="11"/>
      <c r="T96" s="11"/>
      <c r="U96" s="83" t="s">
        <v>329</v>
      </c>
      <c r="V96" s="280" t="str">
        <f t="shared" si="3"/>
        <v>OPER_TELEFON</v>
      </c>
    </row>
    <row r="97" spans="1:22" ht="33.6" customHeight="1">
      <c r="A97" s="245">
        <v>49</v>
      </c>
      <c r="B97" s="23" t="str">
        <f t="shared" si="4"/>
        <v>c</v>
      </c>
      <c r="C97" s="19" t="s">
        <v>309</v>
      </c>
      <c r="D97" s="221">
        <v>18</v>
      </c>
      <c r="E97" s="83"/>
      <c r="F97" s="84">
        <v>96</v>
      </c>
      <c r="G97" s="84" t="s">
        <v>194</v>
      </c>
      <c r="H97" s="85" t="s">
        <v>11</v>
      </c>
      <c r="I97" s="60" t="s">
        <v>195</v>
      </c>
      <c r="J97" s="322" t="s">
        <v>359</v>
      </c>
      <c r="K97" s="343"/>
      <c r="L97" s="344"/>
      <c r="M97" s="389" t="s">
        <v>400</v>
      </c>
      <c r="N97" s="300"/>
      <c r="O97" s="388">
        <v>10</v>
      </c>
      <c r="P97" s="387"/>
      <c r="Q97" s="493" t="s">
        <v>359</v>
      </c>
      <c r="R97" s="440"/>
      <c r="S97" s="11"/>
      <c r="T97" s="11"/>
      <c r="U97" s="83"/>
      <c r="V97" s="280" t="str">
        <f t="shared" si="3"/>
        <v>OPER_TELEFON</v>
      </c>
    </row>
    <row r="98" spans="1:22" ht="25.5" customHeight="1">
      <c r="A98" s="245">
        <v>52</v>
      </c>
      <c r="B98" s="23" t="str">
        <f t="shared" si="4"/>
        <v>t</v>
      </c>
      <c r="C98" s="19" t="s">
        <v>312</v>
      </c>
      <c r="D98" s="222">
        <v>19</v>
      </c>
      <c r="E98" s="86" t="s">
        <v>330</v>
      </c>
      <c r="F98" s="87">
        <v>97</v>
      </c>
      <c r="G98" s="87" t="s">
        <v>196</v>
      </c>
      <c r="H98" s="88" t="s">
        <v>11</v>
      </c>
      <c r="I98" s="60" t="s">
        <v>197</v>
      </c>
      <c r="J98" s="322" t="s">
        <v>359</v>
      </c>
      <c r="K98" s="343"/>
      <c r="L98" s="344"/>
      <c r="M98" s="389" t="s">
        <v>401</v>
      </c>
      <c r="N98" s="300"/>
      <c r="O98" s="388">
        <v>10</v>
      </c>
      <c r="P98" s="387"/>
      <c r="Q98" s="493" t="s">
        <v>359</v>
      </c>
      <c r="R98" s="440"/>
      <c r="S98" s="11"/>
      <c r="T98" s="11"/>
      <c r="U98" s="86" t="s">
        <v>330</v>
      </c>
      <c r="V98" s="281" t="str">
        <f t="shared" si="3"/>
        <v>OPER_HOMEBANK</v>
      </c>
    </row>
    <row r="99" spans="1:22" ht="36.6" customHeight="1">
      <c r="A99" s="245">
        <v>42</v>
      </c>
      <c r="B99" s="23" t="str">
        <f t="shared" si="4"/>
        <v>c</v>
      </c>
      <c r="C99" s="19" t="s">
        <v>309</v>
      </c>
      <c r="D99" s="222">
        <v>19</v>
      </c>
      <c r="E99" s="86"/>
      <c r="F99" s="87">
        <v>98</v>
      </c>
      <c r="G99" s="87" t="s">
        <v>198</v>
      </c>
      <c r="H99" s="88" t="s">
        <v>11</v>
      </c>
      <c r="I99" s="60" t="s">
        <v>199</v>
      </c>
      <c r="J99" s="322" t="s">
        <v>359</v>
      </c>
      <c r="K99" s="343"/>
      <c r="L99" s="344"/>
      <c r="M99" s="389">
        <v>202006</v>
      </c>
      <c r="N99" s="320">
        <v>201910</v>
      </c>
      <c r="O99" s="393" t="s">
        <v>377</v>
      </c>
      <c r="P99" s="387"/>
      <c r="Q99" s="493" t="s">
        <v>359</v>
      </c>
      <c r="R99" s="440"/>
      <c r="S99" s="11"/>
      <c r="T99" s="11"/>
      <c r="U99" s="86"/>
      <c r="V99" s="281" t="str">
        <f t="shared" si="3"/>
        <v>OPER_HOMEBANK</v>
      </c>
    </row>
    <row r="100" spans="1:22" ht="37.35" customHeight="1">
      <c r="A100" s="245" t="e">
        <v>#N/A</v>
      </c>
      <c r="B100" s="23" t="str">
        <f t="shared" si="4"/>
        <v>c</v>
      </c>
      <c r="C100" s="19" t="s">
        <v>309</v>
      </c>
      <c r="D100" s="223">
        <v>20</v>
      </c>
      <c r="E100" s="471" t="s">
        <v>331</v>
      </c>
      <c r="F100" s="89">
        <v>99</v>
      </c>
      <c r="G100" s="89" t="s">
        <v>200</v>
      </c>
      <c r="H100" s="90" t="s">
        <v>11</v>
      </c>
      <c r="I100" s="60" t="s">
        <v>201</v>
      </c>
      <c r="J100" s="322" t="s">
        <v>359</v>
      </c>
      <c r="K100" s="343"/>
      <c r="L100" s="344"/>
      <c r="M100" s="389">
        <v>202006</v>
      </c>
      <c r="N100" s="300"/>
      <c r="O100" s="388">
        <v>10</v>
      </c>
      <c r="P100" s="387"/>
      <c r="Q100" s="493" t="s">
        <v>359</v>
      </c>
      <c r="R100" s="440"/>
      <c r="S100" s="11"/>
      <c r="T100" s="11"/>
      <c r="U100" s="471" t="s">
        <v>331</v>
      </c>
      <c r="V100" s="282" t="str">
        <f t="shared" si="3"/>
        <v>OPER_CAJA</v>
      </c>
    </row>
    <row r="101" spans="1:22" ht="37.35" customHeight="1">
      <c r="A101" s="245">
        <v>62</v>
      </c>
      <c r="B101" s="23" t="str">
        <f t="shared" si="4"/>
        <v>c</v>
      </c>
      <c r="C101" s="19" t="s">
        <v>309</v>
      </c>
      <c r="D101" s="223">
        <v>20</v>
      </c>
      <c r="E101" s="471"/>
      <c r="F101" s="89">
        <v>100</v>
      </c>
      <c r="G101" s="89" t="s">
        <v>202</v>
      </c>
      <c r="H101" s="90" t="s">
        <v>11</v>
      </c>
      <c r="I101" s="60" t="s">
        <v>203</v>
      </c>
      <c r="J101" s="322" t="s">
        <v>359</v>
      </c>
      <c r="K101" s="343"/>
      <c r="L101" s="344"/>
      <c r="M101" s="389">
        <v>202006</v>
      </c>
      <c r="N101" s="300"/>
      <c r="O101" s="388">
        <v>10</v>
      </c>
      <c r="P101" s="387"/>
      <c r="Q101" s="493" t="s">
        <v>359</v>
      </c>
      <c r="R101" s="440"/>
      <c r="S101" s="11"/>
      <c r="T101" s="11"/>
      <c r="U101" s="471"/>
      <c r="V101" s="282" t="str">
        <f t="shared" si="3"/>
        <v>OPER_CAJA</v>
      </c>
    </row>
    <row r="102" spans="1:22" ht="37.35" customHeight="1">
      <c r="A102" s="245" t="e">
        <v>#N/A</v>
      </c>
      <c r="B102" s="23" t="str">
        <f t="shared" si="4"/>
        <v>c</v>
      </c>
      <c r="C102" s="19" t="s">
        <v>309</v>
      </c>
      <c r="D102" s="223">
        <v>20</v>
      </c>
      <c r="E102" s="471"/>
      <c r="F102" s="89">
        <v>101</v>
      </c>
      <c r="G102" s="89" t="s">
        <v>204</v>
      </c>
      <c r="H102" s="90" t="s">
        <v>11</v>
      </c>
      <c r="I102" s="60" t="s">
        <v>205</v>
      </c>
      <c r="J102" s="322" t="s">
        <v>359</v>
      </c>
      <c r="K102" s="343"/>
      <c r="L102" s="344"/>
      <c r="M102" s="389">
        <v>202006</v>
      </c>
      <c r="N102" s="317" t="s">
        <v>373</v>
      </c>
      <c r="O102" s="388">
        <v>9</v>
      </c>
      <c r="P102" s="387"/>
      <c r="Q102" s="493" t="s">
        <v>359</v>
      </c>
      <c r="R102" s="440"/>
      <c r="S102" s="11"/>
      <c r="T102" s="11"/>
      <c r="U102" s="471"/>
      <c r="V102" s="282" t="str">
        <f t="shared" si="3"/>
        <v>OPER_CAJA</v>
      </c>
    </row>
    <row r="103" spans="1:22" ht="37.35" customHeight="1">
      <c r="A103" s="245">
        <v>110</v>
      </c>
      <c r="B103" s="23" t="str">
        <f t="shared" si="4"/>
        <v>c</v>
      </c>
      <c r="C103" s="19" t="s">
        <v>309</v>
      </c>
      <c r="D103" s="223">
        <v>20</v>
      </c>
      <c r="E103" s="471"/>
      <c r="F103" s="89">
        <v>102</v>
      </c>
      <c r="G103" s="89" t="s">
        <v>206</v>
      </c>
      <c r="H103" s="90" t="s">
        <v>11</v>
      </c>
      <c r="I103" s="60" t="s">
        <v>207</v>
      </c>
      <c r="J103" s="322" t="s">
        <v>359</v>
      </c>
      <c r="K103" s="343"/>
      <c r="L103" s="344"/>
      <c r="M103" s="389">
        <v>202006</v>
      </c>
      <c r="N103" s="300"/>
      <c r="O103" s="388">
        <v>10</v>
      </c>
      <c r="P103" s="387"/>
      <c r="Q103" s="493" t="s">
        <v>359</v>
      </c>
      <c r="R103" s="440"/>
      <c r="S103" s="11"/>
      <c r="T103" s="11"/>
      <c r="U103" s="471"/>
      <c r="V103" s="282" t="str">
        <f t="shared" si="3"/>
        <v>OPER_CAJA</v>
      </c>
    </row>
    <row r="104" spans="1:22" ht="36" customHeight="1">
      <c r="A104" s="245">
        <v>37</v>
      </c>
      <c r="B104" s="23" t="str">
        <f t="shared" si="4"/>
        <v>c</v>
      </c>
      <c r="C104" s="19" t="s">
        <v>309</v>
      </c>
      <c r="D104" s="223">
        <v>20</v>
      </c>
      <c r="E104" s="471"/>
      <c r="F104" s="89">
        <v>103</v>
      </c>
      <c r="G104" s="89" t="s">
        <v>208</v>
      </c>
      <c r="H104" s="90" t="s">
        <v>11</v>
      </c>
      <c r="I104" s="60" t="s">
        <v>209</v>
      </c>
      <c r="J104" s="322" t="s">
        <v>359</v>
      </c>
      <c r="K104" s="343"/>
      <c r="L104" s="344"/>
      <c r="M104" s="389">
        <v>202006</v>
      </c>
      <c r="N104" s="300"/>
      <c r="O104" s="388">
        <v>10</v>
      </c>
      <c r="P104" s="387"/>
      <c r="Q104" s="493">
        <v>3</v>
      </c>
      <c r="R104" s="440"/>
      <c r="S104" s="11"/>
      <c r="T104" s="11"/>
      <c r="U104" s="471"/>
      <c r="V104" s="282" t="str">
        <f t="shared" si="3"/>
        <v>OPER_CAJA</v>
      </c>
    </row>
    <row r="105" spans="1:22" ht="35.450000000000003" customHeight="1">
      <c r="A105" s="245">
        <v>47</v>
      </c>
      <c r="B105" s="23" t="str">
        <f t="shared" ref="B105:B111" si="5">LEFT(G105)</f>
        <v>c</v>
      </c>
      <c r="C105" s="19" t="s">
        <v>309</v>
      </c>
      <c r="D105" s="224">
        <v>21</v>
      </c>
      <c r="E105" s="472" t="s">
        <v>332</v>
      </c>
      <c r="F105" s="91">
        <v>104</v>
      </c>
      <c r="G105" s="91" t="s">
        <v>210</v>
      </c>
      <c r="H105" s="92" t="s">
        <v>11</v>
      </c>
      <c r="I105" s="60" t="s">
        <v>211</v>
      </c>
      <c r="J105" s="322" t="s">
        <v>359</v>
      </c>
      <c r="K105" s="343"/>
      <c r="L105" s="344"/>
      <c r="M105" s="389">
        <v>202006</v>
      </c>
      <c r="N105" s="300"/>
      <c r="O105" s="388">
        <v>10</v>
      </c>
      <c r="P105" s="387"/>
      <c r="Q105" s="493" t="s">
        <v>359</v>
      </c>
      <c r="R105" s="440"/>
      <c r="S105" s="11"/>
      <c r="T105" s="11"/>
      <c r="U105" s="472" t="s">
        <v>332</v>
      </c>
      <c r="V105" s="283" t="str">
        <f t="shared" si="3"/>
        <v>OPER_CAJERO</v>
      </c>
    </row>
    <row r="106" spans="1:22" ht="35.450000000000003" customHeight="1">
      <c r="A106" s="245">
        <v>44</v>
      </c>
      <c r="B106" s="23" t="str">
        <f t="shared" si="5"/>
        <v>m</v>
      </c>
      <c r="C106" s="19" t="s">
        <v>305</v>
      </c>
      <c r="D106" s="224">
        <v>21</v>
      </c>
      <c r="E106" s="472"/>
      <c r="F106" s="91">
        <v>105</v>
      </c>
      <c r="G106" s="91" t="s">
        <v>212</v>
      </c>
      <c r="H106" s="92" t="s">
        <v>22</v>
      </c>
      <c r="I106" s="60" t="s">
        <v>213</v>
      </c>
      <c r="J106" s="322" t="s">
        <v>359</v>
      </c>
      <c r="K106" s="343"/>
      <c r="L106" s="344"/>
      <c r="M106" s="389">
        <v>202006</v>
      </c>
      <c r="N106" s="300"/>
      <c r="O106" s="388">
        <v>10</v>
      </c>
      <c r="P106" s="387"/>
      <c r="Q106" s="493">
        <v>2</v>
      </c>
      <c r="R106" s="440"/>
      <c r="S106" s="11"/>
      <c r="T106" s="11"/>
      <c r="U106" s="472"/>
      <c r="V106" s="283" t="str">
        <f t="shared" si="3"/>
        <v>OPER_CAJERO</v>
      </c>
    </row>
    <row r="107" spans="1:22" ht="35.450000000000003" customHeight="1">
      <c r="A107" s="245">
        <v>79</v>
      </c>
      <c r="B107" s="23" t="str">
        <f t="shared" si="5"/>
        <v>c</v>
      </c>
      <c r="C107" s="19" t="s">
        <v>309</v>
      </c>
      <c r="D107" s="224">
        <v>21</v>
      </c>
      <c r="E107" s="472"/>
      <c r="F107" s="91">
        <v>106</v>
      </c>
      <c r="G107" s="91" t="s">
        <v>214</v>
      </c>
      <c r="H107" s="92" t="s">
        <v>11</v>
      </c>
      <c r="I107" s="60" t="s">
        <v>355</v>
      </c>
      <c r="J107" s="322" t="s">
        <v>359</v>
      </c>
      <c r="K107" s="343"/>
      <c r="L107" s="344"/>
      <c r="M107" s="389">
        <v>202006</v>
      </c>
      <c r="N107" s="300"/>
      <c r="O107" s="388">
        <v>10</v>
      </c>
      <c r="P107" s="387"/>
      <c r="Q107" s="493" t="s">
        <v>359</v>
      </c>
      <c r="R107" s="440"/>
      <c r="S107" s="11"/>
      <c r="T107" s="11"/>
      <c r="U107" s="472"/>
      <c r="V107" s="283" t="str">
        <f t="shared" si="3"/>
        <v>OPER_CAJERO</v>
      </c>
    </row>
    <row r="108" spans="1:22" ht="35.450000000000003" customHeight="1">
      <c r="A108" s="245">
        <v>84</v>
      </c>
      <c r="B108" s="23" t="str">
        <f t="shared" si="5"/>
        <v>m</v>
      </c>
      <c r="C108" s="19" t="s">
        <v>305</v>
      </c>
      <c r="D108" s="224">
        <v>21</v>
      </c>
      <c r="E108" s="472"/>
      <c r="F108" s="91">
        <v>107</v>
      </c>
      <c r="G108" s="91" t="s">
        <v>215</v>
      </c>
      <c r="H108" s="92" t="s">
        <v>22</v>
      </c>
      <c r="I108" s="60" t="s">
        <v>356</v>
      </c>
      <c r="J108" s="322" t="s">
        <v>359</v>
      </c>
      <c r="K108" s="343"/>
      <c r="L108" s="344"/>
      <c r="M108" s="389">
        <v>202006</v>
      </c>
      <c r="N108" s="300"/>
      <c r="O108" s="388">
        <v>10</v>
      </c>
      <c r="P108" s="387"/>
      <c r="Q108" s="493">
        <v>2</v>
      </c>
      <c r="R108" s="440"/>
      <c r="S108" s="11"/>
      <c r="T108" s="11"/>
      <c r="U108" s="472"/>
      <c r="V108" s="283" t="str">
        <f t="shared" si="3"/>
        <v>OPER_CAJERO</v>
      </c>
    </row>
    <row r="109" spans="1:22" ht="42.95" customHeight="1">
      <c r="A109" s="245">
        <v>1</v>
      </c>
      <c r="B109" s="23" t="str">
        <f t="shared" si="5"/>
        <v>c</v>
      </c>
      <c r="C109" s="19" t="s">
        <v>309</v>
      </c>
      <c r="D109" s="213">
        <v>22</v>
      </c>
      <c r="E109" s="93" t="s">
        <v>333</v>
      </c>
      <c r="F109" s="94">
        <v>108</v>
      </c>
      <c r="G109" s="94" t="s">
        <v>216</v>
      </c>
      <c r="H109" s="95" t="s">
        <v>11</v>
      </c>
      <c r="I109" s="96" t="s">
        <v>217</v>
      </c>
      <c r="J109" s="323" t="s">
        <v>359</v>
      </c>
      <c r="K109" s="343"/>
      <c r="L109" s="344"/>
      <c r="M109" s="389">
        <v>202006</v>
      </c>
      <c r="N109" s="300"/>
      <c r="O109" s="388">
        <v>10</v>
      </c>
      <c r="P109" s="387"/>
      <c r="Q109" s="495" t="s">
        <v>359</v>
      </c>
      <c r="R109" s="441"/>
      <c r="S109" s="11"/>
      <c r="T109" s="11"/>
      <c r="U109" s="93" t="s">
        <v>333</v>
      </c>
      <c r="V109" s="284" t="str">
        <f t="shared" si="3"/>
        <v>OPER VOLUNTARIAS</v>
      </c>
    </row>
    <row r="110" spans="1:22" ht="42.95" customHeight="1">
      <c r="A110" s="245" t="e">
        <v>#N/A</v>
      </c>
      <c r="B110" s="23" t="str">
        <f t="shared" si="5"/>
        <v>t</v>
      </c>
      <c r="C110" s="19" t="s">
        <v>312</v>
      </c>
      <c r="D110" s="222">
        <v>23</v>
      </c>
      <c r="E110" s="473" t="s">
        <v>334</v>
      </c>
      <c r="F110" s="87">
        <v>109</v>
      </c>
      <c r="G110" s="87" t="s">
        <v>218</v>
      </c>
      <c r="H110" s="88" t="s">
        <v>11</v>
      </c>
      <c r="I110" s="60" t="s">
        <v>219</v>
      </c>
      <c r="J110" s="322" t="s">
        <v>359</v>
      </c>
      <c r="K110" s="343"/>
      <c r="L110" s="344"/>
      <c r="M110" s="389">
        <v>202006</v>
      </c>
      <c r="N110" s="300"/>
      <c r="O110" s="388">
        <v>10</v>
      </c>
      <c r="P110" s="387"/>
      <c r="Q110" s="493" t="s">
        <v>359</v>
      </c>
      <c r="R110" s="440"/>
      <c r="S110" s="11"/>
      <c r="T110" s="11"/>
      <c r="U110" s="473" t="s">
        <v>334</v>
      </c>
      <c r="V110" s="281" t="str">
        <f t="shared" si="3"/>
        <v>OPER_MOBIL</v>
      </c>
    </row>
    <row r="111" spans="1:22" ht="42.95" customHeight="1" thickBot="1">
      <c r="A111" s="245">
        <v>74</v>
      </c>
      <c r="B111" s="23" t="str">
        <f t="shared" si="5"/>
        <v>c</v>
      </c>
      <c r="C111" s="19" t="s">
        <v>309</v>
      </c>
      <c r="D111" s="222">
        <v>23</v>
      </c>
      <c r="E111" s="473"/>
      <c r="F111" s="87">
        <v>110</v>
      </c>
      <c r="G111" s="87" t="s">
        <v>220</v>
      </c>
      <c r="H111" s="88" t="s">
        <v>11</v>
      </c>
      <c r="I111" s="60" t="s">
        <v>221</v>
      </c>
      <c r="J111" s="322" t="s">
        <v>359</v>
      </c>
      <c r="K111" s="343" t="s">
        <v>362</v>
      </c>
      <c r="L111" s="344"/>
      <c r="M111" s="389">
        <v>202006</v>
      </c>
      <c r="N111" s="300"/>
      <c r="O111" s="388">
        <v>10</v>
      </c>
      <c r="P111" s="387"/>
      <c r="Q111" s="493" t="s">
        <v>359</v>
      </c>
      <c r="R111" s="440"/>
      <c r="S111" s="11"/>
      <c r="T111" s="11"/>
      <c r="U111" s="473"/>
      <c r="V111" s="281" t="str">
        <f t="shared" si="3"/>
        <v>OPER_MOBIL</v>
      </c>
    </row>
    <row r="112" spans="1:22" ht="60.4" customHeight="1" thickBot="1">
      <c r="A112" s="246" t="e">
        <v>#N/A</v>
      </c>
      <c r="B112" s="97" t="str">
        <f t="shared" ref="B112:B133" si="6">MID(G112,8,1)</f>
        <v>d</v>
      </c>
      <c r="C112" s="98" t="s">
        <v>335</v>
      </c>
      <c r="D112" s="215">
        <v>24</v>
      </c>
      <c r="E112" s="474" t="s">
        <v>336</v>
      </c>
      <c r="F112" s="99">
        <v>111</v>
      </c>
      <c r="G112" s="100" t="s">
        <v>222</v>
      </c>
      <c r="H112" s="101" t="s">
        <v>11</v>
      </c>
      <c r="I112" s="102" t="s">
        <v>223</v>
      </c>
      <c r="J112" s="324" t="s">
        <v>337</v>
      </c>
      <c r="K112" s="347"/>
      <c r="L112" s="348"/>
      <c r="M112" s="394"/>
      <c r="N112" s="395"/>
      <c r="O112" s="396"/>
      <c r="P112" s="394"/>
      <c r="Q112" s="496" t="s">
        <v>359</v>
      </c>
      <c r="R112" s="442"/>
      <c r="S112" s="11"/>
      <c r="T112" s="11"/>
      <c r="U112" s="474" t="s">
        <v>336</v>
      </c>
      <c r="V112" s="285" t="str">
        <f t="shared" si="3"/>
        <v>MASTER_RESUME</v>
      </c>
    </row>
    <row r="113" spans="1:22" ht="50.85" customHeight="1" thickBot="1">
      <c r="A113" s="245" t="e">
        <v>#N/A</v>
      </c>
      <c r="B113" s="23" t="str">
        <f t="shared" si="6"/>
        <v>s</v>
      </c>
      <c r="C113" s="19" t="s">
        <v>338</v>
      </c>
      <c r="D113" s="104">
        <v>24</v>
      </c>
      <c r="E113" s="475"/>
      <c r="F113" s="103">
        <v>112</v>
      </c>
      <c r="G113" s="104" t="s">
        <v>224</v>
      </c>
      <c r="H113" s="105" t="s">
        <v>11</v>
      </c>
      <c r="I113" s="106" t="s">
        <v>225</v>
      </c>
      <c r="J113" s="325" t="s">
        <v>339</v>
      </c>
      <c r="K113" s="466"/>
      <c r="L113" s="461"/>
      <c r="M113" s="425"/>
      <c r="N113" s="303"/>
      <c r="O113" s="426"/>
      <c r="P113" s="425"/>
      <c r="Q113" s="497" t="s">
        <v>359</v>
      </c>
      <c r="R113" s="454"/>
      <c r="S113"/>
      <c r="T113" s="11"/>
      <c r="U113" s="475"/>
      <c r="V113" s="286" t="str">
        <f t="shared" si="3"/>
        <v>MASTER_RESUME</v>
      </c>
    </row>
    <row r="114" spans="1:22" ht="25.5" customHeight="1" thickBot="1">
      <c r="A114" s="247">
        <v>54</v>
      </c>
      <c r="B114" s="107" t="str">
        <f t="shared" si="6"/>
        <v>m</v>
      </c>
      <c r="C114" s="108" t="s">
        <v>305</v>
      </c>
      <c r="D114" s="215">
        <v>24</v>
      </c>
      <c r="E114" s="474"/>
      <c r="F114" s="109">
        <v>113</v>
      </c>
      <c r="G114" s="302" t="s">
        <v>226</v>
      </c>
      <c r="H114" s="110" t="s">
        <v>22</v>
      </c>
      <c r="I114" s="111" t="s">
        <v>227</v>
      </c>
      <c r="J114" s="326" t="s">
        <v>340</v>
      </c>
      <c r="K114" s="349"/>
      <c r="L114" s="350"/>
      <c r="M114" s="397"/>
      <c r="N114" s="398" t="s">
        <v>378</v>
      </c>
      <c r="O114" s="399" t="s">
        <v>379</v>
      </c>
      <c r="P114" s="458" t="s">
        <v>378</v>
      </c>
      <c r="Q114" s="498" t="s">
        <v>390</v>
      </c>
      <c r="R114" s="443" t="s">
        <v>405</v>
      </c>
      <c r="S114"/>
      <c r="T114" s="11"/>
      <c r="U114" s="474"/>
      <c r="V114" s="285" t="str">
        <f t="shared" si="3"/>
        <v>MASTER_RESUME</v>
      </c>
    </row>
    <row r="115" spans="1:22" ht="31.9" customHeight="1" thickBot="1">
      <c r="A115" s="245">
        <v>33</v>
      </c>
      <c r="B115" s="23" t="str">
        <f t="shared" si="6"/>
        <v>F</v>
      </c>
      <c r="C115" s="19" t="s">
        <v>304</v>
      </c>
      <c r="D115" s="225">
        <v>24</v>
      </c>
      <c r="E115" s="475"/>
      <c r="F115" s="112">
        <v>114</v>
      </c>
      <c r="G115" s="112" t="s">
        <v>228</v>
      </c>
      <c r="H115" s="113" t="s">
        <v>229</v>
      </c>
      <c r="I115" s="114" t="s">
        <v>230</v>
      </c>
      <c r="J115" s="327" t="s">
        <v>359</v>
      </c>
      <c r="K115" s="351" t="s">
        <v>363</v>
      </c>
      <c r="L115" s="352"/>
      <c r="M115" s="400"/>
      <c r="N115" s="301"/>
      <c r="O115" s="401"/>
      <c r="P115" s="400"/>
      <c r="Q115" s="499" t="s">
        <v>359</v>
      </c>
      <c r="R115" s="444"/>
      <c r="S115"/>
      <c r="T115" s="11"/>
      <c r="U115" s="475"/>
      <c r="V115" s="287" t="str">
        <f t="shared" si="3"/>
        <v>MASTER_RESUME</v>
      </c>
    </row>
    <row r="116" spans="1:22" ht="31.9" customHeight="1" thickBot="1">
      <c r="A116" s="246" t="e">
        <v>#N/A</v>
      </c>
      <c r="B116" s="97" t="str">
        <f t="shared" si="6"/>
        <v>F</v>
      </c>
      <c r="C116" s="98" t="s">
        <v>304</v>
      </c>
      <c r="D116" s="215">
        <v>24</v>
      </c>
      <c r="E116" s="475"/>
      <c r="F116" s="99">
        <v>115</v>
      </c>
      <c r="G116" s="100" t="s">
        <v>341</v>
      </c>
      <c r="H116" s="101" t="s">
        <v>229</v>
      </c>
      <c r="I116" s="102" t="s">
        <v>231</v>
      </c>
      <c r="J116" s="324" t="s">
        <v>337</v>
      </c>
      <c r="K116" s="353" t="s">
        <v>364</v>
      </c>
      <c r="L116" s="348"/>
      <c r="M116" s="394"/>
      <c r="N116" s="395"/>
      <c r="O116" s="396"/>
      <c r="P116" s="394" t="s">
        <v>380</v>
      </c>
      <c r="Q116" s="496" t="s">
        <v>359</v>
      </c>
      <c r="R116" s="442"/>
      <c r="S116"/>
      <c r="T116" s="11"/>
      <c r="U116" s="475"/>
      <c r="V116" s="285" t="str">
        <f t="shared" si="3"/>
        <v>MASTER_RESUME</v>
      </c>
    </row>
    <row r="117" spans="1:22" ht="31.9" customHeight="1" thickBot="1">
      <c r="A117" s="248">
        <v>38</v>
      </c>
      <c r="B117" s="115" t="str">
        <f t="shared" si="6"/>
        <v>m</v>
      </c>
      <c r="C117" s="116" t="s">
        <v>305</v>
      </c>
      <c r="D117" s="214">
        <v>24</v>
      </c>
      <c r="E117" s="474"/>
      <c r="F117" s="117">
        <v>116</v>
      </c>
      <c r="G117" s="118" t="s">
        <v>232</v>
      </c>
      <c r="H117" s="119" t="s">
        <v>22</v>
      </c>
      <c r="I117" s="120" t="s">
        <v>233</v>
      </c>
      <c r="J117" s="328" t="s">
        <v>342</v>
      </c>
      <c r="K117" s="354" t="s">
        <v>363</v>
      </c>
      <c r="L117" s="355"/>
      <c r="M117" s="402"/>
      <c r="N117" s="403"/>
      <c r="O117" s="404"/>
      <c r="P117" s="402" t="s">
        <v>381</v>
      </c>
      <c r="Q117" s="500" t="s">
        <v>392</v>
      </c>
      <c r="R117" s="445"/>
      <c r="S117"/>
      <c r="T117" s="121" t="s">
        <v>343</v>
      </c>
      <c r="U117" s="474"/>
      <c r="V117" s="288" t="str">
        <f t="shared" si="3"/>
        <v>MASTER_RESUME</v>
      </c>
    </row>
    <row r="118" spans="1:22" ht="31.9" customHeight="1">
      <c r="A118" s="249">
        <v>39</v>
      </c>
      <c r="B118" s="23" t="str">
        <f t="shared" si="6"/>
        <v>m</v>
      </c>
      <c r="C118" s="122" t="s">
        <v>305</v>
      </c>
      <c r="D118" s="215">
        <v>24</v>
      </c>
      <c r="E118" s="474"/>
      <c r="F118" s="123">
        <v>117</v>
      </c>
      <c r="G118" s="124" t="s">
        <v>234</v>
      </c>
      <c r="H118" s="59" t="s">
        <v>22</v>
      </c>
      <c r="I118" s="60" t="s">
        <v>235</v>
      </c>
      <c r="J118" s="329" t="s">
        <v>342</v>
      </c>
      <c r="K118" s="343" t="s">
        <v>363</v>
      </c>
      <c r="L118" s="344"/>
      <c r="M118" s="387"/>
      <c r="N118" s="300"/>
      <c r="O118" s="388"/>
      <c r="P118" s="387" t="s">
        <v>382</v>
      </c>
      <c r="Q118" s="493" t="s">
        <v>392</v>
      </c>
      <c r="R118" s="440"/>
      <c r="S118"/>
      <c r="T118" s="125" t="s">
        <v>342</v>
      </c>
      <c r="U118" s="474"/>
      <c r="V118" s="285" t="str">
        <f t="shared" si="3"/>
        <v>MASTER_RESUME</v>
      </c>
    </row>
    <row r="119" spans="1:22" ht="31.9" customHeight="1" thickBot="1">
      <c r="A119" s="250">
        <v>108</v>
      </c>
      <c r="B119" s="126" t="str">
        <f t="shared" si="6"/>
        <v>m</v>
      </c>
      <c r="C119" s="127" t="s">
        <v>305</v>
      </c>
      <c r="D119" s="215">
        <v>24</v>
      </c>
      <c r="E119" s="474"/>
      <c r="F119" s="128">
        <v>118</v>
      </c>
      <c r="G119" s="129" t="s">
        <v>236</v>
      </c>
      <c r="H119" s="130" t="s">
        <v>22</v>
      </c>
      <c r="I119" s="131" t="s">
        <v>237</v>
      </c>
      <c r="J119" s="330" t="s">
        <v>342</v>
      </c>
      <c r="K119" s="356" t="s">
        <v>363</v>
      </c>
      <c r="L119" s="357"/>
      <c r="M119" s="405"/>
      <c r="N119" s="406"/>
      <c r="O119" s="407"/>
      <c r="P119" s="405"/>
      <c r="Q119" s="501" t="s">
        <v>391</v>
      </c>
      <c r="R119" s="446"/>
      <c r="S119"/>
      <c r="T119" s="11"/>
      <c r="U119" s="474"/>
      <c r="V119" s="285" t="str">
        <f t="shared" si="3"/>
        <v>MASTER_RESUME</v>
      </c>
    </row>
    <row r="120" spans="1:22" ht="31.9" customHeight="1" thickBot="1">
      <c r="A120" s="251">
        <v>71</v>
      </c>
      <c r="B120" s="132" t="str">
        <f t="shared" si="6"/>
        <v>m</v>
      </c>
      <c r="C120" s="133" t="s">
        <v>305</v>
      </c>
      <c r="D120" s="215">
        <v>24</v>
      </c>
      <c r="E120" s="474"/>
      <c r="F120" s="134">
        <v>119</v>
      </c>
      <c r="G120" s="135" t="s">
        <v>238</v>
      </c>
      <c r="H120" s="136" t="s">
        <v>22</v>
      </c>
      <c r="I120" s="137" t="s">
        <v>239</v>
      </c>
      <c r="J120" s="331" t="s">
        <v>344</v>
      </c>
      <c r="K120" s="358" t="s">
        <v>365</v>
      </c>
      <c r="L120" s="359" t="s">
        <v>366</v>
      </c>
      <c r="M120" s="408"/>
      <c r="N120" s="409"/>
      <c r="O120" s="410"/>
      <c r="P120" s="408"/>
      <c r="Q120" s="502" t="s">
        <v>392</v>
      </c>
      <c r="R120" s="447"/>
      <c r="S120" s="11"/>
      <c r="T120" s="121" t="s">
        <v>343</v>
      </c>
      <c r="U120" s="474"/>
      <c r="V120" s="289" t="str">
        <f t="shared" si="3"/>
        <v>MASTER_RESUME</v>
      </c>
    </row>
    <row r="121" spans="1:22" ht="31.9" customHeight="1" thickBot="1">
      <c r="A121" s="252">
        <v>107</v>
      </c>
      <c r="B121" s="138" t="str">
        <f t="shared" si="6"/>
        <v>m</v>
      </c>
      <c r="C121" s="139" t="s">
        <v>305</v>
      </c>
      <c r="D121" s="215">
        <v>24</v>
      </c>
      <c r="E121" s="474"/>
      <c r="F121" s="140">
        <v>120</v>
      </c>
      <c r="G121" s="141" t="s">
        <v>240</v>
      </c>
      <c r="H121" s="142" t="s">
        <v>22</v>
      </c>
      <c r="I121" s="143" t="s">
        <v>241</v>
      </c>
      <c r="J121" s="332" t="s">
        <v>344</v>
      </c>
      <c r="K121" s="360" t="s">
        <v>365</v>
      </c>
      <c r="L121" s="361" t="s">
        <v>366</v>
      </c>
      <c r="M121" s="411"/>
      <c r="N121" s="412"/>
      <c r="O121" s="413"/>
      <c r="P121" s="411"/>
      <c r="Q121" s="503" t="s">
        <v>391</v>
      </c>
      <c r="R121" s="448"/>
      <c r="S121" s="11"/>
      <c r="T121" s="144" t="s">
        <v>344</v>
      </c>
      <c r="U121" s="474"/>
      <c r="V121" s="289" t="str">
        <f t="shared" si="3"/>
        <v>MASTER_RESUME</v>
      </c>
    </row>
    <row r="122" spans="1:22" ht="31.9" customHeight="1" thickTop="1" thickBot="1">
      <c r="A122" s="253" t="e">
        <v>#N/A</v>
      </c>
      <c r="B122" s="145" t="str">
        <f t="shared" si="6"/>
        <v>m</v>
      </c>
      <c r="C122" s="146" t="s">
        <v>305</v>
      </c>
      <c r="D122" s="226">
        <v>24</v>
      </c>
      <c r="E122" s="474"/>
      <c r="F122" s="147">
        <v>121</v>
      </c>
      <c r="G122" s="148" t="s">
        <v>242</v>
      </c>
      <c r="H122" s="149" t="s">
        <v>22</v>
      </c>
      <c r="I122" s="150" t="s">
        <v>357</v>
      </c>
      <c r="J122" s="333" t="s">
        <v>340</v>
      </c>
      <c r="K122" s="362" t="s">
        <v>363</v>
      </c>
      <c r="L122" s="363"/>
      <c r="M122" s="414"/>
      <c r="N122" s="415"/>
      <c r="O122" s="416"/>
      <c r="P122" s="414"/>
      <c r="Q122" s="504" t="s">
        <v>389</v>
      </c>
      <c r="R122" s="449"/>
      <c r="S122" s="11"/>
      <c r="T122"/>
      <c r="U122" s="474"/>
      <c r="V122" s="290" t="str">
        <f t="shared" si="3"/>
        <v>MASTER_RESUME</v>
      </c>
    </row>
    <row r="123" spans="1:22" ht="31.9" customHeight="1">
      <c r="A123" s="245" t="e">
        <v>#N/A</v>
      </c>
      <c r="B123" s="23" t="str">
        <f t="shared" si="6"/>
        <v>m</v>
      </c>
      <c r="C123" s="19" t="s">
        <v>305</v>
      </c>
      <c r="D123" s="215">
        <v>24</v>
      </c>
      <c r="E123" s="475"/>
      <c r="F123" s="151">
        <v>122</v>
      </c>
      <c r="G123" s="151" t="s">
        <v>243</v>
      </c>
      <c r="H123" s="152" t="s">
        <v>22</v>
      </c>
      <c r="I123" s="114" t="s">
        <v>244</v>
      </c>
      <c r="J123" s="327" t="s">
        <v>359</v>
      </c>
      <c r="K123" s="364" t="s">
        <v>365</v>
      </c>
      <c r="L123" s="352" t="s">
        <v>366</v>
      </c>
      <c r="M123" s="400"/>
      <c r="N123" s="301"/>
      <c r="O123" s="401"/>
      <c r="P123" s="400"/>
      <c r="Q123" s="499" t="s">
        <v>359</v>
      </c>
      <c r="R123" s="444"/>
      <c r="S123" s="11"/>
      <c r="T123" s="11"/>
      <c r="U123" s="475"/>
      <c r="V123" s="285" t="str">
        <f t="shared" si="3"/>
        <v>MASTER_RESUME</v>
      </c>
    </row>
    <row r="124" spans="1:22" ht="31.9" customHeight="1">
      <c r="A124" s="245" t="e">
        <v>#N/A</v>
      </c>
      <c r="B124" s="23" t="str">
        <f t="shared" si="6"/>
        <v>m</v>
      </c>
      <c r="C124" s="19" t="s">
        <v>305</v>
      </c>
      <c r="D124" s="215">
        <v>24</v>
      </c>
      <c r="E124" s="475"/>
      <c r="F124" s="124">
        <v>123</v>
      </c>
      <c r="G124" s="124" t="s">
        <v>245</v>
      </c>
      <c r="H124" s="59" t="s">
        <v>22</v>
      </c>
      <c r="I124" s="60" t="s">
        <v>246</v>
      </c>
      <c r="J124" s="322" t="s">
        <v>359</v>
      </c>
      <c r="K124" s="365" t="s">
        <v>365</v>
      </c>
      <c r="L124" s="344" t="s">
        <v>366</v>
      </c>
      <c r="M124" s="387"/>
      <c r="N124" s="300"/>
      <c r="O124" s="388"/>
      <c r="P124" s="387"/>
      <c r="Q124" s="493" t="s">
        <v>359</v>
      </c>
      <c r="R124" s="440"/>
      <c r="S124" s="11"/>
      <c r="T124" s="11"/>
      <c r="U124" s="475"/>
      <c r="V124" s="285" t="str">
        <f t="shared" si="3"/>
        <v>MASTER_RESUME</v>
      </c>
    </row>
    <row r="125" spans="1:22" ht="31.9" customHeight="1" thickBot="1">
      <c r="A125" s="245" t="e">
        <v>#N/A</v>
      </c>
      <c r="B125" s="23" t="str">
        <f t="shared" si="6"/>
        <v>f</v>
      </c>
      <c r="C125" s="19" t="s">
        <v>304</v>
      </c>
      <c r="D125" s="225">
        <v>24</v>
      </c>
      <c r="E125" s="475"/>
      <c r="F125" s="153">
        <v>124</v>
      </c>
      <c r="G125" s="153" t="s">
        <v>247</v>
      </c>
      <c r="H125" s="154" t="s">
        <v>229</v>
      </c>
      <c r="I125" s="155" t="s">
        <v>248</v>
      </c>
      <c r="J125" s="334" t="s">
        <v>359</v>
      </c>
      <c r="K125" s="366" t="s">
        <v>363</v>
      </c>
      <c r="L125" s="367"/>
      <c r="M125" s="417">
        <v>202006</v>
      </c>
      <c r="N125" s="319" t="s">
        <v>371</v>
      </c>
      <c r="O125" s="418">
        <v>7</v>
      </c>
      <c r="P125" s="450"/>
      <c r="Q125" s="505" t="s">
        <v>359</v>
      </c>
      <c r="R125" s="451"/>
      <c r="S125" s="11"/>
      <c r="T125" s="11"/>
      <c r="U125" s="475"/>
      <c r="V125" s="287" t="str">
        <f t="shared" si="3"/>
        <v>MASTER_RESUME</v>
      </c>
    </row>
    <row r="126" spans="1:22" ht="31.9" customHeight="1" thickTop="1">
      <c r="A126" s="254">
        <v>111</v>
      </c>
      <c r="B126" s="156" t="str">
        <f t="shared" si="6"/>
        <v>m</v>
      </c>
      <c r="C126" s="157" t="s">
        <v>305</v>
      </c>
      <c r="D126" s="215">
        <v>24</v>
      </c>
      <c r="E126" s="474"/>
      <c r="F126" s="158">
        <v>125</v>
      </c>
      <c r="G126" s="159" t="s">
        <v>249</v>
      </c>
      <c r="H126" s="160" t="s">
        <v>22</v>
      </c>
      <c r="I126" s="161" t="s">
        <v>250</v>
      </c>
      <c r="J126" s="335" t="s">
        <v>343</v>
      </c>
      <c r="K126" s="368" t="s">
        <v>363</v>
      </c>
      <c r="L126" s="369"/>
      <c r="M126" s="419"/>
      <c r="N126" s="420" t="s">
        <v>383</v>
      </c>
      <c r="O126" s="421">
        <v>10</v>
      </c>
      <c r="P126" s="419"/>
      <c r="Q126" s="506" t="s">
        <v>392</v>
      </c>
      <c r="R126" s="452"/>
      <c r="S126" s="11"/>
      <c r="T126" s="11"/>
      <c r="U126" s="474"/>
      <c r="V126" s="289" t="str">
        <f t="shared" si="3"/>
        <v>MASTER_RESUME</v>
      </c>
    </row>
    <row r="127" spans="1:22" ht="31.9" customHeight="1">
      <c r="A127" s="255">
        <v>75</v>
      </c>
      <c r="B127" s="23" t="str">
        <f t="shared" si="6"/>
        <v>m</v>
      </c>
      <c r="C127" s="162" t="s">
        <v>305</v>
      </c>
      <c r="D127" s="215">
        <v>24</v>
      </c>
      <c r="E127" s="474"/>
      <c r="F127" s="163">
        <v>126</v>
      </c>
      <c r="G127" s="124" t="s">
        <v>251</v>
      </c>
      <c r="H127" s="59" t="s">
        <v>22</v>
      </c>
      <c r="I127" s="60" t="s">
        <v>252</v>
      </c>
      <c r="J127" s="336" t="s">
        <v>343</v>
      </c>
      <c r="K127" s="365" t="s">
        <v>365</v>
      </c>
      <c r="L127" s="344" t="s">
        <v>366</v>
      </c>
      <c r="M127" s="387"/>
      <c r="N127" s="300"/>
      <c r="O127" s="388"/>
      <c r="P127" s="387"/>
      <c r="Q127" s="493" t="s">
        <v>392</v>
      </c>
      <c r="R127" s="440"/>
      <c r="S127" s="11"/>
      <c r="T127" s="11"/>
      <c r="U127" s="474"/>
      <c r="V127" s="285" t="str">
        <f t="shared" si="3"/>
        <v>MASTER_RESUME</v>
      </c>
    </row>
    <row r="128" spans="1:22" ht="31.9" customHeight="1" thickBot="1">
      <c r="A128" s="256">
        <v>87</v>
      </c>
      <c r="B128" s="164" t="str">
        <f t="shared" si="6"/>
        <v>m</v>
      </c>
      <c r="C128" s="165" t="s">
        <v>305</v>
      </c>
      <c r="D128" s="215">
        <v>24</v>
      </c>
      <c r="E128" s="474"/>
      <c r="F128" s="166">
        <v>127</v>
      </c>
      <c r="G128" s="167" t="s">
        <v>253</v>
      </c>
      <c r="H128" s="168" t="s">
        <v>22</v>
      </c>
      <c r="I128" s="169" t="s">
        <v>254</v>
      </c>
      <c r="J128" s="337" t="s">
        <v>343</v>
      </c>
      <c r="K128" s="370" t="s">
        <v>365</v>
      </c>
      <c r="L128" s="371" t="s">
        <v>366</v>
      </c>
      <c r="M128" s="422"/>
      <c r="N128" s="423"/>
      <c r="O128" s="424"/>
      <c r="P128" s="422"/>
      <c r="Q128" s="507" t="s">
        <v>391</v>
      </c>
      <c r="R128" s="453"/>
      <c r="S128" s="11"/>
      <c r="T128" s="11"/>
      <c r="U128" s="474"/>
      <c r="V128" s="285" t="str">
        <f t="shared" si="3"/>
        <v>MASTER_RESUME</v>
      </c>
    </row>
    <row r="129" spans="1:22" ht="31.9" customHeight="1" thickTop="1" thickBot="1">
      <c r="A129" s="245">
        <v>31</v>
      </c>
      <c r="B129" s="23" t="str">
        <f t="shared" si="6"/>
        <v>f</v>
      </c>
      <c r="C129" s="19" t="s">
        <v>304</v>
      </c>
      <c r="D129" s="225">
        <v>24</v>
      </c>
      <c r="E129" s="475"/>
      <c r="F129" s="170">
        <v>128</v>
      </c>
      <c r="G129" s="170" t="s">
        <v>255</v>
      </c>
      <c r="H129" s="171" t="s">
        <v>229</v>
      </c>
      <c r="I129" s="172" t="s">
        <v>256</v>
      </c>
      <c r="J129" s="338" t="s">
        <v>339</v>
      </c>
      <c r="K129" s="372" t="s">
        <v>363</v>
      </c>
      <c r="L129" s="373"/>
      <c r="M129" s="425"/>
      <c r="N129" s="303"/>
      <c r="O129" s="426"/>
      <c r="P129" s="425"/>
      <c r="Q129" s="497"/>
      <c r="R129" s="454"/>
      <c r="S129" s="11"/>
      <c r="T129" s="11"/>
      <c r="U129" s="475"/>
      <c r="V129" s="287" t="str">
        <f t="shared" si="3"/>
        <v>MASTER_RESUME</v>
      </c>
    </row>
    <row r="130" spans="1:22" ht="31.9" customHeight="1" thickTop="1">
      <c r="A130" s="257">
        <v>72</v>
      </c>
      <c r="B130" s="173" t="str">
        <f t="shared" si="6"/>
        <v>m</v>
      </c>
      <c r="C130" s="174" t="s">
        <v>305</v>
      </c>
      <c r="D130" s="214">
        <v>24</v>
      </c>
      <c r="E130" s="474"/>
      <c r="F130" s="175">
        <v>129</v>
      </c>
      <c r="G130" s="176" t="s">
        <v>257</v>
      </c>
      <c r="H130" s="177" t="s">
        <v>22</v>
      </c>
      <c r="I130" s="178" t="s">
        <v>258</v>
      </c>
      <c r="J130" s="339" t="s">
        <v>344</v>
      </c>
      <c r="K130" s="374" t="s">
        <v>365</v>
      </c>
      <c r="L130" s="375" t="s">
        <v>366</v>
      </c>
      <c r="M130" s="427"/>
      <c r="N130" s="428"/>
      <c r="O130" s="429"/>
      <c r="P130" s="427"/>
      <c r="Q130" s="508" t="s">
        <v>392</v>
      </c>
      <c r="R130" s="455"/>
      <c r="S130" s="11"/>
      <c r="T130" s="11"/>
      <c r="U130" s="474"/>
      <c r="V130" s="288" t="str">
        <f t="shared" si="3"/>
        <v>MASTER_RESUME</v>
      </c>
    </row>
    <row r="131" spans="1:22" ht="31.9" customHeight="1" thickBot="1">
      <c r="A131" s="252">
        <v>73</v>
      </c>
      <c r="B131" s="138" t="str">
        <f t="shared" si="6"/>
        <v>c</v>
      </c>
      <c r="C131" s="139" t="s">
        <v>309</v>
      </c>
      <c r="D131" s="215">
        <v>24</v>
      </c>
      <c r="E131" s="474"/>
      <c r="F131" s="179">
        <v>130</v>
      </c>
      <c r="G131" s="180" t="s">
        <v>259</v>
      </c>
      <c r="H131" s="181" t="s">
        <v>11</v>
      </c>
      <c r="I131" s="182" t="s">
        <v>260</v>
      </c>
      <c r="J131" s="332" t="s">
        <v>344</v>
      </c>
      <c r="K131" s="360" t="s">
        <v>365</v>
      </c>
      <c r="L131" s="361" t="s">
        <v>366</v>
      </c>
      <c r="M131" s="411"/>
      <c r="N131" s="412"/>
      <c r="O131" s="413"/>
      <c r="P131" s="411"/>
      <c r="Q131" s="503" t="s">
        <v>359</v>
      </c>
      <c r="R131" s="448"/>
      <c r="S131" s="11"/>
      <c r="T131" s="11"/>
      <c r="U131" s="474"/>
      <c r="V131" s="285" t="str">
        <f t="shared" si="3"/>
        <v>MASTER_RESUME</v>
      </c>
    </row>
    <row r="132" spans="1:22" ht="31.9" customHeight="1" thickTop="1" thickBot="1">
      <c r="A132" s="245" t="e">
        <v>#N/A</v>
      </c>
      <c r="B132" s="23" t="str">
        <f t="shared" si="6"/>
        <v>c</v>
      </c>
      <c r="C132" s="19" t="s">
        <v>309</v>
      </c>
      <c r="D132" s="215">
        <v>24</v>
      </c>
      <c r="E132" s="475"/>
      <c r="F132" s="151">
        <v>131</v>
      </c>
      <c r="G132" s="151" t="s">
        <v>261</v>
      </c>
      <c r="H132" s="152" t="s">
        <v>11</v>
      </c>
      <c r="I132" s="114" t="s">
        <v>262</v>
      </c>
      <c r="J132" s="327" t="s">
        <v>359</v>
      </c>
      <c r="K132" s="364" t="s">
        <v>365</v>
      </c>
      <c r="L132" s="352" t="s">
        <v>366</v>
      </c>
      <c r="M132" s="400"/>
      <c r="N132" s="301"/>
      <c r="O132" s="401"/>
      <c r="P132" s="400"/>
      <c r="Q132" s="499" t="s">
        <v>359</v>
      </c>
      <c r="R132" s="444"/>
      <c r="S132" s="11"/>
      <c r="T132" s="121" t="s">
        <v>343</v>
      </c>
      <c r="U132" s="475"/>
      <c r="V132" s="285" t="str">
        <f t="shared" ref="V132:V156" si="7">IF(U132="",V131,U132)</f>
        <v>MASTER_RESUME</v>
      </c>
    </row>
    <row r="133" spans="1:22" ht="45.75" thickBot="1">
      <c r="A133" s="245">
        <v>35</v>
      </c>
      <c r="B133" s="23" t="str">
        <f t="shared" si="6"/>
        <v>m</v>
      </c>
      <c r="C133" s="19" t="s">
        <v>305</v>
      </c>
      <c r="D133" s="215">
        <v>24</v>
      </c>
      <c r="E133" s="475"/>
      <c r="F133" s="124">
        <v>132</v>
      </c>
      <c r="G133" s="124" t="s">
        <v>263</v>
      </c>
      <c r="H133" s="59" t="s">
        <v>22</v>
      </c>
      <c r="I133" s="60" t="s">
        <v>264</v>
      </c>
      <c r="J133" s="340" t="s">
        <v>345</v>
      </c>
      <c r="K133" s="343" t="s">
        <v>363</v>
      </c>
      <c r="L133" s="344"/>
      <c r="M133" s="387"/>
      <c r="N133" s="300"/>
      <c r="O133" s="388"/>
      <c r="P133" s="387" t="s">
        <v>384</v>
      </c>
      <c r="Q133" s="495" t="s">
        <v>392</v>
      </c>
      <c r="R133" s="441"/>
      <c r="S133"/>
      <c r="T133" s="183" t="s">
        <v>345</v>
      </c>
      <c r="U133" s="475"/>
      <c r="V133" s="285" t="str">
        <f t="shared" si="7"/>
        <v>MASTER_RESUME</v>
      </c>
    </row>
    <row r="134" spans="1:22" ht="43.5" thickBot="1">
      <c r="A134" s="246">
        <v>113</v>
      </c>
      <c r="B134" s="97" t="str">
        <f t="shared" ref="B134:B156" si="8">MID(G134,6,1)</f>
        <v>d</v>
      </c>
      <c r="C134" s="98" t="s">
        <v>335</v>
      </c>
      <c r="D134" s="217">
        <v>25</v>
      </c>
      <c r="E134" s="468" t="s">
        <v>346</v>
      </c>
      <c r="F134" s="184">
        <v>133</v>
      </c>
      <c r="G134" s="185" t="s">
        <v>265</v>
      </c>
      <c r="H134" s="101" t="s">
        <v>11</v>
      </c>
      <c r="I134" s="102" t="s">
        <v>223</v>
      </c>
      <c r="J134" s="324" t="s">
        <v>337</v>
      </c>
      <c r="K134" s="353" t="s">
        <v>367</v>
      </c>
      <c r="L134" s="348"/>
      <c r="M134" s="394"/>
      <c r="N134" s="395"/>
      <c r="O134" s="396"/>
      <c r="P134" s="394"/>
      <c r="Q134" s="496" t="s">
        <v>359</v>
      </c>
      <c r="R134" s="442"/>
      <c r="S134"/>
      <c r="T134" s="186"/>
      <c r="U134" s="468" t="s">
        <v>346</v>
      </c>
      <c r="V134" s="291" t="str">
        <f t="shared" si="7"/>
        <v>VISA_RESUME</v>
      </c>
    </row>
    <row r="135" spans="1:22" ht="42" customHeight="1" thickBot="1">
      <c r="A135" s="245">
        <v>86</v>
      </c>
      <c r="B135" s="23" t="str">
        <f t="shared" si="8"/>
        <v>s</v>
      </c>
      <c r="C135" s="19" t="s">
        <v>338</v>
      </c>
      <c r="D135" s="104">
        <v>25</v>
      </c>
      <c r="E135" s="469"/>
      <c r="F135" s="187">
        <v>134</v>
      </c>
      <c r="G135" s="465" t="s">
        <v>266</v>
      </c>
      <c r="H135" s="105" t="s">
        <v>11</v>
      </c>
      <c r="I135" s="106" t="s">
        <v>225</v>
      </c>
      <c r="J135" s="325" t="s">
        <v>339</v>
      </c>
      <c r="K135" s="460" t="s">
        <v>367</v>
      </c>
      <c r="L135" s="461"/>
      <c r="M135" s="425"/>
      <c r="N135" s="303"/>
      <c r="O135" s="426"/>
      <c r="P135" s="425"/>
      <c r="Q135" s="497" t="s">
        <v>359</v>
      </c>
      <c r="R135" s="454"/>
      <c r="S135"/>
      <c r="T135" s="11"/>
      <c r="U135" s="469"/>
      <c r="V135" s="286" t="str">
        <f t="shared" si="7"/>
        <v>VISA_RESUME</v>
      </c>
    </row>
    <row r="136" spans="1:22" ht="31.9" customHeight="1" thickBot="1">
      <c r="A136" s="247">
        <v>50</v>
      </c>
      <c r="B136" s="107" t="str">
        <f t="shared" si="8"/>
        <v>m</v>
      </c>
      <c r="C136" s="108" t="s">
        <v>305</v>
      </c>
      <c r="D136" s="217">
        <v>25</v>
      </c>
      <c r="E136" s="468"/>
      <c r="F136" s="188">
        <v>135</v>
      </c>
      <c r="G136" s="189" t="s">
        <v>267</v>
      </c>
      <c r="H136" s="110" t="s">
        <v>22</v>
      </c>
      <c r="I136" s="111" t="s">
        <v>227</v>
      </c>
      <c r="J136" s="326" t="s">
        <v>340</v>
      </c>
      <c r="K136" s="376" t="s">
        <v>367</v>
      </c>
      <c r="L136" s="350"/>
      <c r="M136" s="430">
        <v>202006</v>
      </c>
      <c r="N136" s="431"/>
      <c r="O136" s="399" t="s">
        <v>385</v>
      </c>
      <c r="P136" s="397">
        <v>201904</v>
      </c>
      <c r="Q136" s="509" t="s">
        <v>390</v>
      </c>
      <c r="R136" s="456" t="s">
        <v>405</v>
      </c>
      <c r="S136"/>
      <c r="T136" s="11"/>
      <c r="U136" s="468"/>
      <c r="V136" s="291" t="str">
        <f t="shared" si="7"/>
        <v>VISA_RESUME</v>
      </c>
    </row>
    <row r="137" spans="1:22" ht="31.9" customHeight="1" thickBot="1">
      <c r="A137" s="245">
        <v>36</v>
      </c>
      <c r="B137" s="23" t="str">
        <f t="shared" si="8"/>
        <v>F</v>
      </c>
      <c r="C137" s="19" t="s">
        <v>304</v>
      </c>
      <c r="D137" s="225">
        <v>25</v>
      </c>
      <c r="E137" s="469"/>
      <c r="F137" s="112">
        <v>136</v>
      </c>
      <c r="G137" s="112" t="s">
        <v>268</v>
      </c>
      <c r="H137" s="113" t="s">
        <v>229</v>
      </c>
      <c r="I137" s="114" t="s">
        <v>269</v>
      </c>
      <c r="J137" s="327" t="s">
        <v>359</v>
      </c>
      <c r="K137" s="364" t="s">
        <v>367</v>
      </c>
      <c r="L137" s="352"/>
      <c r="M137" s="400"/>
      <c r="N137" s="301"/>
      <c r="O137" s="401"/>
      <c r="P137" s="400"/>
      <c r="Q137" s="499" t="s">
        <v>359</v>
      </c>
      <c r="R137" s="444"/>
      <c r="S137"/>
      <c r="T137" s="11"/>
      <c r="U137" s="469"/>
      <c r="V137" s="287" t="str">
        <f t="shared" si="7"/>
        <v>VISA_RESUME</v>
      </c>
    </row>
    <row r="138" spans="1:22" ht="31.9" customHeight="1" thickBot="1">
      <c r="A138" s="246" t="e">
        <v>#N/A</v>
      </c>
      <c r="B138" s="97" t="str">
        <f t="shared" si="8"/>
        <v>F</v>
      </c>
      <c r="C138" s="98" t="s">
        <v>304</v>
      </c>
      <c r="D138" s="217">
        <v>25</v>
      </c>
      <c r="E138" s="469"/>
      <c r="F138" s="184">
        <v>137</v>
      </c>
      <c r="G138" s="185" t="s">
        <v>347</v>
      </c>
      <c r="H138" s="101" t="s">
        <v>229</v>
      </c>
      <c r="I138" s="102" t="s">
        <v>270</v>
      </c>
      <c r="J138" s="324" t="s">
        <v>337</v>
      </c>
      <c r="K138" s="353" t="s">
        <v>364</v>
      </c>
      <c r="L138" s="348"/>
      <c r="M138" s="394"/>
      <c r="N138" s="395"/>
      <c r="O138" s="396"/>
      <c r="P138" s="394"/>
      <c r="Q138" s="496" t="s">
        <v>359</v>
      </c>
      <c r="R138" s="442"/>
      <c r="S138"/>
      <c r="T138" s="11"/>
      <c r="U138" s="469"/>
      <c r="V138" s="291" t="str">
        <f t="shared" si="7"/>
        <v>VISA_RESUME</v>
      </c>
    </row>
    <row r="139" spans="1:22" ht="31.9" customHeight="1" thickBot="1">
      <c r="A139" s="248">
        <v>23</v>
      </c>
      <c r="B139" s="115" t="str">
        <f t="shared" si="8"/>
        <v>m</v>
      </c>
      <c r="C139" s="116" t="s">
        <v>305</v>
      </c>
      <c r="D139" s="216">
        <v>25</v>
      </c>
      <c r="E139" s="468"/>
      <c r="F139" s="190">
        <v>138</v>
      </c>
      <c r="G139" s="191" t="s">
        <v>271</v>
      </c>
      <c r="H139" s="119" t="s">
        <v>22</v>
      </c>
      <c r="I139" s="120" t="s">
        <v>233</v>
      </c>
      <c r="J139" s="328" t="s">
        <v>342</v>
      </c>
      <c r="K139" s="377" t="s">
        <v>367</v>
      </c>
      <c r="L139" s="355"/>
      <c r="M139" s="432">
        <v>202006</v>
      </c>
      <c r="N139" s="403"/>
      <c r="O139" s="404">
        <v>9</v>
      </c>
      <c r="P139" s="402" t="s">
        <v>386</v>
      </c>
      <c r="Q139" s="500" t="s">
        <v>392</v>
      </c>
      <c r="R139" s="445"/>
      <c r="S139"/>
      <c r="T139" s="121" t="s">
        <v>343</v>
      </c>
      <c r="U139" s="468"/>
      <c r="V139" s="292" t="str">
        <f t="shared" si="7"/>
        <v>VISA_RESUME</v>
      </c>
    </row>
    <row r="140" spans="1:22" ht="31.9" customHeight="1">
      <c r="A140" s="249">
        <v>24</v>
      </c>
      <c r="B140" s="23" t="str">
        <f t="shared" si="8"/>
        <v>m</v>
      </c>
      <c r="C140" s="122" t="s">
        <v>305</v>
      </c>
      <c r="D140" s="217">
        <v>25</v>
      </c>
      <c r="E140" s="468"/>
      <c r="F140" s="192">
        <v>139</v>
      </c>
      <c r="G140" s="193" t="s">
        <v>272</v>
      </c>
      <c r="H140" s="59" t="s">
        <v>22</v>
      </c>
      <c r="I140" s="60" t="s">
        <v>235</v>
      </c>
      <c r="J140" s="329" t="s">
        <v>342</v>
      </c>
      <c r="K140" s="365" t="s">
        <v>367</v>
      </c>
      <c r="L140" s="344"/>
      <c r="M140" s="389">
        <v>202006</v>
      </c>
      <c r="N140" s="300"/>
      <c r="O140" s="388">
        <v>9</v>
      </c>
      <c r="P140" s="387" t="s">
        <v>387</v>
      </c>
      <c r="Q140" s="493" t="s">
        <v>392</v>
      </c>
      <c r="R140" s="440"/>
      <c r="S140"/>
      <c r="T140" s="125" t="s">
        <v>342</v>
      </c>
      <c r="U140" s="468"/>
      <c r="V140" s="291" t="str">
        <f t="shared" si="7"/>
        <v>VISA_RESUME</v>
      </c>
    </row>
    <row r="141" spans="1:22" ht="31.9" customHeight="1" thickBot="1">
      <c r="A141" s="250">
        <v>91</v>
      </c>
      <c r="B141" s="126" t="str">
        <f t="shared" si="8"/>
        <v>m</v>
      </c>
      <c r="C141" s="127" t="s">
        <v>305</v>
      </c>
      <c r="D141" s="217">
        <v>25</v>
      </c>
      <c r="E141" s="468"/>
      <c r="F141" s="194">
        <v>140</v>
      </c>
      <c r="G141" s="195" t="s">
        <v>273</v>
      </c>
      <c r="H141" s="130" t="s">
        <v>22</v>
      </c>
      <c r="I141" s="131" t="s">
        <v>237</v>
      </c>
      <c r="J141" s="330" t="s">
        <v>342</v>
      </c>
      <c r="K141" s="378" t="s">
        <v>367</v>
      </c>
      <c r="L141" s="357"/>
      <c r="M141" s="405"/>
      <c r="N141" s="406"/>
      <c r="O141" s="407"/>
      <c r="P141" s="405" t="s">
        <v>387</v>
      </c>
      <c r="Q141" s="501" t="s">
        <v>391</v>
      </c>
      <c r="R141" s="446"/>
      <c r="S141"/>
      <c r="T141" s="11"/>
      <c r="U141" s="468"/>
      <c r="V141" s="291" t="str">
        <f t="shared" si="7"/>
        <v>VISA_RESUME</v>
      </c>
    </row>
    <row r="142" spans="1:22" ht="31.9" customHeight="1" thickBot="1">
      <c r="A142" s="251">
        <v>64</v>
      </c>
      <c r="B142" s="132" t="str">
        <f t="shared" si="8"/>
        <v>m</v>
      </c>
      <c r="C142" s="133" t="s">
        <v>305</v>
      </c>
      <c r="D142" s="217">
        <v>25</v>
      </c>
      <c r="E142" s="468"/>
      <c r="F142" s="196">
        <v>141</v>
      </c>
      <c r="G142" s="197" t="s">
        <v>274</v>
      </c>
      <c r="H142" s="136" t="s">
        <v>22</v>
      </c>
      <c r="I142" s="137" t="s">
        <v>239</v>
      </c>
      <c r="J142" s="331" t="s">
        <v>344</v>
      </c>
      <c r="K142" s="358" t="s">
        <v>365</v>
      </c>
      <c r="L142" s="359" t="s">
        <v>366</v>
      </c>
      <c r="M142" s="408"/>
      <c r="N142" s="409"/>
      <c r="O142" s="410"/>
      <c r="P142" s="408"/>
      <c r="Q142" s="502" t="s">
        <v>392</v>
      </c>
      <c r="R142" s="447"/>
      <c r="S142" s="11"/>
      <c r="T142" s="121" t="s">
        <v>343</v>
      </c>
      <c r="U142" s="468"/>
      <c r="V142" s="293" t="str">
        <f t="shared" si="7"/>
        <v>VISA_RESUME</v>
      </c>
    </row>
    <row r="143" spans="1:22" ht="31.9" customHeight="1" thickBot="1">
      <c r="A143" s="252" t="e">
        <v>#N/A</v>
      </c>
      <c r="B143" s="138" t="str">
        <f t="shared" si="8"/>
        <v>m</v>
      </c>
      <c r="C143" s="139" t="s">
        <v>305</v>
      </c>
      <c r="D143" s="217">
        <v>25</v>
      </c>
      <c r="E143" s="468"/>
      <c r="F143" s="198">
        <v>142</v>
      </c>
      <c r="G143" s="199" t="s">
        <v>275</v>
      </c>
      <c r="H143" s="142" t="s">
        <v>22</v>
      </c>
      <c r="I143" s="143" t="s">
        <v>241</v>
      </c>
      <c r="J143" s="332" t="s">
        <v>344</v>
      </c>
      <c r="K143" s="360" t="s">
        <v>365</v>
      </c>
      <c r="L143" s="361" t="s">
        <v>366</v>
      </c>
      <c r="M143" s="411"/>
      <c r="N143" s="412"/>
      <c r="O143" s="413"/>
      <c r="P143" s="411"/>
      <c r="Q143" s="503" t="s">
        <v>391</v>
      </c>
      <c r="R143" s="448"/>
      <c r="S143" s="11"/>
      <c r="T143" s="144" t="s">
        <v>344</v>
      </c>
      <c r="U143" s="468"/>
      <c r="V143" s="293" t="str">
        <f t="shared" si="7"/>
        <v>VISA_RESUME</v>
      </c>
    </row>
    <row r="144" spans="1:22" ht="31.9" customHeight="1" thickTop="1" thickBot="1">
      <c r="A144" s="253">
        <v>51</v>
      </c>
      <c r="B144" s="145" t="str">
        <f t="shared" si="8"/>
        <v>m</v>
      </c>
      <c r="C144" s="146" t="s">
        <v>305</v>
      </c>
      <c r="D144" s="226">
        <v>25</v>
      </c>
      <c r="E144" s="468"/>
      <c r="F144" s="463">
        <v>143</v>
      </c>
      <c r="G144" s="464" t="s">
        <v>276</v>
      </c>
      <c r="H144" s="462" t="s">
        <v>22</v>
      </c>
      <c r="I144" s="150" t="s">
        <v>357</v>
      </c>
      <c r="J144" s="333" t="s">
        <v>340</v>
      </c>
      <c r="K144" s="379" t="s">
        <v>367</v>
      </c>
      <c r="L144" s="363"/>
      <c r="M144" s="414"/>
      <c r="N144" s="415"/>
      <c r="O144" s="416"/>
      <c r="P144" s="414"/>
      <c r="Q144" s="504" t="s">
        <v>389</v>
      </c>
      <c r="R144" s="449"/>
      <c r="S144" s="11"/>
      <c r="T144"/>
      <c r="U144" s="468"/>
      <c r="V144" s="290" t="str">
        <f t="shared" si="7"/>
        <v>VISA_RESUME</v>
      </c>
    </row>
    <row r="145" spans="1:27" ht="31.9" customHeight="1">
      <c r="A145" s="245" t="e">
        <v>#N/A</v>
      </c>
      <c r="B145" s="23" t="str">
        <f t="shared" si="8"/>
        <v>m</v>
      </c>
      <c r="C145" s="19" t="s">
        <v>305</v>
      </c>
      <c r="D145" s="217">
        <v>25</v>
      </c>
      <c r="E145" s="469"/>
      <c r="F145" s="200">
        <v>144</v>
      </c>
      <c r="G145" s="200" t="s">
        <v>277</v>
      </c>
      <c r="H145" s="152" t="s">
        <v>22</v>
      </c>
      <c r="I145" s="114" t="s">
        <v>244</v>
      </c>
      <c r="J145" s="327" t="s">
        <v>359</v>
      </c>
      <c r="K145" s="364" t="s">
        <v>365</v>
      </c>
      <c r="L145" s="352" t="s">
        <v>366</v>
      </c>
      <c r="M145" s="400"/>
      <c r="N145" s="301"/>
      <c r="O145" s="401"/>
      <c r="P145" s="400"/>
      <c r="Q145" s="499" t="s">
        <v>391</v>
      </c>
      <c r="R145" s="444"/>
      <c r="S145" s="11"/>
      <c r="T145" s="11"/>
      <c r="U145" s="469"/>
      <c r="V145" s="291" t="str">
        <f t="shared" si="7"/>
        <v>VISA_RESUME</v>
      </c>
    </row>
    <row r="146" spans="1:27" ht="31.9" customHeight="1">
      <c r="A146" s="245" t="e">
        <v>#N/A</v>
      </c>
      <c r="B146" s="23" t="str">
        <f t="shared" si="8"/>
        <v>m</v>
      </c>
      <c r="C146" s="19" t="s">
        <v>305</v>
      </c>
      <c r="D146" s="217">
        <v>25</v>
      </c>
      <c r="E146" s="469"/>
      <c r="F146" s="193">
        <v>145</v>
      </c>
      <c r="G146" s="193" t="s">
        <v>278</v>
      </c>
      <c r="H146" s="59" t="s">
        <v>22</v>
      </c>
      <c r="I146" s="60" t="s">
        <v>246</v>
      </c>
      <c r="J146" s="322" t="s">
        <v>359</v>
      </c>
      <c r="K146" s="365" t="s">
        <v>365</v>
      </c>
      <c r="L146" s="344" t="s">
        <v>366</v>
      </c>
      <c r="M146" s="387"/>
      <c r="N146" s="300"/>
      <c r="O146" s="388"/>
      <c r="P146" s="387"/>
      <c r="Q146" s="493"/>
      <c r="R146" s="440"/>
      <c r="S146" s="11"/>
      <c r="T146" s="11"/>
      <c r="U146" s="469"/>
      <c r="V146" s="291" t="str">
        <f t="shared" si="7"/>
        <v>VISA_RESUME</v>
      </c>
    </row>
    <row r="147" spans="1:27" ht="31.9" customHeight="1" thickBot="1">
      <c r="A147" s="245">
        <v>67</v>
      </c>
      <c r="B147" s="23" t="str">
        <f t="shared" si="8"/>
        <v>f</v>
      </c>
      <c r="C147" s="19" t="s">
        <v>304</v>
      </c>
      <c r="D147" s="225">
        <v>25</v>
      </c>
      <c r="E147" s="469"/>
      <c r="F147" s="153">
        <v>146</v>
      </c>
      <c r="G147" s="153" t="s">
        <v>279</v>
      </c>
      <c r="H147" s="154" t="s">
        <v>229</v>
      </c>
      <c r="I147" s="155" t="s">
        <v>280</v>
      </c>
      <c r="J147" s="334" t="s">
        <v>359</v>
      </c>
      <c r="K147" s="380" t="s">
        <v>367</v>
      </c>
      <c r="L147" s="367"/>
      <c r="M147" s="417">
        <v>202006</v>
      </c>
      <c r="N147" s="319" t="s">
        <v>371</v>
      </c>
      <c r="O147" s="418">
        <v>7</v>
      </c>
      <c r="P147" s="450"/>
      <c r="Q147" s="505" t="s">
        <v>359</v>
      </c>
      <c r="R147" s="451"/>
      <c r="S147" s="11"/>
      <c r="T147" s="11"/>
      <c r="U147" s="469"/>
      <c r="V147" s="287" t="str">
        <f t="shared" si="7"/>
        <v>VISA_RESUME</v>
      </c>
    </row>
    <row r="148" spans="1:27" ht="31.9" customHeight="1" thickTop="1">
      <c r="A148" s="254">
        <v>81</v>
      </c>
      <c r="B148" s="156" t="str">
        <f t="shared" si="8"/>
        <v>m</v>
      </c>
      <c r="C148" s="157" t="s">
        <v>305</v>
      </c>
      <c r="D148" s="217">
        <v>25</v>
      </c>
      <c r="E148" s="468"/>
      <c r="F148" s="201">
        <v>147</v>
      </c>
      <c r="G148" s="202" t="s">
        <v>281</v>
      </c>
      <c r="H148" s="160" t="s">
        <v>22</v>
      </c>
      <c r="I148" s="161" t="s">
        <v>250</v>
      </c>
      <c r="J148" s="335" t="s">
        <v>343</v>
      </c>
      <c r="K148" s="381" t="s">
        <v>367</v>
      </c>
      <c r="L148" s="369"/>
      <c r="M148" s="419"/>
      <c r="N148" s="433">
        <v>202011</v>
      </c>
      <c r="O148" s="434">
        <v>5</v>
      </c>
      <c r="P148" s="459"/>
      <c r="Q148" s="506" t="s">
        <v>392</v>
      </c>
      <c r="R148" s="452"/>
      <c r="S148" s="11"/>
      <c r="T148" s="11"/>
      <c r="U148" s="468"/>
      <c r="V148" s="293" t="str">
        <f t="shared" si="7"/>
        <v>VISA_RESUME</v>
      </c>
    </row>
    <row r="149" spans="1:27" ht="31.9" customHeight="1">
      <c r="A149" s="255">
        <v>57</v>
      </c>
      <c r="B149" s="23" t="str">
        <f t="shared" si="8"/>
        <v>m</v>
      </c>
      <c r="C149" s="162" t="s">
        <v>305</v>
      </c>
      <c r="D149" s="217">
        <v>25</v>
      </c>
      <c r="E149" s="468"/>
      <c r="F149" s="203">
        <v>148</v>
      </c>
      <c r="G149" s="193" t="s">
        <v>282</v>
      </c>
      <c r="H149" s="59" t="s">
        <v>22</v>
      </c>
      <c r="I149" s="60" t="s">
        <v>252</v>
      </c>
      <c r="J149" s="336" t="s">
        <v>343</v>
      </c>
      <c r="K149" s="365" t="s">
        <v>365</v>
      </c>
      <c r="L149" s="344" t="s">
        <v>366</v>
      </c>
      <c r="M149" s="387"/>
      <c r="N149" s="300"/>
      <c r="O149" s="388"/>
      <c r="P149" s="387"/>
      <c r="Q149" s="493" t="s">
        <v>392</v>
      </c>
      <c r="R149" s="440"/>
      <c r="S149" s="11"/>
      <c r="T149" s="11"/>
      <c r="U149" s="468"/>
      <c r="V149" s="291" t="str">
        <f t="shared" si="7"/>
        <v>VISA_RESUME</v>
      </c>
    </row>
    <row r="150" spans="1:27" ht="31.9" customHeight="1" thickBot="1">
      <c r="A150" s="256">
        <v>112</v>
      </c>
      <c r="B150" s="164" t="str">
        <f t="shared" si="8"/>
        <v>m</v>
      </c>
      <c r="C150" s="165" t="s">
        <v>305</v>
      </c>
      <c r="D150" s="217">
        <v>25</v>
      </c>
      <c r="E150" s="468"/>
      <c r="F150" s="204">
        <v>149</v>
      </c>
      <c r="G150" s="205" t="s">
        <v>283</v>
      </c>
      <c r="H150" s="168" t="s">
        <v>22</v>
      </c>
      <c r="I150" s="169" t="s">
        <v>254</v>
      </c>
      <c r="J150" s="337" t="s">
        <v>343</v>
      </c>
      <c r="K150" s="370" t="s">
        <v>365</v>
      </c>
      <c r="L150" s="371" t="s">
        <v>366</v>
      </c>
      <c r="M150" s="422"/>
      <c r="N150" s="423"/>
      <c r="O150" s="424"/>
      <c r="P150" s="422"/>
      <c r="Q150" s="507" t="s">
        <v>391</v>
      </c>
      <c r="R150" s="453"/>
      <c r="S150" s="11"/>
      <c r="T150" s="11"/>
      <c r="U150" s="468"/>
      <c r="V150" s="291" t="str">
        <f t="shared" si="7"/>
        <v>VISA_RESUME</v>
      </c>
      <c r="AA150" s="1">
        <v>156</v>
      </c>
    </row>
    <row r="151" spans="1:27" ht="31.9" customHeight="1" thickTop="1" thickBot="1">
      <c r="A151" s="245">
        <v>27</v>
      </c>
      <c r="B151" s="23" t="str">
        <f t="shared" si="8"/>
        <v>f</v>
      </c>
      <c r="C151" s="19" t="s">
        <v>304</v>
      </c>
      <c r="D151" s="225">
        <v>25</v>
      </c>
      <c r="E151" s="469"/>
      <c r="F151" s="170">
        <v>150</v>
      </c>
      <c r="G151" s="170" t="s">
        <v>284</v>
      </c>
      <c r="H151" s="171" t="s">
        <v>229</v>
      </c>
      <c r="I151" s="172" t="s">
        <v>285</v>
      </c>
      <c r="J151" s="338" t="s">
        <v>339</v>
      </c>
      <c r="K151" s="460" t="s">
        <v>367</v>
      </c>
      <c r="L151" s="461"/>
      <c r="M151" s="425"/>
      <c r="N151" s="303"/>
      <c r="O151" s="426"/>
      <c r="P151" s="425"/>
      <c r="Q151" s="497" t="s">
        <v>359</v>
      </c>
      <c r="R151" s="454"/>
      <c r="S151" s="11"/>
      <c r="T151" s="11"/>
      <c r="U151" s="469"/>
      <c r="V151" s="287" t="str">
        <f t="shared" si="7"/>
        <v>VISA_RESUME</v>
      </c>
      <c r="Z151" s="1">
        <v>240</v>
      </c>
      <c r="AA151" s="1">
        <v>155</v>
      </c>
    </row>
    <row r="152" spans="1:27" ht="31.9" customHeight="1" thickTop="1">
      <c r="A152" s="257">
        <v>66</v>
      </c>
      <c r="B152" s="173" t="str">
        <f t="shared" si="8"/>
        <v>m</v>
      </c>
      <c r="C152" s="174" t="s">
        <v>305</v>
      </c>
      <c r="D152" s="216">
        <v>25</v>
      </c>
      <c r="E152" s="468"/>
      <c r="F152" s="206">
        <v>151</v>
      </c>
      <c r="G152" s="207" t="s">
        <v>286</v>
      </c>
      <c r="H152" s="177" t="s">
        <v>22</v>
      </c>
      <c r="I152" s="178" t="s">
        <v>258</v>
      </c>
      <c r="J152" s="339" t="s">
        <v>344</v>
      </c>
      <c r="K152" s="374" t="s">
        <v>365</v>
      </c>
      <c r="L152" s="375" t="s">
        <v>366</v>
      </c>
      <c r="M152" s="427"/>
      <c r="N152" s="428"/>
      <c r="O152" s="429"/>
      <c r="P152" s="427"/>
      <c r="Q152" s="508" t="s">
        <v>392</v>
      </c>
      <c r="R152" s="455"/>
      <c r="S152" s="11"/>
      <c r="T152" s="11"/>
      <c r="U152" s="468"/>
      <c r="V152" s="292" t="str">
        <f t="shared" si="7"/>
        <v>VISA_RESUME</v>
      </c>
      <c r="Z152" s="1">
        <v>155</v>
      </c>
      <c r="AA152" s="1">
        <f>AA150-AA151</f>
        <v>1</v>
      </c>
    </row>
    <row r="153" spans="1:27" ht="31.9" customHeight="1" thickBot="1">
      <c r="A153" s="252">
        <v>70</v>
      </c>
      <c r="B153" s="138" t="str">
        <f t="shared" si="8"/>
        <v>c</v>
      </c>
      <c r="C153" s="139" t="s">
        <v>309</v>
      </c>
      <c r="D153" s="217">
        <v>25</v>
      </c>
      <c r="E153" s="468"/>
      <c r="F153" s="208">
        <v>152</v>
      </c>
      <c r="G153" s="209" t="s">
        <v>287</v>
      </c>
      <c r="H153" s="181" t="s">
        <v>11</v>
      </c>
      <c r="I153" s="182" t="s">
        <v>260</v>
      </c>
      <c r="J153" s="332" t="s">
        <v>344</v>
      </c>
      <c r="K153" s="360" t="s">
        <v>365</v>
      </c>
      <c r="L153" s="361" t="s">
        <v>366</v>
      </c>
      <c r="M153" s="411"/>
      <c r="N153" s="412"/>
      <c r="O153" s="413"/>
      <c r="P153" s="411"/>
      <c r="Q153" s="503" t="s">
        <v>359</v>
      </c>
      <c r="R153" s="448"/>
      <c r="S153" s="11"/>
      <c r="T153" s="11"/>
      <c r="U153" s="468"/>
      <c r="V153" s="291" t="str">
        <f t="shared" si="7"/>
        <v>VISA_RESUME</v>
      </c>
      <c r="Z153" s="1">
        <f>Z151-Z152</f>
        <v>85</v>
      </c>
    </row>
    <row r="154" spans="1:27" ht="31.9" customHeight="1" thickTop="1" thickBot="1">
      <c r="A154" s="245" t="e">
        <v>#N/A</v>
      </c>
      <c r="B154" s="23" t="str">
        <f t="shared" si="8"/>
        <v>c</v>
      </c>
      <c r="C154" s="19" t="s">
        <v>309</v>
      </c>
      <c r="D154" s="217">
        <v>25</v>
      </c>
      <c r="E154" s="469"/>
      <c r="F154" s="200">
        <v>153</v>
      </c>
      <c r="G154" s="200" t="s">
        <v>288</v>
      </c>
      <c r="H154" s="152" t="s">
        <v>11</v>
      </c>
      <c r="I154" s="114" t="s">
        <v>262</v>
      </c>
      <c r="J154" s="327" t="s">
        <v>359</v>
      </c>
      <c r="K154" s="364" t="s">
        <v>365</v>
      </c>
      <c r="L154" s="352" t="s">
        <v>366</v>
      </c>
      <c r="M154" s="400"/>
      <c r="N154" s="301"/>
      <c r="O154" s="401"/>
      <c r="P154" s="400"/>
      <c r="Q154" s="499" t="s">
        <v>359</v>
      </c>
      <c r="R154" s="444"/>
      <c r="S154" s="11"/>
      <c r="T154" s="121" t="s">
        <v>343</v>
      </c>
      <c r="U154" s="469"/>
      <c r="V154" s="291" t="str">
        <f t="shared" si="7"/>
        <v>VISA_RESUME</v>
      </c>
    </row>
    <row r="155" spans="1:27" ht="31.9" customHeight="1">
      <c r="A155" s="245">
        <v>26</v>
      </c>
      <c r="B155" s="23" t="str">
        <f t="shared" si="8"/>
        <v>m</v>
      </c>
      <c r="C155" s="19" t="s">
        <v>305</v>
      </c>
      <c r="D155" s="217">
        <v>25</v>
      </c>
      <c r="E155" s="469"/>
      <c r="F155" s="193">
        <v>154</v>
      </c>
      <c r="G155" s="193" t="s">
        <v>289</v>
      </c>
      <c r="H155" s="59" t="s">
        <v>22</v>
      </c>
      <c r="I155" s="60" t="s">
        <v>264</v>
      </c>
      <c r="J155" s="340" t="s">
        <v>345</v>
      </c>
      <c r="K155" s="365" t="s">
        <v>367</v>
      </c>
      <c r="L155" s="344"/>
      <c r="M155" s="387"/>
      <c r="N155" s="300"/>
      <c r="O155" s="388"/>
      <c r="P155" s="387"/>
      <c r="Q155" s="493">
        <v>3</v>
      </c>
      <c r="R155" s="440"/>
      <c r="S155" s="11"/>
      <c r="T155" s="183" t="s">
        <v>345</v>
      </c>
      <c r="U155" s="469"/>
      <c r="V155" s="291" t="str">
        <f t="shared" si="7"/>
        <v>VISA_RESUME</v>
      </c>
    </row>
    <row r="156" spans="1:27" ht="84.4" customHeight="1" thickBot="1">
      <c r="A156" s="245" t="e">
        <v>#N/A</v>
      </c>
      <c r="B156" s="23" t="str">
        <f t="shared" si="8"/>
        <v>_</v>
      </c>
      <c r="C156" s="19"/>
      <c r="D156" s="227">
        <v>25</v>
      </c>
      <c r="E156" s="210"/>
      <c r="F156" s="211">
        <v>155</v>
      </c>
      <c r="G156" s="211" t="s">
        <v>290</v>
      </c>
      <c r="H156" s="59"/>
      <c r="I156" s="60" t="s">
        <v>291</v>
      </c>
      <c r="J156" s="322" t="s">
        <v>359</v>
      </c>
      <c r="K156" s="382"/>
      <c r="L156" s="383"/>
      <c r="M156" s="435"/>
      <c r="N156" s="436"/>
      <c r="O156" s="437"/>
      <c r="P156" s="435"/>
      <c r="Q156" s="510" t="s">
        <v>359</v>
      </c>
      <c r="R156" s="457"/>
      <c r="S156" s="11"/>
      <c r="T156" s="11"/>
      <c r="U156" s="210"/>
      <c r="V156" s="294" t="str">
        <f t="shared" si="7"/>
        <v>VISA_RESUME</v>
      </c>
    </row>
    <row r="1048561" ht="12.2" customHeight="1"/>
    <row r="1048562" ht="12.2" customHeight="1"/>
    <row r="1048563" ht="12.2" customHeight="1"/>
    <row r="1048564" ht="12.2" customHeight="1"/>
    <row r="1048565" ht="12.2" customHeight="1"/>
    <row r="1048566" ht="12.2" customHeight="1"/>
    <row r="1048567" ht="12.2" customHeight="1"/>
    <row r="1048568" ht="12.2" customHeight="1"/>
    <row r="1048569" ht="12.2" customHeight="1"/>
    <row r="1048570" ht="12.2" customHeight="1"/>
    <row r="1048571" ht="12.2" customHeight="1"/>
    <row r="1048572" ht="12.2" customHeight="1"/>
    <row r="1048573" ht="12.2" customHeight="1"/>
    <row r="1048574" ht="12.2" customHeight="1"/>
    <row r="1048575" ht="12.2" customHeight="1"/>
    <row r="1048576" ht="12.2" customHeight="1"/>
  </sheetData>
  <sortState xmlns:xlrd2="http://schemas.microsoft.com/office/spreadsheetml/2017/richdata2" ref="A2:R156">
    <sortCondition ref="F2:F156"/>
  </sortState>
  <mergeCells count="42">
    <mergeCell ref="U110:U111"/>
    <mergeCell ref="U112:U133"/>
    <mergeCell ref="U134:U155"/>
    <mergeCell ref="U73:U76"/>
    <mergeCell ref="U77:U81"/>
    <mergeCell ref="U82:U91"/>
    <mergeCell ref="U92:U95"/>
    <mergeCell ref="U100:U104"/>
    <mergeCell ref="U105:U108"/>
    <mergeCell ref="U67:U72"/>
    <mergeCell ref="U2:U8"/>
    <mergeCell ref="U9:U13"/>
    <mergeCell ref="U15:U24"/>
    <mergeCell ref="U25:U27"/>
    <mergeCell ref="U28:U30"/>
    <mergeCell ref="U31:U33"/>
    <mergeCell ref="U34:U39"/>
    <mergeCell ref="U40:U47"/>
    <mergeCell ref="U48:U52"/>
    <mergeCell ref="U53:U56"/>
    <mergeCell ref="U57:U66"/>
    <mergeCell ref="E2:E8"/>
    <mergeCell ref="E9:E13"/>
    <mergeCell ref="E15:E24"/>
    <mergeCell ref="E25:E27"/>
    <mergeCell ref="E28:E30"/>
    <mergeCell ref="E31:E33"/>
    <mergeCell ref="E34:E39"/>
    <mergeCell ref="E40:E47"/>
    <mergeCell ref="E48:E52"/>
    <mergeCell ref="E53:E56"/>
    <mergeCell ref="E57:E66"/>
    <mergeCell ref="E67:E72"/>
    <mergeCell ref="E73:E76"/>
    <mergeCell ref="E77:E81"/>
    <mergeCell ref="E82:E91"/>
    <mergeCell ref="E134:E155"/>
    <mergeCell ref="E92:E95"/>
    <mergeCell ref="E100:E104"/>
    <mergeCell ref="E105:E108"/>
    <mergeCell ref="E110:E111"/>
    <mergeCell ref="E112:E133"/>
  </mergeCells>
  <phoneticPr fontId="31" type="noConversion"/>
  <conditionalFormatting sqref="B9:B156">
    <cfRule type="cellIs" dxfId="64" priority="37" operator="equal">
      <formula>"t"</formula>
    </cfRule>
    <cfRule type="cellIs" dxfId="63" priority="38" operator="equal">
      <formula>"d"</formula>
    </cfRule>
    <cfRule type="cellIs" dxfId="62" priority="40" operator="equal">
      <formula>"f"</formula>
    </cfRule>
    <cfRule type="cellIs" dxfId="61" priority="41" operator="equal">
      <formula>"c"</formula>
    </cfRule>
    <cfRule type="cellIs" dxfId="60" priority="42" operator="equal">
      <formula>"m"</formula>
    </cfRule>
  </conditionalFormatting>
  <conditionalFormatting sqref="B3:C3">
    <cfRule type="cellIs" dxfId="59" priority="73" operator="equal">
      <formula>"tiene? 0:1"</formula>
    </cfRule>
    <cfRule type="cellIs" dxfId="58" priority="74" operator="equal">
      <formula>"delinquency"</formula>
    </cfRule>
    <cfRule type="cellIs" dxfId="57" priority="75" operator="equal">
      <formula>"F"</formula>
    </cfRule>
    <cfRule type="cellIs" dxfId="56" priority="76" operator="equal">
      <formula>"Fecha"</formula>
    </cfRule>
    <cfRule type="cellIs" dxfId="55" priority="77" operator="equal">
      <formula>"Cantidad"</formula>
    </cfRule>
    <cfRule type="cellIs" dxfId="54" priority="78" operator="equal">
      <formula>"Monto"</formula>
    </cfRule>
  </conditionalFormatting>
  <conditionalFormatting sqref="B9:C156">
    <cfRule type="cellIs" dxfId="53" priority="33" operator="equal">
      <formula>"F"</formula>
    </cfRule>
  </conditionalFormatting>
  <conditionalFormatting sqref="C9:C156">
    <cfRule type="cellIs" dxfId="52" priority="31" operator="equal">
      <formula>"tiene? 0:1"</formula>
    </cfRule>
    <cfRule type="cellIs" dxfId="51" priority="32" operator="equal">
      <formula>"delinquency"</formula>
    </cfRule>
    <cfRule type="cellIs" dxfId="50" priority="34" operator="equal">
      <formula>"Fecha"</formula>
    </cfRule>
    <cfRule type="cellIs" dxfId="49" priority="35" operator="equal">
      <formula>"Cantidad"</formula>
    </cfRule>
    <cfRule type="cellIs" dxfId="48" priority="36" operator="equal">
      <formula>"Monto"</formula>
    </cfRule>
  </conditionalFormatting>
  <conditionalFormatting sqref="E9:E15 E25 E28 E31 E34 E40">
    <cfRule type="cellIs" dxfId="47" priority="19" operator="equal">
      <formula>"tiene? 0:1"</formula>
    </cfRule>
    <cfRule type="cellIs" dxfId="46" priority="20" operator="equal">
      <formula>"delinquency"</formula>
    </cfRule>
    <cfRule type="cellIs" dxfId="45" priority="21" operator="equal">
      <formula>"F"</formula>
    </cfRule>
    <cfRule type="cellIs" dxfId="44" priority="22" operator="equal">
      <formula>"Fecha"</formula>
    </cfRule>
    <cfRule type="cellIs" dxfId="43" priority="23" operator="equal">
      <formula>"Cantidad"</formula>
    </cfRule>
    <cfRule type="cellIs" dxfId="42" priority="24" operator="equal">
      <formula>"Monto"</formula>
    </cfRule>
  </conditionalFormatting>
  <conditionalFormatting sqref="E48 E53 E57 E67 E73 E77 E82 E92 E96:E100 E105 E134">
    <cfRule type="cellIs" dxfId="41" priority="13" operator="equal">
      <formula>"tiene? 0:1"</formula>
    </cfRule>
    <cfRule type="cellIs" dxfId="40" priority="14" operator="equal">
      <formula>"delinquency"</formula>
    </cfRule>
    <cfRule type="cellIs" dxfId="39" priority="15" operator="equal">
      <formula>"F"</formula>
    </cfRule>
    <cfRule type="cellIs" dxfId="38" priority="16" operator="equal">
      <formula>"Fecha"</formula>
    </cfRule>
    <cfRule type="cellIs" dxfId="37" priority="17" operator="equal">
      <formula>"Cantidad"</formula>
    </cfRule>
    <cfRule type="cellIs" dxfId="36" priority="18" operator="equal">
      <formula>"Monto"</formula>
    </cfRule>
  </conditionalFormatting>
  <conditionalFormatting sqref="E109:E110">
    <cfRule type="cellIs" dxfId="35" priority="7" operator="equal">
      <formula>"tiene? 0:1"</formula>
    </cfRule>
    <cfRule type="cellIs" dxfId="34" priority="8" operator="equal">
      <formula>"delinquency"</formula>
    </cfRule>
    <cfRule type="cellIs" dxfId="33" priority="9" operator="equal">
      <formula>"F"</formula>
    </cfRule>
    <cfRule type="cellIs" dxfId="32" priority="10" operator="equal">
      <formula>"Fecha"</formula>
    </cfRule>
    <cfRule type="cellIs" dxfId="31" priority="11" operator="equal">
      <formula>"Cantidad"</formula>
    </cfRule>
    <cfRule type="cellIs" dxfId="30" priority="12" operator="equal">
      <formula>"Monto"</formula>
    </cfRule>
  </conditionalFormatting>
  <conditionalFormatting sqref="E112">
    <cfRule type="cellIs" dxfId="29" priority="1" operator="equal">
      <formula>"tiene? 0:1"</formula>
    </cfRule>
    <cfRule type="cellIs" dxfId="28" priority="2" operator="equal">
      <formula>"delinquency"</formula>
    </cfRule>
    <cfRule type="cellIs" dxfId="27" priority="3" operator="equal">
      <formula>"F"</formula>
    </cfRule>
    <cfRule type="cellIs" dxfId="26" priority="4" operator="equal">
      <formula>"Fecha"</formula>
    </cfRule>
    <cfRule type="cellIs" dxfId="25" priority="5" operator="equal">
      <formula>"Cantidad"</formula>
    </cfRule>
    <cfRule type="cellIs" dxfId="24" priority="6" operator="equal">
      <formula>"Monto"</formula>
    </cfRule>
  </conditionalFormatting>
  <conditionalFormatting sqref="U9:U15 U25 U28 U31 U34 U40">
    <cfRule type="cellIs" dxfId="23" priority="103" operator="equal">
      <formula>"tiene? 0:1"</formula>
    </cfRule>
    <cfRule type="cellIs" dxfId="22" priority="104" operator="equal">
      <formula>"delinquency"</formula>
    </cfRule>
    <cfRule type="cellIs" dxfId="21" priority="105" operator="equal">
      <formula>"F"</formula>
    </cfRule>
    <cfRule type="cellIs" dxfId="20" priority="106" operator="equal">
      <formula>"Fecha"</formula>
    </cfRule>
    <cfRule type="cellIs" dxfId="19" priority="107" operator="equal">
      <formula>"Cantidad"</formula>
    </cfRule>
    <cfRule type="cellIs" dxfId="18" priority="108" operator="equal">
      <formula>"Monto"</formula>
    </cfRule>
  </conditionalFormatting>
  <conditionalFormatting sqref="U48 U53 U57 U67 U73 U77 U82 U92 U96:U100 U105 U134">
    <cfRule type="cellIs" dxfId="17" priority="97" operator="equal">
      <formula>"tiene? 0:1"</formula>
    </cfRule>
    <cfRule type="cellIs" dxfId="16" priority="98" operator="equal">
      <formula>"delinquency"</formula>
    </cfRule>
    <cfRule type="cellIs" dxfId="15" priority="99" operator="equal">
      <formula>"F"</formula>
    </cfRule>
    <cfRule type="cellIs" dxfId="14" priority="100" operator="equal">
      <formula>"Fecha"</formula>
    </cfRule>
    <cfRule type="cellIs" dxfId="13" priority="101" operator="equal">
      <formula>"Cantidad"</formula>
    </cfRule>
    <cfRule type="cellIs" dxfId="12" priority="102" operator="equal">
      <formula>"Monto"</formula>
    </cfRule>
  </conditionalFormatting>
  <conditionalFormatting sqref="U109:U110">
    <cfRule type="cellIs" dxfId="11" priority="79" operator="equal">
      <formula>"tiene? 0:1"</formula>
    </cfRule>
    <cfRule type="cellIs" dxfId="10" priority="80" operator="equal">
      <formula>"delinquency"</formula>
    </cfRule>
    <cfRule type="cellIs" dxfId="9" priority="81" operator="equal">
      <formula>"F"</formula>
    </cfRule>
    <cfRule type="cellIs" dxfId="8" priority="82" operator="equal">
      <formula>"Fecha"</formula>
    </cfRule>
    <cfRule type="cellIs" dxfId="7" priority="83" operator="equal">
      <formula>"Cantidad"</formula>
    </cfRule>
    <cfRule type="cellIs" dxfId="6" priority="84" operator="equal">
      <formula>"Monto"</formula>
    </cfRule>
  </conditionalFormatting>
  <conditionalFormatting sqref="U112">
    <cfRule type="cellIs" dxfId="5" priority="55" operator="equal">
      <formula>"tiene? 0:1"</formula>
    </cfRule>
    <cfRule type="cellIs" dxfId="4" priority="56" operator="equal">
      <formula>"delinquency"</formula>
    </cfRule>
    <cfRule type="cellIs" dxfId="3" priority="57" operator="equal">
      <formula>"F"</formula>
    </cfRule>
    <cfRule type="cellIs" dxfId="2" priority="58" operator="equal">
      <formula>"Fecha"</formula>
    </cfRule>
    <cfRule type="cellIs" dxfId="1" priority="59" operator="equal">
      <formula>"Cantidad"</formula>
    </cfRule>
    <cfRule type="cellIs" dxfId="0" priority="60" operator="equal">
      <formula>"Monto"</formula>
    </cfRule>
  </conditionalFormatting>
  <pageMargins left="0" right="0" top="0.39409448818897608" bottom="0.39409448818897608" header="0" footer="0"/>
  <pageSetup orientation="portrait" r:id="rId1"/>
  <headerFooter>
    <oddHeader>&amp;C&amp;A</oddHeader>
    <oddFooter>&amp;CPágina &amp;P</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iconSet" priority="28" id="{1B353998-C5CD-4229-AE0C-0D176278B447}">
            <x14:iconSet custom="1">
              <x14:cfvo type="percent">
                <xm:f>0</xm:f>
              </x14:cfvo>
              <x14:cfvo type="num">
                <xm:f>15</xm:f>
              </x14:cfvo>
              <x14:cfvo type="num" gte="0">
                <xm:f>40</xm:f>
              </x14:cfvo>
              <x14:cfIcon iconSet="3TrafficLights1" iconId="2"/>
              <x14:cfIcon iconSet="3TrafficLights1" iconId="1"/>
              <x14:cfIcon iconSet="3TrafficLights1" iconId="0"/>
            </x14:iconSet>
          </x14:cfRule>
          <xm:sqref>A2:A156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00718-0D57-4061-9416-16E325F414E8}">
  <dimension ref="A1:G21"/>
  <sheetViews>
    <sheetView showGridLines="0" workbookViewId="0">
      <selection activeCell="E2" sqref="E2"/>
    </sheetView>
  </sheetViews>
  <sheetFormatPr defaultRowHeight="14.25"/>
  <cols>
    <col min="2" max="2" width="10" bestFit="1" customWidth="1"/>
    <col min="5" max="5" width="10" bestFit="1" customWidth="1"/>
    <col min="6" max="6" width="6.75" bestFit="1" customWidth="1"/>
    <col min="7" max="7" width="5.75" customWidth="1"/>
  </cols>
  <sheetData>
    <row r="1" spans="1:7" ht="15" thickBot="1">
      <c r="A1" s="306" t="s">
        <v>393</v>
      </c>
      <c r="B1" s="306" t="s">
        <v>394</v>
      </c>
      <c r="D1" s="306" t="s">
        <v>393</v>
      </c>
      <c r="E1" s="306" t="s">
        <v>397</v>
      </c>
      <c r="F1" s="313" t="s">
        <v>395</v>
      </c>
      <c r="G1" s="313" t="s">
        <v>396</v>
      </c>
    </row>
    <row r="2" spans="1:7" ht="15">
      <c r="A2" s="300">
        <v>201901</v>
      </c>
      <c r="B2" s="300">
        <v>3</v>
      </c>
      <c r="D2" s="311">
        <v>202006</v>
      </c>
      <c r="E2" s="311">
        <v>62</v>
      </c>
      <c r="F2" s="312">
        <v>152</v>
      </c>
      <c r="G2" s="314">
        <f>E2/F2</f>
        <v>0.40789473684210525</v>
      </c>
    </row>
    <row r="3" spans="1:7" ht="15">
      <c r="A3" s="300">
        <v>201902</v>
      </c>
      <c r="B3" s="300">
        <v>0</v>
      </c>
      <c r="D3" s="308">
        <v>201910</v>
      </c>
      <c r="E3" s="308">
        <v>16</v>
      </c>
      <c r="F3" s="310">
        <v>152</v>
      </c>
      <c r="G3" s="315">
        <f t="shared" ref="G3:G21" si="0">E3/F3</f>
        <v>0.10526315789473684</v>
      </c>
    </row>
    <row r="4" spans="1:7" ht="15">
      <c r="A4" s="300">
        <v>201903</v>
      </c>
      <c r="B4" s="300">
        <v>0</v>
      </c>
      <c r="D4" s="309">
        <v>201905</v>
      </c>
      <c r="E4" s="309">
        <v>10</v>
      </c>
      <c r="F4" s="310">
        <v>152</v>
      </c>
      <c r="G4" s="315">
        <f t="shared" si="0"/>
        <v>6.5789473684210523E-2</v>
      </c>
    </row>
    <row r="5" spans="1:7" ht="15">
      <c r="A5" s="300">
        <v>201904</v>
      </c>
      <c r="B5" s="300">
        <v>4</v>
      </c>
      <c r="D5" s="304">
        <v>202010</v>
      </c>
      <c r="E5" s="304">
        <v>8</v>
      </c>
      <c r="F5" s="310">
        <v>152</v>
      </c>
      <c r="G5" s="316">
        <f t="shared" si="0"/>
        <v>5.2631578947368418E-2</v>
      </c>
    </row>
    <row r="6" spans="1:7" ht="15">
      <c r="A6" s="300">
        <v>201905</v>
      </c>
      <c r="B6" s="300">
        <v>10</v>
      </c>
      <c r="D6" s="304">
        <v>202004</v>
      </c>
      <c r="E6" s="304">
        <v>7</v>
      </c>
      <c r="F6" s="310">
        <v>152</v>
      </c>
      <c r="G6" s="316">
        <f t="shared" si="0"/>
        <v>4.6052631578947366E-2</v>
      </c>
    </row>
    <row r="7" spans="1:7" ht="15">
      <c r="A7" s="300">
        <v>201906</v>
      </c>
      <c r="B7" s="300">
        <v>2</v>
      </c>
      <c r="D7" s="304">
        <v>202009</v>
      </c>
      <c r="E7" s="304">
        <v>7</v>
      </c>
      <c r="F7" s="310">
        <v>152</v>
      </c>
      <c r="G7" s="316">
        <f t="shared" si="0"/>
        <v>4.6052631578947366E-2</v>
      </c>
    </row>
    <row r="8" spans="1:7" ht="15">
      <c r="A8" s="300">
        <v>201910</v>
      </c>
      <c r="B8" s="300">
        <v>16</v>
      </c>
      <c r="D8" s="304">
        <v>202002</v>
      </c>
      <c r="E8" s="304">
        <v>6</v>
      </c>
      <c r="F8" s="310">
        <v>152</v>
      </c>
      <c r="G8" s="316">
        <f t="shared" si="0"/>
        <v>3.9473684210526314E-2</v>
      </c>
    </row>
    <row r="9" spans="1:7" ht="15">
      <c r="A9" s="304">
        <v>202002</v>
      </c>
      <c r="B9" s="304">
        <v>6</v>
      </c>
      <c r="D9" s="305">
        <v>202102</v>
      </c>
      <c r="E9" s="305">
        <v>6</v>
      </c>
      <c r="F9" s="310">
        <v>152</v>
      </c>
      <c r="G9" s="315">
        <f t="shared" si="0"/>
        <v>3.9473684210526314E-2</v>
      </c>
    </row>
    <row r="10" spans="1:7" ht="15">
      <c r="A10" s="304">
        <v>202003</v>
      </c>
      <c r="B10" s="304">
        <v>1</v>
      </c>
      <c r="D10" s="300">
        <v>201904</v>
      </c>
      <c r="E10" s="300">
        <v>4</v>
      </c>
      <c r="F10" s="310">
        <v>152</v>
      </c>
      <c r="G10" s="315">
        <f t="shared" si="0"/>
        <v>2.6315789473684209E-2</v>
      </c>
    </row>
    <row r="11" spans="1:7" ht="15">
      <c r="A11" s="304">
        <v>202004</v>
      </c>
      <c r="B11" s="304">
        <v>7</v>
      </c>
      <c r="D11" s="300">
        <v>201901</v>
      </c>
      <c r="E11" s="300">
        <v>3</v>
      </c>
      <c r="F11" s="310">
        <v>152</v>
      </c>
      <c r="G11" s="315">
        <f t="shared" si="0"/>
        <v>1.9736842105263157E-2</v>
      </c>
    </row>
    <row r="12" spans="1:7" ht="15">
      <c r="A12" s="304">
        <v>202005</v>
      </c>
      <c r="B12" s="304">
        <v>2</v>
      </c>
      <c r="D12" s="300">
        <v>201906</v>
      </c>
      <c r="E12" s="300">
        <v>2</v>
      </c>
      <c r="F12" s="310">
        <v>152</v>
      </c>
      <c r="G12" s="315">
        <f t="shared" si="0"/>
        <v>1.3157894736842105E-2</v>
      </c>
    </row>
    <row r="13" spans="1:7" ht="15">
      <c r="A13" s="307">
        <v>202006</v>
      </c>
      <c r="B13" s="307">
        <v>62</v>
      </c>
      <c r="D13" s="304">
        <v>202005</v>
      </c>
      <c r="E13" s="304">
        <v>2</v>
      </c>
      <c r="F13" s="310">
        <v>152</v>
      </c>
      <c r="G13" s="315">
        <f t="shared" si="0"/>
        <v>1.3157894736842105E-2</v>
      </c>
    </row>
    <row r="14" spans="1:7" ht="15">
      <c r="A14" s="304">
        <v>202007</v>
      </c>
      <c r="B14" s="304">
        <v>1</v>
      </c>
      <c r="D14" s="304">
        <v>202003</v>
      </c>
      <c r="E14" s="304">
        <v>1</v>
      </c>
      <c r="F14" s="310">
        <v>152</v>
      </c>
      <c r="G14" s="315">
        <f t="shared" si="0"/>
        <v>6.5789473684210523E-3</v>
      </c>
    </row>
    <row r="15" spans="1:7" ht="15">
      <c r="A15" s="304">
        <v>202009</v>
      </c>
      <c r="B15" s="304">
        <v>7</v>
      </c>
      <c r="D15" s="304">
        <v>202007</v>
      </c>
      <c r="E15" s="304">
        <v>1</v>
      </c>
      <c r="F15" s="310">
        <v>152</v>
      </c>
      <c r="G15" s="315">
        <f t="shared" si="0"/>
        <v>6.5789473684210523E-3</v>
      </c>
    </row>
    <row r="16" spans="1:7" ht="15">
      <c r="A16" s="304">
        <v>202010</v>
      </c>
      <c r="B16" s="304">
        <v>8</v>
      </c>
      <c r="D16" s="304">
        <v>202012</v>
      </c>
      <c r="E16" s="304">
        <v>1</v>
      </c>
      <c r="F16" s="310">
        <v>152</v>
      </c>
      <c r="G16" s="315">
        <f t="shared" si="0"/>
        <v>6.5789473684210523E-3</v>
      </c>
    </row>
    <row r="17" spans="1:7" ht="15">
      <c r="A17" s="304">
        <v>202012</v>
      </c>
      <c r="B17" s="304">
        <v>1</v>
      </c>
      <c r="D17" s="305">
        <v>202103</v>
      </c>
      <c r="E17" s="305">
        <v>1</v>
      </c>
      <c r="F17" s="310">
        <v>152</v>
      </c>
      <c r="G17" s="315">
        <f t="shared" si="0"/>
        <v>6.5789473684210523E-3</v>
      </c>
    </row>
    <row r="18" spans="1:7" ht="15">
      <c r="A18" s="305">
        <v>202102</v>
      </c>
      <c r="B18" s="305">
        <v>6</v>
      </c>
      <c r="D18" s="305">
        <v>202105</v>
      </c>
      <c r="E18" s="305">
        <v>1</v>
      </c>
      <c r="F18" s="310">
        <v>152</v>
      </c>
      <c r="G18" s="315">
        <f t="shared" si="0"/>
        <v>6.5789473684210523E-3</v>
      </c>
    </row>
    <row r="19" spans="1:7" ht="15">
      <c r="A19" s="305">
        <v>202103</v>
      </c>
      <c r="B19" s="305">
        <v>1</v>
      </c>
      <c r="D19" s="305">
        <v>202107</v>
      </c>
      <c r="E19" s="305">
        <v>1</v>
      </c>
      <c r="F19" s="310">
        <v>152</v>
      </c>
      <c r="G19" s="315">
        <f t="shared" si="0"/>
        <v>6.5789473684210523E-3</v>
      </c>
    </row>
    <row r="20" spans="1:7" ht="15">
      <c r="A20" s="305">
        <v>202105</v>
      </c>
      <c r="B20" s="305">
        <v>1</v>
      </c>
      <c r="D20" s="300">
        <v>201902</v>
      </c>
      <c r="E20" s="300">
        <v>0</v>
      </c>
      <c r="F20" s="310">
        <v>152</v>
      </c>
      <c r="G20" s="315">
        <f t="shared" si="0"/>
        <v>0</v>
      </c>
    </row>
    <row r="21" spans="1:7" ht="15">
      <c r="A21" s="305">
        <v>202107</v>
      </c>
      <c r="B21" s="305">
        <v>1</v>
      </c>
      <c r="D21" s="300">
        <v>201903</v>
      </c>
      <c r="E21" s="300">
        <v>0</v>
      </c>
      <c r="F21" s="310">
        <v>152</v>
      </c>
      <c r="G21" s="315">
        <f t="shared" si="0"/>
        <v>0</v>
      </c>
    </row>
  </sheetData>
  <sortState xmlns:xlrd2="http://schemas.microsoft.com/office/spreadsheetml/2017/richdata2" ref="D2:E21">
    <sortCondition descending="1" ref="E2:E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48576"/>
  <sheetViews>
    <sheetView workbookViewId="0"/>
  </sheetViews>
  <sheetFormatPr defaultRowHeight="29.1" customHeight="1"/>
  <cols>
    <col min="1" max="1" width="8.25" customWidth="1"/>
    <col min="2" max="2" width="135.25" customWidth="1"/>
    <col min="3" max="3" width="8.75" customWidth="1"/>
  </cols>
  <sheetData>
    <row r="1" spans="1:2" ht="35.450000000000003" customHeight="1">
      <c r="A1" s="3">
        <v>1</v>
      </c>
      <c r="B1" s="4" t="s">
        <v>292</v>
      </c>
    </row>
    <row r="2" spans="1:2" ht="47.25" customHeight="1">
      <c r="A2" s="3">
        <v>2</v>
      </c>
      <c r="B2" s="2" t="s">
        <v>293</v>
      </c>
    </row>
    <row r="3" spans="1:2" ht="29.1" customHeight="1">
      <c r="A3" s="3">
        <v>3</v>
      </c>
      <c r="B3" s="4" t="s">
        <v>294</v>
      </c>
    </row>
    <row r="4" spans="1:2" ht="29.1" customHeight="1">
      <c r="A4" s="3">
        <v>4</v>
      </c>
      <c r="B4" s="4" t="s">
        <v>295</v>
      </c>
    </row>
    <row r="5" spans="1:2" ht="29.1" customHeight="1">
      <c r="A5" s="3">
        <v>5</v>
      </c>
      <c r="B5" s="4" t="s">
        <v>296</v>
      </c>
    </row>
    <row r="6" spans="1:2" ht="29.1" customHeight="1">
      <c r="A6" s="3">
        <v>6</v>
      </c>
      <c r="B6" s="4" t="s">
        <v>297</v>
      </c>
    </row>
    <row r="7" spans="1:2" ht="29.1" customHeight="1">
      <c r="A7" s="3">
        <v>7</v>
      </c>
      <c r="B7" s="4" t="s">
        <v>298</v>
      </c>
    </row>
    <row r="8" spans="1:2" ht="29.1" customHeight="1">
      <c r="A8" s="3">
        <v>8</v>
      </c>
      <c r="B8" s="2" t="s">
        <v>299</v>
      </c>
    </row>
    <row r="1048575" ht="12.2" customHeight="1"/>
    <row r="1048576" ht="12.2" customHeight="1"/>
  </sheetData>
  <pageMargins left="0" right="0" top="0.39409448818897608" bottom="0.39409448818897608" header="0" footer="0"/>
  <headerFooter>
    <oddHeader>&amp;C&amp;A</oddHeader>
    <oddFooter>&amp;CPágina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989B3-B288-404B-BD6B-C64E84B1D06D}">
  <dimension ref="B1:D21"/>
  <sheetViews>
    <sheetView showGridLines="0" workbookViewId="0">
      <selection activeCell="C28" sqref="C28"/>
    </sheetView>
  </sheetViews>
  <sheetFormatPr defaultRowHeight="14.25"/>
  <cols>
    <col min="2" max="2" width="24.5" bestFit="1" customWidth="1"/>
  </cols>
  <sheetData>
    <row r="1" spans="2:4" ht="15">
      <c r="B1" s="298" t="s">
        <v>216</v>
      </c>
      <c r="C1" s="260" t="s">
        <v>11</v>
      </c>
      <c r="D1" s="260" t="s">
        <v>217</v>
      </c>
    </row>
    <row r="2" spans="2:4" ht="15">
      <c r="B2" s="259" t="s">
        <v>52</v>
      </c>
      <c r="C2" s="260" t="s">
        <v>22</v>
      </c>
      <c r="D2" s="260" t="s">
        <v>53</v>
      </c>
    </row>
    <row r="3" spans="2:4" ht="15">
      <c r="B3" s="258" t="s">
        <v>40</v>
      </c>
      <c r="C3" s="260" t="s">
        <v>22</v>
      </c>
      <c r="D3" s="260" t="s">
        <v>41</v>
      </c>
    </row>
    <row r="4" spans="2:4" s="297" customFormat="1" ht="15">
      <c r="B4" s="295" t="s">
        <v>74</v>
      </c>
      <c r="C4" s="296" t="s">
        <v>22</v>
      </c>
      <c r="D4" s="296" t="s">
        <v>75</v>
      </c>
    </row>
    <row r="5" spans="2:4" ht="15">
      <c r="B5" s="258" t="s">
        <v>72</v>
      </c>
      <c r="C5" s="260" t="s">
        <v>11</v>
      </c>
      <c r="D5" s="260" t="s">
        <v>73</v>
      </c>
    </row>
    <row r="6" spans="2:4" s="297" customFormat="1" ht="15">
      <c r="B6" s="295" t="s">
        <v>28</v>
      </c>
      <c r="C6" s="296" t="s">
        <v>22</v>
      </c>
      <c r="D6" s="296" t="s">
        <v>29</v>
      </c>
    </row>
    <row r="7" spans="2:4" ht="15">
      <c r="B7" s="258" t="s">
        <v>44</v>
      </c>
      <c r="C7" s="260" t="s">
        <v>22</v>
      </c>
      <c r="D7" s="260" t="s">
        <v>45</v>
      </c>
    </row>
    <row r="8" spans="2:4" ht="15">
      <c r="B8" s="259" t="s">
        <v>50</v>
      </c>
      <c r="C8" s="260" t="s">
        <v>11</v>
      </c>
      <c r="D8" s="260" t="s">
        <v>51</v>
      </c>
    </row>
    <row r="9" spans="2:4" ht="15">
      <c r="B9" s="258" t="s">
        <v>150</v>
      </c>
      <c r="C9" s="260" t="s">
        <v>22</v>
      </c>
      <c r="D9" s="260" t="s">
        <v>151</v>
      </c>
    </row>
    <row r="10" spans="2:4" s="297" customFormat="1" ht="15">
      <c r="B10" s="295" t="s">
        <v>26</v>
      </c>
      <c r="C10" s="296" t="s">
        <v>22</v>
      </c>
      <c r="D10" s="296" t="s">
        <v>27</v>
      </c>
    </row>
    <row r="11" spans="2:4" ht="15">
      <c r="B11" s="258" t="s">
        <v>10</v>
      </c>
      <c r="C11" s="260" t="s">
        <v>11</v>
      </c>
      <c r="D11" s="260" t="s">
        <v>349</v>
      </c>
    </row>
    <row r="12" spans="2:4" ht="15">
      <c r="B12" s="259" t="s">
        <v>21</v>
      </c>
      <c r="C12" s="260" t="s">
        <v>22</v>
      </c>
      <c r="D12" s="260" t="s">
        <v>23</v>
      </c>
    </row>
    <row r="13" spans="2:4" ht="15">
      <c r="B13" s="258" t="s">
        <v>152</v>
      </c>
      <c r="C13" s="260" t="s">
        <v>11</v>
      </c>
      <c r="D13" s="260" t="s">
        <v>353</v>
      </c>
    </row>
    <row r="14" spans="2:4" ht="15">
      <c r="B14" s="259" t="s">
        <v>30</v>
      </c>
      <c r="C14" s="260" t="s">
        <v>22</v>
      </c>
      <c r="D14" s="260" t="s">
        <v>31</v>
      </c>
    </row>
    <row r="15" spans="2:4" ht="15">
      <c r="B15" s="258" t="s">
        <v>24</v>
      </c>
      <c r="C15" s="260" t="s">
        <v>22</v>
      </c>
      <c r="D15" s="260" t="s">
        <v>25</v>
      </c>
    </row>
    <row r="16" spans="2:4" ht="15">
      <c r="B16" s="259" t="s">
        <v>32</v>
      </c>
      <c r="C16" s="260" t="s">
        <v>11</v>
      </c>
      <c r="D16" s="260" t="s">
        <v>33</v>
      </c>
    </row>
    <row r="17" spans="2:4" ht="15">
      <c r="B17" s="258" t="s">
        <v>64</v>
      </c>
      <c r="C17" s="260" t="s">
        <v>22</v>
      </c>
      <c r="D17" s="260" t="s">
        <v>65</v>
      </c>
    </row>
    <row r="18" spans="2:4" ht="15">
      <c r="B18" s="259" t="s">
        <v>153</v>
      </c>
      <c r="C18" s="260" t="s">
        <v>22</v>
      </c>
      <c r="D18" s="260" t="s">
        <v>354</v>
      </c>
    </row>
    <row r="19" spans="2:4" ht="15">
      <c r="B19" s="258" t="s">
        <v>18</v>
      </c>
      <c r="C19" s="260" t="s">
        <v>19</v>
      </c>
      <c r="D19" s="260" t="s">
        <v>20</v>
      </c>
    </row>
    <row r="20" spans="2:4" s="297" customFormat="1" ht="15">
      <c r="B20" s="295" t="s">
        <v>110</v>
      </c>
      <c r="C20" s="296" t="s">
        <v>22</v>
      </c>
      <c r="D20" s="296" t="s">
        <v>111</v>
      </c>
    </row>
    <row r="21" spans="2:4" ht="15">
      <c r="B21" s="258" t="s">
        <v>108</v>
      </c>
      <c r="C21" s="260" t="s">
        <v>11</v>
      </c>
      <c r="D21" s="260" t="s">
        <v>109</v>
      </c>
    </row>
  </sheetData>
  <pageMargins left="0.7" right="0.7" top="0.75" bottom="0.75" header="0.3" footer="0.3"/>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Diccionario</vt:lpstr>
      <vt:lpstr>Meses Rotos</vt:lpstr>
      <vt:lpstr>Consideraciones</vt:lpstr>
      <vt:lpstr>FI_top20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Denicolay</dc:creator>
  <cp:lastModifiedBy>Leandro Morinigo</cp:lastModifiedBy>
  <cp:revision>2</cp:revision>
  <dcterms:created xsi:type="dcterms:W3CDTF">2023-08-08T19:19:26Z</dcterms:created>
  <dcterms:modified xsi:type="dcterms:W3CDTF">2023-10-15T04:08:06Z</dcterms:modified>
</cp:coreProperties>
</file>