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codeName="ThisWorkbook"/>
  <mc:AlternateContent xmlns:mc="http://schemas.openxmlformats.org/markup-compatibility/2006">
    <mc:Choice Requires="x15">
      <x15ac:absPath xmlns:x15ac="http://schemas.microsoft.com/office/spreadsheetml/2010/11/ac" url="/Users/arielhasidim/dev.nosync/bili/papers ref/"/>
    </mc:Choice>
  </mc:AlternateContent>
  <xr:revisionPtr revIDLastSave="0" documentId="13_ncr:1_{8BFD666B-8521-F64D-9ED7-BEC51C1ADD9E}" xr6:coauthVersionLast="47" xr6:coauthVersionMax="47" xr10:uidLastSave="{00000000-0000-0000-0000-000000000000}"/>
  <bookViews>
    <workbookView xWindow="0" yWindow="760" windowWidth="30240" windowHeight="17480" activeTab="1" xr2:uid="{839DB09B-7BD3-8A40-B33D-EC22B8ED1715}"/>
  </bookViews>
  <sheets>
    <sheet name="Treatment threshold graphs" sheetId="2" r:id="rId1"/>
    <sheet name="Ariel" sheetId="12" r:id="rId2"/>
    <sheet name="Title page" sheetId="7" r:id="rId3"/>
    <sheet name="Acknowledgements" sheetId="10" r:id="rId4"/>
    <sheet name="Instructions" sheetId="6" r:id="rId5"/>
    <sheet name="Data sheet" sheetId="11" r:id="rId6"/>
    <sheet name="Where to find the guidance" sheetId="8" r:id="rId7"/>
  </sheets>
  <definedNames>
    <definedName name="_xlnm.Print_Area" localSheetId="0">'Treatment threshold graphs'!$A$1:$Q$46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11" l="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14" i="11"/>
  <c r="D15" i="11"/>
  <c r="E2" i="11"/>
  <c r="E3" i="11" s="1"/>
  <c r="E4" i="11" s="1"/>
  <c r="E5" i="11" s="1"/>
  <c r="E6" i="11" s="1"/>
  <c r="E7" i="11" s="1"/>
  <c r="E8" i="11" s="1"/>
  <c r="E9" i="11" s="1"/>
  <c r="E10" i="11" s="1"/>
  <c r="E11" i="11" s="1"/>
  <c r="E12" i="11" s="1"/>
  <c r="E13" i="11" s="1"/>
  <c r="D2" i="11"/>
  <c r="D3" i="11"/>
  <c r="D4" i="11"/>
  <c r="D5" i="11"/>
  <c r="D6" i="11"/>
  <c r="D7" i="11" s="1"/>
  <c r="D8" i="11" s="1"/>
  <c r="D9" i="11" s="1"/>
  <c r="D10" i="11" s="1"/>
  <c r="D11" i="11" s="1"/>
  <c r="D12" i="11" s="1"/>
  <c r="D13" i="11" s="1"/>
  <c r="D14" i="11" s="1"/>
  <c r="C58" i="11"/>
  <c r="C57" i="11"/>
  <c r="C56" i="11"/>
  <c r="C55" i="11"/>
  <c r="C54" i="11"/>
  <c r="C53" i="11"/>
  <c r="C52" i="11"/>
  <c r="C51" i="11"/>
  <c r="C50" i="11"/>
  <c r="C49" i="11"/>
  <c r="C48" i="11"/>
  <c r="C47" i="11"/>
  <c r="C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C14" i="11"/>
  <c r="C13" i="11"/>
  <c r="C12" i="11"/>
  <c r="C11" i="11"/>
  <c r="C10" i="11"/>
  <c r="C9" i="11"/>
  <c r="C8" i="11"/>
  <c r="C7" i="11"/>
  <c r="C6" i="11"/>
  <c r="C5" i="11"/>
  <c r="C4" i="11"/>
  <c r="C3" i="11"/>
  <c r="C2" i="11"/>
</calcChain>
</file>

<file path=xl/sharedStrings.xml><?xml version="1.0" encoding="utf-8"?>
<sst xmlns="http://schemas.openxmlformats.org/spreadsheetml/2006/main" count="24" uniqueCount="21">
  <si>
    <t>Phototherapy</t>
  </si>
  <si>
    <t>Hours</t>
  </si>
  <si>
    <t>Days</t>
  </si>
  <si>
    <t>&gt;= 38 wks exchange</t>
  </si>
  <si>
    <t>&gt;= 38 wks phototherapy</t>
  </si>
  <si>
    <t>Exchange Transfusion</t>
  </si>
  <si>
    <t xml:space="preserve"> </t>
  </si>
  <si>
    <t>Baby's name</t>
  </si>
  <si>
    <t>Hospital number</t>
  </si>
  <si>
    <t>Mother's blood group</t>
  </si>
  <si>
    <t xml:space="preserve">    Time of birth</t>
  </si>
  <si>
    <t xml:space="preserve">       Date of birth</t>
  </si>
  <si>
    <t>Click below and choose gestation</t>
  </si>
  <si>
    <t>Treatment threshold graph for babies with neonatal jaundice</t>
  </si>
  <si>
    <t>Baby's blood group</t>
  </si>
  <si>
    <t xml:space="preserve">    weeks gestation</t>
  </si>
  <si>
    <t xml:space="preserve">        Direct Antiglobulin Test</t>
  </si>
  <si>
    <t>Shade for phototherapy</t>
  </si>
  <si>
    <t>hour</t>
  </si>
  <si>
    <t>photo</t>
  </si>
  <si>
    <t>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</si>
</sst>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_ ;\-#,##0\ "/>
    <numFmt numFmtId="166" formatCode="#,##0.00_ ;\-#,##0.00\ "/>
    <numFmt numFmtId="167" formatCode="0.0"/>
  </numFmts>
  <fonts count="21" x14ac:knownFonts="1">
    <font>
      <sz val="10"/>
      <name val="Arial"/>
    </font>
    <font>
      <sz val="10"/>
      <name val="Arial"/>
      <family val="2"/>
    </font>
    <font>
      <sz val="8"/>
      <name val="Arial"/>
      <family val="2"/>
    </font>
    <font>
      <sz val="14"/>
      <name val="Arial"/>
      <family val="2"/>
    </font>
    <font>
      <sz val="18"/>
      <name val="Arial"/>
      <family val="2"/>
    </font>
    <font>
      <sz val="9"/>
      <name val="Arial"/>
      <family val="2"/>
    </font>
    <font>
      <sz val="12"/>
      <name val="Arial"/>
      <family val="2"/>
    </font>
    <font>
      <sz val="14"/>
      <name val="Arial"/>
      <family val="2"/>
    </font>
    <font>
      <sz val="10"/>
      <name val="Arial"/>
      <family val="2"/>
    </font>
    <font>
      <sz val="15"/>
      <name val="Arial"/>
      <family val="2"/>
    </font>
    <font>
      <b/>
      <sz val="18"/>
      <name val="Calibri"/>
      <family val="2"/>
    </font>
    <font>
      <b/>
      <sz val="18"/>
      <name val="Arial"/>
      <family val="2"/>
    </font>
    <font>
      <b/>
      <sz val="16"/>
      <name val="Arial"/>
      <family val="2"/>
    </font>
    <font>
      <sz val="11"/>
      <name val="Arial"/>
      <family val="2"/>
    </font>
    <font>
      <b/>
      <sz val="11"/>
      <color rgb="FFFA7D00"/>
      <name val="Calibri"/>
      <family val="2"/>
      <scheme val="minor"/>
    </font>
    <font>
      <b/>
      <sz val="11"/>
      <color theme="3"/>
      <name val="Calibri"/>
      <family val="2"/>
      <scheme val="minor"/>
    </font>
    <font>
      <b/>
      <sz val="12"/>
      <color rgb="FFFF0000"/>
      <name val="Arial"/>
      <family val="2"/>
    </font>
    <font>
      <sz val="10"/>
      <color rgb="FF000000"/>
      <name val="Arial"/>
      <family val="2"/>
    </font>
    <font>
      <b/>
      <u/>
      <sz val="16"/>
      <color rgb="FFFF0000"/>
      <name val="Arial"/>
      <family val="2"/>
    </font>
    <font>
      <b/>
      <sz val="28"/>
      <color rgb="FFFF0000"/>
      <name val="Arial"/>
      <family val="2"/>
    </font>
    <font>
      <sz val="12"/>
      <color rgb="FF000000"/>
      <name val="Aptos Narrow"/>
      <family val="2"/>
    </font>
  </fonts>
  <fills count="4">
    <fill>
      <patternFill patternType="none"/>
    </fill>
    <fill>
      <patternFill patternType="gray125"/>
    </fill>
    <fill>
      <patternFill patternType="solid">
        <fgColor indexed="9"/>
        <bgColor indexed="64"/>
      </patternFill>
    </fill>
    <fill>
      <patternFill patternType="solid">
        <fgColor rgb="FFF2F2F2"/>
      </patternFill>
    </fill>
  </fills>
  <borders count="4">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39997558519241921"/>
      </bottom>
      <diagonal/>
    </border>
    <border>
      <left style="medium">
        <color rgb="FFFF0000"/>
      </left>
      <right style="medium">
        <color rgb="FFFF0000"/>
      </right>
      <top style="medium">
        <color rgb="FFFF0000"/>
      </top>
      <bottom style="medium">
        <color rgb="FFFF0000"/>
      </bottom>
      <diagonal/>
    </border>
  </borders>
  <cellStyleXfs count="4">
    <xf numFmtId="0" fontId="0" fillId="0" borderId="0"/>
    <xf numFmtId="0" fontId="14" fillId="3" borderId="1" applyNumberFormat="0" applyAlignment="0" applyProtection="0"/>
    <xf numFmtId="164" fontId="1" fillId="0" borderId="0" applyFont="0" applyFill="0" applyBorder="0" applyAlignment="0" applyProtection="0"/>
    <xf numFmtId="0" fontId="15" fillId="0" borderId="2" applyNumberFormat="0" applyFill="0" applyAlignment="0" applyProtection="0"/>
  </cellStyleXfs>
  <cellXfs count="32">
    <xf numFmtId="0" fontId="0" fillId="0" borderId="0" xfId="0"/>
    <xf numFmtId="0" fontId="3" fillId="2" borderId="0" xfId="0" applyFont="1" applyFill="1"/>
    <xf numFmtId="0" fontId="0" fillId="2" borderId="0" xfId="0" applyFill="1"/>
    <xf numFmtId="0" fontId="5" fillId="0" borderId="0" xfId="0" applyFont="1" applyAlignment="1">
      <alignment horizontal="left"/>
    </xf>
    <xf numFmtId="0" fontId="5" fillId="0" borderId="0" xfId="0" applyFont="1" applyAlignment="1">
      <alignment horizontal="center"/>
    </xf>
    <xf numFmtId="165" fontId="5" fillId="0" borderId="0" xfId="2" applyNumberFormat="1" applyFont="1" applyFill="1" applyBorder="1" applyAlignment="1" applyProtection="1">
      <alignment horizontal="center"/>
    </xf>
    <xf numFmtId="0" fontId="0" fillId="0" borderId="0" xfId="0" applyAlignment="1">
      <alignment horizontal="center"/>
    </xf>
    <xf numFmtId="166" fontId="5" fillId="0" borderId="0" xfId="2" applyNumberFormat="1" applyFont="1" applyFill="1" applyBorder="1" applyAlignment="1" applyProtection="1">
      <alignment horizontal="center"/>
    </xf>
    <xf numFmtId="14" fontId="3" fillId="2" borderId="0" xfId="0" applyNumberFormat="1" applyFont="1" applyFill="1" applyAlignment="1">
      <alignment horizontal="left"/>
    </xf>
    <xf numFmtId="0" fontId="4" fillId="2" borderId="0" xfId="0" applyFont="1" applyFill="1"/>
    <xf numFmtId="0" fontId="7" fillId="2" borderId="0" xfId="0" applyFont="1" applyFill="1"/>
    <xf numFmtId="0" fontId="6" fillId="2" borderId="0" xfId="0" applyFont="1" applyFill="1"/>
    <xf numFmtId="0" fontId="8" fillId="2" borderId="0" xfId="0" applyFont="1" applyFill="1"/>
    <xf numFmtId="0" fontId="8" fillId="0" borderId="0" xfId="0" applyFont="1"/>
    <xf numFmtId="0" fontId="3" fillId="0" borderId="0" xfId="0" applyFont="1"/>
    <xf numFmtId="0" fontId="9" fillId="2" borderId="0" xfId="0" applyFont="1" applyFill="1"/>
    <xf numFmtId="0" fontId="9" fillId="0" borderId="0" xfId="0" applyFont="1"/>
    <xf numFmtId="0" fontId="10" fillId="2" borderId="0" xfId="0" applyFont="1" applyFill="1" applyAlignment="1">
      <alignment horizontal="left"/>
    </xf>
    <xf numFmtId="0" fontId="11" fillId="2" borderId="0" xfId="0" applyFont="1" applyFill="1"/>
    <xf numFmtId="0" fontId="12" fillId="2" borderId="0" xfId="0" applyFont="1" applyFill="1"/>
    <xf numFmtId="0" fontId="6" fillId="0" borderId="0" xfId="0" applyFont="1"/>
    <xf numFmtId="0" fontId="15" fillId="0" borderId="2" xfId="3"/>
    <xf numFmtId="0" fontId="15" fillId="2" borderId="2" xfId="3" applyFill="1"/>
    <xf numFmtId="0" fontId="15" fillId="0" borderId="2" xfId="3" applyFill="1"/>
    <xf numFmtId="0" fontId="13" fillId="0" borderId="0" xfId="0" applyFont="1" applyAlignment="1">
      <alignment wrapText="1"/>
    </xf>
    <xf numFmtId="0" fontId="16" fillId="2" borderId="0" xfId="0" applyFont="1" applyFill="1"/>
    <xf numFmtId="0" fontId="17" fillId="0" borderId="0" xfId="0" applyFont="1" applyAlignment="1">
      <alignment horizontal="left" readingOrder="1"/>
    </xf>
    <xf numFmtId="0" fontId="18" fillId="0" borderId="0" xfId="0" applyFont="1"/>
    <xf numFmtId="0" fontId="19" fillId="0" borderId="3" xfId="1" applyFont="1" applyFill="1" applyBorder="1" applyAlignment="1" applyProtection="1">
      <alignment horizontal="right"/>
      <protection locked="0"/>
    </xf>
    <xf numFmtId="0" fontId="20" fillId="0" borderId="0" xfId="0" applyFont="1"/>
    <xf numFmtId="167" fontId="20" fillId="0" borderId="0" xfId="0" applyNumberFormat="1" applyFont="1"/>
    <xf numFmtId="167" fontId="0" fillId="0" borderId="0" xfId="0" applyNumberFormat="1"/>
  </cellXfs>
  <cellStyles count="4">
    <cellStyle name="Calculation" xfId="1" builtinId="22"/>
    <cellStyle name="Comma" xfId="2" builtinId="3"/>
    <cellStyle name="Heading 3" xfId="3" builtinId="1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1327971258494655E-2"/>
          <c:y val="4.4192101405384529E-2"/>
          <c:w val="0.8987937046190394"/>
          <c:h val="0.85512479121927942"/>
        </c:manualLayout>
      </c:layout>
      <c:scatterChart>
        <c:scatterStyle val="lineMarker"/>
        <c:varyColors val="0"/>
        <c:ser>
          <c:idx val="0"/>
          <c:order val="0"/>
          <c:tx>
            <c:strRef>
              <c:f>'Data sheet'!$D$1</c:f>
              <c:strCache>
                <c:ptCount val="1"/>
                <c:pt idx="0">
                  <c:v>Phototherapy</c:v>
                </c:pt>
              </c:strCache>
            </c:strRef>
          </c:tx>
          <c:spPr>
            <a:ln w="38100">
              <a:solidFill>
                <a:srgbClr val="000080"/>
              </a:solidFill>
              <a:prstDash val="solid"/>
            </a:ln>
          </c:spPr>
          <c:marker>
            <c:symbol val="none"/>
          </c:marker>
          <c:dLbls>
            <c:dLbl>
              <c:idx val="37"/>
              <c:layout>
                <c:manualLayout>
                  <c:x val="-3.2034747543112523E-2"/>
                  <c:y val="-4.6857335509601819E-2"/>
                </c:manualLayout>
              </c:layout>
              <c:spPr>
                <a:solidFill>
                  <a:srgbClr val="FFFFFF"/>
                </a:solidFill>
                <a:ln w="25400">
                  <a:noFill/>
                </a:ln>
              </c:spPr>
              <c:txPr>
                <a:bodyPr/>
                <a:lstStyle/>
                <a:p>
                  <a:pPr>
                    <a:defRPr sz="1200" b="0" i="0" u="none" strike="noStrike" baseline="0">
                      <a:solidFill>
                        <a:srgbClr val="000000"/>
                      </a:solidFill>
                      <a:latin typeface="Arial"/>
                      <a:ea typeface="Arial"/>
                      <a:cs typeface="Arial"/>
                    </a:defRPr>
                  </a:pPr>
                  <a:endParaRPr lang="en-IL"/>
                </a:p>
              </c:txPr>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E461-A34E-85AC-4631A9F4E62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'Data sheet'!$C$2:$C$58</c:f>
              <c:numCache>
                <c:formatCode>#,##0.00_ ;\-#,##0.00\ </c:formatCode>
                <c:ptCount val="57"/>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numCache>
            </c:numRef>
          </c:xVal>
          <c:yVal>
            <c:numRef>
              <c:f>'Data sheet'!$D$2:$D$58</c:f>
              <c:numCache>
                <c:formatCode>General</c:formatCode>
                <c:ptCount val="57"/>
                <c:pt idx="0">
                  <c:v>40</c:v>
                </c:pt>
                <c:pt idx="1">
                  <c:v>56.666666666666671</c:v>
                </c:pt>
                <c:pt idx="2">
                  <c:v>73.333333333333343</c:v>
                </c:pt>
                <c:pt idx="3">
                  <c:v>90.000000000000014</c:v>
                </c:pt>
                <c:pt idx="4">
                  <c:v>106.66666666666669</c:v>
                </c:pt>
                <c:pt idx="5">
                  <c:v>123.33333333333336</c:v>
                </c:pt>
                <c:pt idx="6">
                  <c:v>140.00000000000003</c:v>
                </c:pt>
                <c:pt idx="7">
                  <c:v>156.66666666666669</c:v>
                </c:pt>
                <c:pt idx="8">
                  <c:v>173.33333333333334</c:v>
                </c:pt>
                <c:pt idx="9">
                  <c:v>190</c:v>
                </c:pt>
                <c:pt idx="10">
                  <c:v>206.66666666666666</c:v>
                </c:pt>
                <c:pt idx="11">
                  <c:v>223.33333333333331</c:v>
                </c:pt>
                <c:pt idx="12">
                  <c:v>239.99999999999997</c:v>
                </c:pt>
                <c:pt idx="13">
                  <c:v>240</c:v>
                </c:pt>
                <c:pt idx="14">
                  <c:v>240</c:v>
                </c:pt>
                <c:pt idx="15">
                  <c:v>240</c:v>
                </c:pt>
                <c:pt idx="16">
                  <c:v>240</c:v>
                </c:pt>
                <c:pt idx="17">
                  <c:v>240</c:v>
                </c:pt>
                <c:pt idx="18">
                  <c:v>240</c:v>
                </c:pt>
                <c:pt idx="19">
                  <c:v>240</c:v>
                </c:pt>
                <c:pt idx="20">
                  <c:v>240</c:v>
                </c:pt>
                <c:pt idx="21">
                  <c:v>240</c:v>
                </c:pt>
                <c:pt idx="22">
                  <c:v>240</c:v>
                </c:pt>
                <c:pt idx="23">
                  <c:v>240</c:v>
                </c:pt>
                <c:pt idx="24">
                  <c:v>240</c:v>
                </c:pt>
                <c:pt idx="25">
                  <c:v>240</c:v>
                </c:pt>
                <c:pt idx="26">
                  <c:v>240</c:v>
                </c:pt>
                <c:pt idx="27">
                  <c:v>240</c:v>
                </c:pt>
                <c:pt idx="28">
                  <c:v>240</c:v>
                </c:pt>
                <c:pt idx="29">
                  <c:v>240</c:v>
                </c:pt>
                <c:pt idx="30">
                  <c:v>240</c:v>
                </c:pt>
                <c:pt idx="31">
                  <c:v>240</c:v>
                </c:pt>
                <c:pt idx="32">
                  <c:v>240</c:v>
                </c:pt>
                <c:pt idx="33">
                  <c:v>240</c:v>
                </c:pt>
                <c:pt idx="34">
                  <c:v>240</c:v>
                </c:pt>
                <c:pt idx="35">
                  <c:v>240</c:v>
                </c:pt>
                <c:pt idx="36">
                  <c:v>240</c:v>
                </c:pt>
                <c:pt idx="37">
                  <c:v>240</c:v>
                </c:pt>
                <c:pt idx="38">
                  <c:v>240</c:v>
                </c:pt>
                <c:pt idx="39">
                  <c:v>240</c:v>
                </c:pt>
                <c:pt idx="40">
                  <c:v>240</c:v>
                </c:pt>
                <c:pt idx="41">
                  <c:v>240</c:v>
                </c:pt>
                <c:pt idx="42">
                  <c:v>240</c:v>
                </c:pt>
                <c:pt idx="43">
                  <c:v>240</c:v>
                </c:pt>
                <c:pt idx="44">
                  <c:v>240</c:v>
                </c:pt>
                <c:pt idx="45">
                  <c:v>240</c:v>
                </c:pt>
                <c:pt idx="46">
                  <c:v>240</c:v>
                </c:pt>
                <c:pt idx="47">
                  <c:v>240</c:v>
                </c:pt>
                <c:pt idx="48">
                  <c:v>240</c:v>
                </c:pt>
                <c:pt idx="49">
                  <c:v>240</c:v>
                </c:pt>
                <c:pt idx="50">
                  <c:v>240</c:v>
                </c:pt>
                <c:pt idx="51">
                  <c:v>240</c:v>
                </c:pt>
                <c:pt idx="52">
                  <c:v>240</c:v>
                </c:pt>
                <c:pt idx="53">
                  <c:v>240</c:v>
                </c:pt>
                <c:pt idx="54">
                  <c:v>240</c:v>
                </c:pt>
                <c:pt idx="55">
                  <c:v>240</c:v>
                </c:pt>
                <c:pt idx="56">
                  <c:v>240</c:v>
                </c:pt>
              </c:numCache>
            </c:numRef>
          </c:yVal>
          <c:smooth val="0"/>
          <c:extLst>
            <c:ext xmlns:c16="http://schemas.microsoft.com/office/drawing/2014/chart" uri="{C3380CC4-5D6E-409C-BE32-E72D297353CC}">
              <c16:uniqueId val="{00000001-E461-A34E-85AC-4631A9F4E62B}"/>
            </c:ext>
          </c:extLst>
        </c:ser>
        <c:ser>
          <c:idx val="1"/>
          <c:order val="1"/>
          <c:tx>
            <c:strRef>
              <c:f>'Data sheet'!$E$1</c:f>
              <c:strCache>
                <c:ptCount val="1"/>
                <c:pt idx="0">
                  <c:v>Exchange Transfusion</c:v>
                </c:pt>
              </c:strCache>
            </c:strRef>
          </c:tx>
          <c:spPr>
            <a:ln w="38100">
              <a:solidFill>
                <a:srgbClr val="800000"/>
              </a:solidFill>
              <a:prstDash val="solid"/>
            </a:ln>
          </c:spPr>
          <c:marker>
            <c:symbol val="none"/>
          </c:marker>
          <c:dLbls>
            <c:dLbl>
              <c:idx val="34"/>
              <c:layout>
                <c:manualLayout>
                  <c:x val="-3.2565826579832431E-2"/>
                  <c:y val="-5.4741137798284663E-2"/>
                </c:manualLayout>
              </c:layout>
              <c:tx>
                <c:rich>
                  <a:bodyPr/>
                  <a:lstStyle/>
                  <a:p>
                    <a:pPr>
                      <a:defRPr sz="1200" b="0" i="0" u="none" strike="noStrike" baseline="0">
                        <a:solidFill>
                          <a:srgbClr val="000000"/>
                        </a:solidFill>
                        <a:latin typeface="Arial"/>
                        <a:ea typeface="Arial"/>
                        <a:cs typeface="Arial"/>
                      </a:defRPr>
                    </a:pPr>
                    <a:r>
                      <a:rPr lang="en-US"/>
                      <a:t>Exchange transfusion</a:t>
                    </a:r>
                  </a:p>
                </c:rich>
              </c:tx>
              <c:spPr>
                <a:solidFill>
                  <a:srgbClr val="FFFFFF"/>
                </a:solidFill>
                <a:ln w="25400">
                  <a:noFill/>
                </a:ln>
              </c:spPr>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2-E461-A34E-85AC-4631A9F4E62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'Data sheet'!$C$2:$C$58</c:f>
              <c:numCache>
                <c:formatCode>#,##0.00_ ;\-#,##0.00\ </c:formatCode>
                <c:ptCount val="57"/>
                <c:pt idx="0">
                  <c:v>0</c:v>
                </c:pt>
                <c:pt idx="1">
                  <c:v>0.25</c:v>
                </c:pt>
                <c:pt idx="2">
                  <c:v>0.5</c:v>
                </c:pt>
                <c:pt idx="3">
                  <c:v>0.75</c:v>
                </c:pt>
                <c:pt idx="4">
                  <c:v>1</c:v>
                </c:pt>
                <c:pt idx="5">
                  <c:v>1.25</c:v>
                </c:pt>
                <c:pt idx="6">
                  <c:v>1.5</c:v>
                </c:pt>
                <c:pt idx="7">
                  <c:v>1.75</c:v>
                </c:pt>
                <c:pt idx="8">
                  <c:v>2</c:v>
                </c:pt>
                <c:pt idx="9">
                  <c:v>2.25</c:v>
                </c:pt>
                <c:pt idx="10">
                  <c:v>2.5</c:v>
                </c:pt>
                <c:pt idx="11">
                  <c:v>2.75</c:v>
                </c:pt>
                <c:pt idx="12">
                  <c:v>3</c:v>
                </c:pt>
                <c:pt idx="13">
                  <c:v>3.25</c:v>
                </c:pt>
                <c:pt idx="14">
                  <c:v>3.5</c:v>
                </c:pt>
                <c:pt idx="15">
                  <c:v>3.75</c:v>
                </c:pt>
                <c:pt idx="16">
                  <c:v>4</c:v>
                </c:pt>
                <c:pt idx="17">
                  <c:v>4.25</c:v>
                </c:pt>
                <c:pt idx="18">
                  <c:v>4.5</c:v>
                </c:pt>
                <c:pt idx="19">
                  <c:v>4.75</c:v>
                </c:pt>
                <c:pt idx="20">
                  <c:v>5</c:v>
                </c:pt>
                <c:pt idx="21">
                  <c:v>5.25</c:v>
                </c:pt>
                <c:pt idx="22">
                  <c:v>5.5</c:v>
                </c:pt>
                <c:pt idx="23">
                  <c:v>5.75</c:v>
                </c:pt>
                <c:pt idx="24">
                  <c:v>6</c:v>
                </c:pt>
                <c:pt idx="25">
                  <c:v>6.25</c:v>
                </c:pt>
                <c:pt idx="26">
                  <c:v>6.5</c:v>
                </c:pt>
                <c:pt idx="27">
                  <c:v>6.75</c:v>
                </c:pt>
                <c:pt idx="28">
                  <c:v>7</c:v>
                </c:pt>
                <c:pt idx="29">
                  <c:v>7.25</c:v>
                </c:pt>
                <c:pt idx="30">
                  <c:v>7.5</c:v>
                </c:pt>
                <c:pt idx="31">
                  <c:v>7.75</c:v>
                </c:pt>
                <c:pt idx="32">
                  <c:v>8</c:v>
                </c:pt>
                <c:pt idx="33">
                  <c:v>8.25</c:v>
                </c:pt>
                <c:pt idx="34">
                  <c:v>8.5</c:v>
                </c:pt>
                <c:pt idx="35">
                  <c:v>8.75</c:v>
                </c:pt>
                <c:pt idx="36">
                  <c:v>9</c:v>
                </c:pt>
                <c:pt idx="37">
                  <c:v>9.25</c:v>
                </c:pt>
                <c:pt idx="38">
                  <c:v>9.5</c:v>
                </c:pt>
                <c:pt idx="39">
                  <c:v>9.75</c:v>
                </c:pt>
                <c:pt idx="40">
                  <c:v>10</c:v>
                </c:pt>
                <c:pt idx="41">
                  <c:v>10.25</c:v>
                </c:pt>
                <c:pt idx="42">
                  <c:v>10.5</c:v>
                </c:pt>
                <c:pt idx="43">
                  <c:v>10.75</c:v>
                </c:pt>
                <c:pt idx="44">
                  <c:v>11</c:v>
                </c:pt>
                <c:pt idx="45">
                  <c:v>11.25</c:v>
                </c:pt>
                <c:pt idx="46">
                  <c:v>11.5</c:v>
                </c:pt>
                <c:pt idx="47">
                  <c:v>11.75</c:v>
                </c:pt>
                <c:pt idx="48">
                  <c:v>12</c:v>
                </c:pt>
                <c:pt idx="49">
                  <c:v>12.25</c:v>
                </c:pt>
                <c:pt idx="50">
                  <c:v>12.5</c:v>
                </c:pt>
                <c:pt idx="51">
                  <c:v>12.75</c:v>
                </c:pt>
                <c:pt idx="52">
                  <c:v>13</c:v>
                </c:pt>
                <c:pt idx="53">
                  <c:v>13.25</c:v>
                </c:pt>
                <c:pt idx="54">
                  <c:v>13.5</c:v>
                </c:pt>
                <c:pt idx="55">
                  <c:v>13.75</c:v>
                </c:pt>
                <c:pt idx="56">
                  <c:v>14</c:v>
                </c:pt>
              </c:numCache>
            </c:numRef>
          </c:xVal>
          <c:yVal>
            <c:numRef>
              <c:f>'Data sheet'!$E$2:$E$58</c:f>
              <c:numCache>
                <c:formatCode>General</c:formatCode>
                <c:ptCount val="57"/>
                <c:pt idx="0">
                  <c:v>80</c:v>
                </c:pt>
                <c:pt idx="1">
                  <c:v>101.66666666666667</c:v>
                </c:pt>
                <c:pt idx="2">
                  <c:v>123.33333333333334</c:v>
                </c:pt>
                <c:pt idx="3">
                  <c:v>145</c:v>
                </c:pt>
                <c:pt idx="4">
                  <c:v>166.66666666666666</c:v>
                </c:pt>
                <c:pt idx="5">
                  <c:v>188.33333333333331</c:v>
                </c:pt>
                <c:pt idx="6">
                  <c:v>209.99999999999997</c:v>
                </c:pt>
                <c:pt idx="7">
                  <c:v>231.66666666666663</c:v>
                </c:pt>
                <c:pt idx="8">
                  <c:v>253.33333333333329</c:v>
                </c:pt>
                <c:pt idx="9">
                  <c:v>274.99999999999994</c:v>
                </c:pt>
                <c:pt idx="10">
                  <c:v>296.66666666666663</c:v>
                </c:pt>
                <c:pt idx="11">
                  <c:v>318.33333333333331</c:v>
                </c:pt>
                <c:pt idx="12">
                  <c:v>340</c:v>
                </c:pt>
                <c:pt idx="13">
                  <c:v>340</c:v>
                </c:pt>
                <c:pt idx="14">
                  <c:v>340</c:v>
                </c:pt>
                <c:pt idx="15">
                  <c:v>340</c:v>
                </c:pt>
                <c:pt idx="16">
                  <c:v>340</c:v>
                </c:pt>
                <c:pt idx="17">
                  <c:v>340</c:v>
                </c:pt>
                <c:pt idx="18">
                  <c:v>340</c:v>
                </c:pt>
                <c:pt idx="19">
                  <c:v>340</c:v>
                </c:pt>
                <c:pt idx="20">
                  <c:v>340</c:v>
                </c:pt>
                <c:pt idx="21">
                  <c:v>340</c:v>
                </c:pt>
                <c:pt idx="22">
                  <c:v>340</c:v>
                </c:pt>
                <c:pt idx="23">
                  <c:v>340</c:v>
                </c:pt>
                <c:pt idx="24">
                  <c:v>340</c:v>
                </c:pt>
                <c:pt idx="25">
                  <c:v>340</c:v>
                </c:pt>
                <c:pt idx="26">
                  <c:v>340</c:v>
                </c:pt>
                <c:pt idx="27">
                  <c:v>340</c:v>
                </c:pt>
                <c:pt idx="28">
                  <c:v>340</c:v>
                </c:pt>
                <c:pt idx="29">
                  <c:v>340</c:v>
                </c:pt>
                <c:pt idx="30">
                  <c:v>340</c:v>
                </c:pt>
                <c:pt idx="31">
                  <c:v>340</c:v>
                </c:pt>
                <c:pt idx="32">
                  <c:v>340</c:v>
                </c:pt>
                <c:pt idx="33">
                  <c:v>340</c:v>
                </c:pt>
                <c:pt idx="34">
                  <c:v>340</c:v>
                </c:pt>
                <c:pt idx="35">
                  <c:v>340</c:v>
                </c:pt>
                <c:pt idx="36">
                  <c:v>340</c:v>
                </c:pt>
                <c:pt idx="37">
                  <c:v>340</c:v>
                </c:pt>
                <c:pt idx="38">
                  <c:v>340</c:v>
                </c:pt>
                <c:pt idx="39">
                  <c:v>340</c:v>
                </c:pt>
                <c:pt idx="40">
                  <c:v>340</c:v>
                </c:pt>
                <c:pt idx="41">
                  <c:v>340</c:v>
                </c:pt>
                <c:pt idx="42">
                  <c:v>340</c:v>
                </c:pt>
                <c:pt idx="43">
                  <c:v>340</c:v>
                </c:pt>
                <c:pt idx="44">
                  <c:v>340</c:v>
                </c:pt>
                <c:pt idx="45">
                  <c:v>340</c:v>
                </c:pt>
                <c:pt idx="46">
                  <c:v>340</c:v>
                </c:pt>
                <c:pt idx="47">
                  <c:v>340</c:v>
                </c:pt>
                <c:pt idx="48">
                  <c:v>340</c:v>
                </c:pt>
                <c:pt idx="49">
                  <c:v>340</c:v>
                </c:pt>
                <c:pt idx="50">
                  <c:v>340</c:v>
                </c:pt>
                <c:pt idx="51">
                  <c:v>340</c:v>
                </c:pt>
                <c:pt idx="52">
                  <c:v>340</c:v>
                </c:pt>
                <c:pt idx="53">
                  <c:v>340</c:v>
                </c:pt>
                <c:pt idx="54">
                  <c:v>340</c:v>
                </c:pt>
                <c:pt idx="55">
                  <c:v>340</c:v>
                </c:pt>
                <c:pt idx="56">
                  <c:v>340</c:v>
                </c:pt>
              </c:numCache>
            </c:numRef>
          </c:yVal>
          <c:smooth val="0"/>
          <c:extLst>
            <c:ext xmlns:c16="http://schemas.microsoft.com/office/drawing/2014/chart" uri="{C3380CC4-5D6E-409C-BE32-E72D297353CC}">
              <c16:uniqueId val="{00000003-E461-A34E-85AC-4631A9F4E62B}"/>
            </c:ext>
          </c:extLst>
        </c:ser>
        <c:dLbls>
          <c:showLegendKey val="0"/>
          <c:showVal val="0"/>
          <c:showCatName val="0"/>
          <c:showSerName val="0"/>
          <c:showPercent val="0"/>
          <c:showBubbleSize val="0"/>
        </c:dLbls>
        <c:axId val="1771686896"/>
        <c:axId val="1"/>
      </c:scatterChart>
      <c:valAx>
        <c:axId val="1771686896"/>
        <c:scaling>
          <c:orientation val="minMax"/>
          <c:max val="14"/>
          <c:min val="0"/>
        </c:scaling>
        <c:delete val="0"/>
        <c:axPos val="b"/>
        <c:majorGridlines>
          <c:spPr>
            <a:ln w="12700">
              <a:solidFill>
                <a:srgbClr val="000000"/>
              </a:solidFill>
              <a:prstDash val="solid"/>
            </a:ln>
          </c:spPr>
        </c:majorGridlines>
        <c:minorGridlines>
          <c:spPr>
            <a:ln w="3175">
              <a:solidFill>
                <a:srgbClr val="000000"/>
              </a:solidFill>
              <a:prstDash val="solid"/>
            </a:ln>
          </c:spPr>
        </c:minorGridlines>
        <c:title>
          <c:tx>
            <c:rich>
              <a:bodyPr/>
              <a:lstStyle/>
              <a:p>
                <a:pPr>
                  <a:defRPr sz="1625" b="1" i="0" u="none" strike="noStrike" baseline="0">
                    <a:solidFill>
                      <a:srgbClr val="000000"/>
                    </a:solidFill>
                    <a:latin typeface="Calibri"/>
                    <a:ea typeface="Calibri"/>
                    <a:cs typeface="Calibri"/>
                  </a:defRPr>
                </a:pPr>
                <a:r>
                  <a:rPr lang="en-US"/>
                  <a:t>Days from birth</a:t>
                </a:r>
              </a:p>
            </c:rich>
          </c:tx>
          <c:layout>
            <c:manualLayout>
              <c:xMode val="edge"/>
              <c:yMode val="edge"/>
              <c:x val="0.85220436747310491"/>
              <c:y val="0.94542861687743585"/>
            </c:manualLayout>
          </c:layout>
          <c:overlay val="0"/>
          <c:spPr>
            <a:solidFill>
              <a:srgbClr val="FFFFFF"/>
            </a:solidFill>
            <a:ln w="25400">
              <a:noFill/>
            </a:ln>
          </c:spPr>
        </c:title>
        <c:numFmt formatCode="#,##0_ ;\-#,##0\ " sourceLinked="0"/>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IL"/>
          </a:p>
        </c:txPr>
        <c:crossAx val="1"/>
        <c:crosses val="autoZero"/>
        <c:crossBetween val="midCat"/>
        <c:majorUnit val="1"/>
        <c:minorUnit val="0.25"/>
      </c:valAx>
      <c:valAx>
        <c:axId val="1"/>
        <c:scaling>
          <c:orientation val="minMax"/>
          <c:max val="590"/>
          <c:min val="0"/>
        </c:scaling>
        <c:delete val="0"/>
        <c:axPos val="l"/>
        <c:majorGridlines>
          <c:spPr>
            <a:ln w="12700">
              <a:solidFill>
                <a:srgbClr val="000000"/>
              </a:solidFill>
              <a:prstDash val="solid"/>
            </a:ln>
          </c:spPr>
        </c:majorGridlines>
        <c:minorGridlines>
          <c:spPr>
            <a:ln w="3175">
              <a:solidFill>
                <a:srgbClr val="000000"/>
              </a:solidFill>
              <a:prstDash val="solid"/>
            </a:ln>
          </c:spPr>
        </c:minorGridlines>
        <c:title>
          <c:tx>
            <c:rich>
              <a:bodyPr/>
              <a:lstStyle/>
              <a:p>
                <a:pPr>
                  <a:defRPr sz="1625" b="1" i="0" u="none" strike="noStrike" baseline="0">
                    <a:solidFill>
                      <a:srgbClr val="000000"/>
                    </a:solidFill>
                    <a:latin typeface="Calibri"/>
                    <a:ea typeface="Calibri"/>
                    <a:cs typeface="Calibri"/>
                  </a:defRPr>
                </a:pPr>
                <a:r>
                  <a:rPr lang="en-US"/>
                  <a:t>Total serum bilirubin  (micromol/litre)</a:t>
                </a:r>
              </a:p>
            </c:rich>
          </c:tx>
          <c:layout>
            <c:manualLayout>
              <c:xMode val="edge"/>
              <c:yMode val="edge"/>
              <c:x val="7.5246940460638257E-3"/>
              <c:y val="0.20874047562236539"/>
            </c:manualLayout>
          </c:layout>
          <c:overlay val="0"/>
          <c:spPr>
            <a:noFill/>
            <a:ln w="25400">
              <a:noFill/>
            </a:ln>
          </c:spPr>
        </c:title>
        <c:numFmt formatCode="General" sourceLinked="1"/>
        <c:majorTickMark val="out"/>
        <c:minorTickMark val="none"/>
        <c:tickLblPos val="nextTo"/>
        <c:spPr>
          <a:ln w="12700">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IL"/>
          </a:p>
        </c:txPr>
        <c:crossAx val="1771686896"/>
        <c:crosses val="autoZero"/>
        <c:crossBetween val="midCat"/>
        <c:majorUnit val="5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en-IL"/>
    </a:p>
  </c:txPr>
  <c:printSettings>
    <c:headerFooter alignWithMargins="0"/>
    <c:pageMargins b="1" l="0.75000000000000233" r="0.75000000000000233"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www.nice.org.uk/CG98" TargetMode="External"/></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www.nice.org.uk/CG98"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18</xdr:row>
      <xdr:rowOff>127000</xdr:rowOff>
    </xdr:from>
    <xdr:to>
      <xdr:col>0</xdr:col>
      <xdr:colOff>114300</xdr:colOff>
      <xdr:row>20</xdr:row>
      <xdr:rowOff>38100</xdr:rowOff>
    </xdr:to>
    <xdr:sp macro="" textlink="">
      <xdr:nvSpPr>
        <xdr:cNvPr id="4461" name="Text Box 6">
          <a:extLst>
            <a:ext uri="{FF2B5EF4-FFF2-40B4-BE49-F238E27FC236}">
              <a16:creationId xmlns:a16="http://schemas.microsoft.com/office/drawing/2014/main" id="{116BA521-1957-6137-8AE1-A7B88050413E}"/>
            </a:ext>
          </a:extLst>
        </xdr:cNvPr>
        <xdr:cNvSpPr txBox="1">
          <a:spLocks noChangeArrowheads="1"/>
        </xdr:cNvSpPr>
      </xdr:nvSpPr>
      <xdr:spPr bwMode="auto">
        <a:xfrm>
          <a:off x="63500" y="3721100"/>
          <a:ext cx="50800" cy="241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12700</xdr:colOff>
      <xdr:row>45</xdr:row>
      <xdr:rowOff>88900</xdr:rowOff>
    </xdr:from>
    <xdr:to>
      <xdr:col>0</xdr:col>
      <xdr:colOff>38100</xdr:colOff>
      <xdr:row>46</xdr:row>
      <xdr:rowOff>114300</xdr:rowOff>
    </xdr:to>
    <xdr:sp macro="" textlink="">
      <xdr:nvSpPr>
        <xdr:cNvPr id="4462" name="Text Box 49">
          <a:extLst>
            <a:ext uri="{FF2B5EF4-FFF2-40B4-BE49-F238E27FC236}">
              <a16:creationId xmlns:a16="http://schemas.microsoft.com/office/drawing/2014/main" id="{3F914150-71DA-04E6-311B-2797D92A5E22}"/>
            </a:ext>
          </a:extLst>
        </xdr:cNvPr>
        <xdr:cNvSpPr txBox="1">
          <a:spLocks noChangeArrowheads="1"/>
        </xdr:cNvSpPr>
      </xdr:nvSpPr>
      <xdr:spPr bwMode="auto">
        <a:xfrm>
          <a:off x="12700" y="8140700"/>
          <a:ext cx="254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393700</xdr:colOff>
      <xdr:row>5</xdr:row>
      <xdr:rowOff>0</xdr:rowOff>
    </xdr:from>
    <xdr:to>
      <xdr:col>10</xdr:col>
      <xdr:colOff>419100</xdr:colOff>
      <xdr:row>5</xdr:row>
      <xdr:rowOff>177800</xdr:rowOff>
    </xdr:to>
    <xdr:sp macro="" textlink="">
      <xdr:nvSpPr>
        <xdr:cNvPr id="4463" name="Text Box 55">
          <a:extLst>
            <a:ext uri="{FF2B5EF4-FFF2-40B4-BE49-F238E27FC236}">
              <a16:creationId xmlns:a16="http://schemas.microsoft.com/office/drawing/2014/main" id="{0CA465A8-32E3-C171-DDB8-71D2EBDFCAC6}"/>
            </a:ext>
          </a:extLst>
        </xdr:cNvPr>
        <xdr:cNvSpPr txBox="1">
          <a:spLocks noChangeArrowheads="1"/>
        </xdr:cNvSpPr>
      </xdr:nvSpPr>
      <xdr:spPr bwMode="auto">
        <a:xfrm>
          <a:off x="8039100" y="1155700"/>
          <a:ext cx="25400" cy="177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12700</xdr:colOff>
      <xdr:row>6</xdr:row>
      <xdr:rowOff>88900</xdr:rowOff>
    </xdr:from>
    <xdr:to>
      <xdr:col>16</xdr:col>
      <xdr:colOff>127000</xdr:colOff>
      <xdr:row>45</xdr:row>
      <xdr:rowOff>63500</xdr:rowOff>
    </xdr:to>
    <xdr:graphicFrame macro="">
      <xdr:nvGraphicFramePr>
        <xdr:cNvPr id="4464" name="Chart 47">
          <a:extLst>
            <a:ext uri="{FF2B5EF4-FFF2-40B4-BE49-F238E27FC236}">
              <a16:creationId xmlns:a16="http://schemas.microsoft.com/office/drawing/2014/main" id="{32E081A7-C939-3F30-CD62-05F9BF6C4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241300</xdr:colOff>
      <xdr:row>0</xdr:row>
      <xdr:rowOff>38100</xdr:rowOff>
    </xdr:from>
    <xdr:to>
      <xdr:col>16</xdr:col>
      <xdr:colOff>190500</xdr:colOff>
      <xdr:row>1</xdr:row>
      <xdr:rowOff>203200</xdr:rowOff>
    </xdr:to>
    <xdr:pic>
      <xdr:nvPicPr>
        <xdr:cNvPr id="4465" name="Picture 57" descr="NICE">
          <a:extLst>
            <a:ext uri="{FF2B5EF4-FFF2-40B4-BE49-F238E27FC236}">
              <a16:creationId xmlns:a16="http://schemas.microsoft.com/office/drawing/2014/main" id="{1ADA3BDE-2A7B-83EF-6D99-DD30CA0D23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058400" y="38100"/>
          <a:ext cx="2044700" cy="393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0.06528</cdr:x>
      <cdr:y>0.07242</cdr:y>
    </cdr:from>
    <cdr:to>
      <cdr:x>0.98888</cdr:x>
      <cdr:y>0.08559</cdr:y>
    </cdr:to>
    <cdr:sp macro="" textlink="">
      <cdr:nvSpPr>
        <cdr:cNvPr id="10243" name="Rectangle 1027"/>
        <cdr:cNvSpPr>
          <a:spLocks xmlns:a="http://schemas.openxmlformats.org/drawingml/2006/main" noChangeArrowheads="1"/>
        </cdr:cNvSpPr>
      </cdr:nvSpPr>
      <cdr:spPr bwMode="auto">
        <a:xfrm xmlns:a="http://schemas.openxmlformats.org/drawingml/2006/main">
          <a:off x="761612" y="449079"/>
          <a:ext cx="9553963" cy="84321"/>
        </a:xfrm>
        <a:prstGeom xmlns:a="http://schemas.openxmlformats.org/drawingml/2006/main" prst="rect">
          <a:avLst/>
        </a:prstGeom>
        <a:solidFill xmlns:a="http://schemas.openxmlformats.org/drawingml/2006/main">
          <a:srgbClr val="FFFFFF"/>
        </a:solidFill>
        <a:ln xmlns:a="http://schemas.openxmlformats.org/drawingml/2006/main" w="9525">
          <a:noFill/>
          <a:miter lim="800000"/>
          <a:headEnd/>
          <a:tailEnd/>
        </a:ln>
      </cdr:spPr>
      <cdr:txBody>
        <a:bodyPr xmlns:a="http://schemas.openxmlformats.org/drawingml/2006/main"/>
        <a:lstStyle xmlns:a="http://schemas.openxmlformats.org/drawingml/2006/main"/>
        <a:p xmlns:a="http://schemas.openxmlformats.org/drawingml/2006/main">
          <a:endParaRPr lang="en-US"/>
        </a:p>
      </cdr:txBody>
    </cdr:sp>
  </cdr:relSizeAnchor>
  <cdr:relSizeAnchor xmlns:cdr="http://schemas.openxmlformats.org/drawingml/2006/chartDrawing">
    <cdr:from>
      <cdr:x>0.00062</cdr:x>
      <cdr:y>0.03407</cdr:y>
    </cdr:from>
    <cdr:to>
      <cdr:x>0.06001</cdr:x>
      <cdr:y>0.06892</cdr:y>
    </cdr:to>
    <cdr:sp macro="" textlink="">
      <cdr:nvSpPr>
        <cdr:cNvPr id="3" name="Text Box 60"/>
        <cdr:cNvSpPr txBox="1">
          <a:spLocks xmlns:a="http://schemas.openxmlformats.org/drawingml/2006/main" noChangeArrowheads="1"/>
        </cdr:cNvSpPr>
      </cdr:nvSpPr>
      <cdr:spPr bwMode="auto">
        <a:xfrm xmlns:a="http://schemas.openxmlformats.org/drawingml/2006/main">
          <a:off x="1253" y="209550"/>
          <a:ext cx="700275" cy="219076"/>
        </a:xfrm>
        <a:prstGeom xmlns:a="http://schemas.openxmlformats.org/drawingml/2006/main" prst="rect">
          <a:avLst/>
        </a:prstGeom>
        <a:noFill xmlns:a="http://schemas.openxmlformats.org/drawingml/2006/main"/>
        <a:ln xmlns:a="http://schemas.openxmlformats.org/drawingml/2006/main" w="9525">
          <a:noFill/>
          <a:miter lim="800000"/>
          <a:headEnd/>
          <a:tailEnd/>
        </a:ln>
      </cdr:spPr>
      <cdr:txBody>
        <a:bodyPr xmlns:a="http://schemas.openxmlformats.org/drawingml/2006/main" wrap="square" lIns="0" tIns="0" rIns="0" bIns="0" anchor="t" upright="1"/>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r" rtl="0">
            <a:defRPr sz="1000"/>
          </a:pPr>
          <a:r>
            <a:rPr lang="en-GB" sz="900" b="0" i="0" u="none" strike="noStrike" baseline="0">
              <a:solidFill>
                <a:srgbClr val="000000"/>
              </a:solidFill>
              <a:latin typeface="Arial"/>
              <a:cs typeface="Arial"/>
            </a:rPr>
            <a:t>Multiple</a:t>
          </a:r>
        </a:p>
        <a:p xmlns:a="http://schemas.openxmlformats.org/drawingml/2006/main">
          <a:pPr algn="r" rtl="0">
            <a:defRPr sz="1000"/>
          </a:pPr>
          <a:r>
            <a:rPr lang="en-GB" sz="900" b="0" i="0" u="none" strike="noStrike" baseline="0">
              <a:solidFill>
                <a:srgbClr val="000000"/>
              </a:solidFill>
              <a:latin typeface="Arial"/>
              <a:cs typeface="Arial"/>
            </a:rPr>
            <a:t>Single</a:t>
          </a: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25400</xdr:colOff>
      <xdr:row>1</xdr:row>
      <xdr:rowOff>25400</xdr:rowOff>
    </xdr:from>
    <xdr:to>
      <xdr:col>8</xdr:col>
      <xdr:colOff>622300</xdr:colOff>
      <xdr:row>52</xdr:row>
      <xdr:rowOff>63500</xdr:rowOff>
    </xdr:to>
    <xdr:pic>
      <xdr:nvPicPr>
        <xdr:cNvPr id="1313" name="Picture 7" descr="Clin_Guide_cover_3272">
          <a:extLst>
            <a:ext uri="{FF2B5EF4-FFF2-40B4-BE49-F238E27FC236}">
              <a16:creationId xmlns:a16="http://schemas.microsoft.com/office/drawing/2014/main" id="{4B0B81AF-EEA3-B7E2-9593-988636B0FD0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400" y="190500"/>
          <a:ext cx="5981700" cy="8458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118596</xdr:colOff>
      <xdr:row>49</xdr:row>
      <xdr:rowOff>89087</xdr:rowOff>
    </xdr:from>
    <xdr:to>
      <xdr:col>4</xdr:col>
      <xdr:colOff>583891</xdr:colOff>
      <xdr:row>51</xdr:row>
      <xdr:rowOff>2058</xdr:rowOff>
    </xdr:to>
    <xdr:sp macro="" textlink="">
      <xdr:nvSpPr>
        <xdr:cNvPr id="11" name="Text Box 3">
          <a:extLst>
            <a:ext uri="{FF2B5EF4-FFF2-40B4-BE49-F238E27FC236}">
              <a16:creationId xmlns:a16="http://schemas.microsoft.com/office/drawing/2014/main" id="{19500FCD-1231-834C-0384-D8FB4B951C89}"/>
            </a:ext>
          </a:extLst>
        </xdr:cNvPr>
        <xdr:cNvSpPr txBox="1">
          <a:spLocks noChangeArrowheads="1"/>
        </xdr:cNvSpPr>
      </xdr:nvSpPr>
      <xdr:spPr bwMode="auto">
        <a:xfrm>
          <a:off x="105896" y="7776322"/>
          <a:ext cx="2835088" cy="226736"/>
        </a:xfrm>
        <a:prstGeom prst="rect">
          <a:avLst/>
        </a:prstGeom>
        <a:noFill/>
        <a:ln w="9525">
          <a:noFill/>
          <a:miter lim="800000"/>
          <a:headEnd/>
          <a:tailEnd/>
        </a:ln>
      </xdr:spPr>
      <xdr:txBody>
        <a:bodyPr vertOverflow="clip" wrap="square" lIns="0" tIns="0" rIns="0" bIns="0" anchor="t" upright="1"/>
        <a:lstStyle/>
        <a:p>
          <a:pPr algn="l" rtl="0">
            <a:defRPr sz="1000"/>
          </a:pPr>
          <a:r>
            <a:rPr lang="en-GB" sz="1200" b="1" i="0" u="none" strike="noStrike" baseline="0">
              <a:solidFill>
                <a:srgbClr val="FFFFFF"/>
              </a:solidFill>
              <a:latin typeface="Arial"/>
              <a:cs typeface="Arial"/>
            </a:rPr>
            <a:t>NICE clinical guideline 98</a:t>
          </a:r>
        </a:p>
      </xdr:txBody>
    </xdr:sp>
    <xdr:clientData/>
  </xdr:twoCellAnchor>
  <xdr:twoCellAnchor>
    <xdr:from>
      <xdr:col>1</xdr:col>
      <xdr:colOff>204693</xdr:colOff>
      <xdr:row>20</xdr:row>
      <xdr:rowOff>78440</xdr:rowOff>
    </xdr:from>
    <xdr:to>
      <xdr:col>7</xdr:col>
      <xdr:colOff>66558</xdr:colOff>
      <xdr:row>35</xdr:row>
      <xdr:rowOff>100854</xdr:rowOff>
    </xdr:to>
    <xdr:sp macro="" textlink="">
      <xdr:nvSpPr>
        <xdr:cNvPr id="6" name="TextBox 5">
          <a:extLst>
            <a:ext uri="{FF2B5EF4-FFF2-40B4-BE49-F238E27FC236}">
              <a16:creationId xmlns:a16="http://schemas.microsoft.com/office/drawing/2014/main" id="{8E37CDD9-D683-83D9-37DD-E782044E44CD}"/>
            </a:ext>
          </a:extLst>
        </xdr:cNvPr>
        <xdr:cNvSpPr txBox="1"/>
      </xdr:nvSpPr>
      <xdr:spPr>
        <a:xfrm>
          <a:off x="784411" y="3216087"/>
          <a:ext cx="3505261" cy="23756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lnSpc>
              <a:spcPts val="1800"/>
            </a:lnSpc>
          </a:pPr>
          <a:r>
            <a:rPr lang="en-GB" sz="1800" b="1">
              <a:latin typeface="Arial" pitchFamily="34" charset="0"/>
              <a:cs typeface="Arial" pitchFamily="34" charset="0"/>
            </a:rPr>
            <a:t>Neonatal jaundice</a:t>
          </a:r>
        </a:p>
        <a:p>
          <a:pPr algn="ctr">
            <a:lnSpc>
              <a:spcPts val="1600"/>
            </a:lnSpc>
          </a:pPr>
          <a:endParaRPr lang="en-GB" sz="1600">
            <a:latin typeface="Arial" pitchFamily="34" charset="0"/>
            <a:cs typeface="Arial" pitchFamily="34" charset="0"/>
          </a:endParaRPr>
        </a:p>
        <a:p>
          <a:pPr algn="ctr">
            <a:lnSpc>
              <a:spcPts val="1900"/>
            </a:lnSpc>
          </a:pPr>
          <a:r>
            <a:rPr lang="en-GB" sz="2000" b="1">
              <a:solidFill>
                <a:schemeClr val="accent5"/>
              </a:solidFill>
              <a:latin typeface="Arial" pitchFamily="34" charset="0"/>
              <a:cs typeface="Arial" pitchFamily="34" charset="0"/>
            </a:rPr>
            <a:t>Treatment threshold</a:t>
          </a:r>
          <a:r>
            <a:rPr lang="en-GB" sz="2000" b="1" baseline="0">
              <a:solidFill>
                <a:schemeClr val="accent5"/>
              </a:solidFill>
              <a:latin typeface="Arial" pitchFamily="34" charset="0"/>
              <a:cs typeface="Arial" pitchFamily="34" charset="0"/>
            </a:rPr>
            <a:t> graphs</a:t>
          </a:r>
        </a:p>
        <a:p>
          <a:pPr>
            <a:lnSpc>
              <a:spcPts val="1600"/>
            </a:lnSpc>
          </a:pPr>
          <a:endParaRPr lang="en-GB" sz="1600">
            <a:latin typeface="Arial" pitchFamily="34" charset="0"/>
            <a:cs typeface="Arial" pitchFamily="34" charset="0"/>
          </a:endParaRPr>
        </a:p>
        <a:p>
          <a:pPr algn="ctr">
            <a:lnSpc>
              <a:spcPts val="1500"/>
            </a:lnSpc>
          </a:pPr>
          <a:r>
            <a:rPr lang="en-GB" sz="1600" baseline="0">
              <a:latin typeface="Arial" pitchFamily="34" charset="0"/>
              <a:cs typeface="Arial" pitchFamily="34" charset="0"/>
            </a:rPr>
            <a:t>Graphs for assessing whether to treat neonatal jaundice by phototherapy or exchange transfusion</a:t>
          </a:r>
          <a:endParaRPr lang="en-GB" sz="1600">
            <a:latin typeface="Arial" pitchFamily="34" charset="0"/>
            <a:cs typeface="Arial" pitchFamily="34" charset="0"/>
          </a:endParaRPr>
        </a:p>
      </xdr:txBody>
    </xdr:sp>
    <xdr:clientData/>
  </xdr:twoCellAnchor>
  <xdr:twoCellAnchor editAs="oneCell">
    <xdr:from>
      <xdr:col>0</xdr:col>
      <xdr:colOff>215900</xdr:colOff>
      <xdr:row>47</xdr:row>
      <xdr:rowOff>25400</xdr:rowOff>
    </xdr:from>
    <xdr:to>
      <xdr:col>1</xdr:col>
      <xdr:colOff>127000</xdr:colOff>
      <xdr:row>48</xdr:row>
      <xdr:rowOff>76200</xdr:rowOff>
    </xdr:to>
    <xdr:pic>
      <xdr:nvPicPr>
        <xdr:cNvPr id="1316" name="Picture 9">
          <a:extLst>
            <a:ext uri="{FF2B5EF4-FFF2-40B4-BE49-F238E27FC236}">
              <a16:creationId xmlns:a16="http://schemas.microsoft.com/office/drawing/2014/main" id="{E019A285-67D8-9310-C44B-80058AC9401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5900" y="7785100"/>
          <a:ext cx="584200" cy="21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428625</xdr:colOff>
      <xdr:row>7</xdr:row>
      <xdr:rowOff>152400</xdr:rowOff>
    </xdr:from>
    <xdr:to>
      <xdr:col>12</xdr:col>
      <xdr:colOff>584205</xdr:colOff>
      <xdr:row>20</xdr:row>
      <xdr:rowOff>0</xdr:rowOff>
    </xdr:to>
    <xdr:sp macro="" textlink="">
      <xdr:nvSpPr>
        <xdr:cNvPr id="2" name="TextBox 1">
          <a:extLst>
            <a:ext uri="{FF2B5EF4-FFF2-40B4-BE49-F238E27FC236}">
              <a16:creationId xmlns:a16="http://schemas.microsoft.com/office/drawing/2014/main" id="{6F282EC2-FDAE-55FE-8F37-DA1F20AE9CE0}"/>
            </a:ext>
          </a:extLst>
        </xdr:cNvPr>
        <xdr:cNvSpPr txBox="1"/>
      </xdr:nvSpPr>
      <xdr:spPr>
        <a:xfrm>
          <a:off x="390525" y="1285875"/>
          <a:ext cx="7458075" cy="1952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GB" sz="1400">
              <a:solidFill>
                <a:schemeClr val="dk1"/>
              </a:solidFill>
              <a:latin typeface="+mn-lt"/>
              <a:ea typeface="+mn-ea"/>
              <a:cs typeface="+mn-cs"/>
            </a:rPr>
            <a:t>The NCC-WCH and the Guideline Development Group (GDG)would like to thank Dr Giles Kendall MBBS, BSc(hons), MRCPCH PhD Academic Clinical Lecturer Neonatal Medicine University College London / University College London Hospital NHS Foundation Trust, T J Cole, Professor of Medical Statistics, MRC Centre of Epidemiology for Child Health, UCL Institute of Child Health and Janet Rennie, Consultant and Senior Lecturer in Neonatal Medicine, Elizabeth Garrett Anderson Institute for Women's Health, University College London NHS Foundation Trust London for allowing the GDG to adapt their excel spreadsheet in developing the treatment threshold graphs</a:t>
          </a:r>
          <a:r>
            <a:rPr lang="en-GB" sz="1400" baseline="0">
              <a:solidFill>
                <a:schemeClr val="dk1"/>
              </a:solidFill>
              <a:latin typeface="+mn-lt"/>
              <a:ea typeface="+mn-ea"/>
              <a:cs typeface="+mn-cs"/>
            </a:rPr>
            <a:t> </a:t>
          </a:r>
          <a:r>
            <a:rPr lang="en-GB" sz="1400">
              <a:solidFill>
                <a:schemeClr val="dk1"/>
              </a:solidFill>
              <a:latin typeface="+mn-lt"/>
              <a:ea typeface="+mn-ea"/>
              <a:cs typeface="+mn-cs"/>
            </a:rPr>
            <a:t>included in this guideline.</a:t>
          </a:r>
          <a:endParaRPr lang="en-GB" sz="1400"/>
        </a:p>
        <a:p>
          <a:endParaRPr lang="en-GB" sz="1100"/>
        </a:p>
      </xdr:txBody>
    </xdr:sp>
    <xdr:clientData/>
  </xdr:twoCellAnchor>
  <xdr:twoCellAnchor>
    <xdr:from>
      <xdr:col>9</xdr:col>
      <xdr:colOff>279400</xdr:colOff>
      <xdr:row>1</xdr:row>
      <xdr:rowOff>25400</xdr:rowOff>
    </xdr:from>
    <xdr:to>
      <xdr:col>12</xdr:col>
      <xdr:colOff>279400</xdr:colOff>
      <xdr:row>5</xdr:row>
      <xdr:rowOff>38100</xdr:rowOff>
    </xdr:to>
    <xdr:pic>
      <xdr:nvPicPr>
        <xdr:cNvPr id="2194" name="Picture 1">
          <a:extLst>
            <a:ext uri="{FF2B5EF4-FFF2-40B4-BE49-F238E27FC236}">
              <a16:creationId xmlns:a16="http://schemas.microsoft.com/office/drawing/2014/main" id="{DE24BED7-7BCB-A033-86E7-CF7890A5C54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37300" y="190500"/>
          <a:ext cx="20193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47626</xdr:colOff>
      <xdr:row>0</xdr:row>
      <xdr:rowOff>38102</xdr:rowOff>
    </xdr:from>
    <xdr:to>
      <xdr:col>14</xdr:col>
      <xdr:colOff>584216</xdr:colOff>
      <xdr:row>35</xdr:row>
      <xdr:rowOff>38100</xdr:rowOff>
    </xdr:to>
    <xdr:sp macro="" textlink="">
      <xdr:nvSpPr>
        <xdr:cNvPr id="14338" name="Text Box 2">
          <a:hlinkClick xmlns:r="http://schemas.openxmlformats.org/officeDocument/2006/relationships" r:id="rId1"/>
          <a:extLst>
            <a:ext uri="{FF2B5EF4-FFF2-40B4-BE49-F238E27FC236}">
              <a16:creationId xmlns:a16="http://schemas.microsoft.com/office/drawing/2014/main" id="{8AAEDD6A-E176-5561-4130-529E7664EB7E}"/>
            </a:ext>
          </a:extLst>
        </xdr:cNvPr>
        <xdr:cNvSpPr txBox="1">
          <a:spLocks noChangeArrowheads="1"/>
        </xdr:cNvSpPr>
      </xdr:nvSpPr>
      <xdr:spPr bwMode="auto">
        <a:xfrm>
          <a:off x="47626" y="38102"/>
          <a:ext cx="9020174" cy="5667373"/>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100"/>
            </a:lnSpc>
            <a:defRPr sz="1000"/>
          </a:pPr>
          <a:endParaRPr lang="en-GB" sz="1100" b="0" i="0" u="none" strike="noStrike" baseline="0">
            <a:solidFill>
              <a:srgbClr val="000000"/>
            </a:solidFill>
            <a:latin typeface="Arial"/>
            <a:cs typeface="Arial"/>
          </a:endParaRPr>
        </a:p>
        <a:p>
          <a:pPr algn="l" rtl="0">
            <a:lnSpc>
              <a:spcPts val="1100"/>
            </a:lnSpc>
            <a:defRPr sz="1000"/>
          </a:pPr>
          <a:endParaRPr lang="en-GB" sz="11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100"/>
            </a:lnSpc>
            <a:defRPr sz="1000"/>
          </a:pPr>
          <a:endParaRPr lang="en-GB" sz="1100" b="0" i="0" u="none" strike="noStrike" baseline="0">
            <a:solidFill>
              <a:srgbClr val="000000"/>
            </a:solidFill>
            <a:latin typeface="Arial"/>
            <a:cs typeface="Arial"/>
          </a:endParaRPr>
        </a:p>
        <a:p>
          <a:pPr algn="l" rtl="0">
            <a:lnSpc>
              <a:spcPts val="1300"/>
            </a:lnSpc>
            <a:defRPr sz="1000"/>
          </a:pPr>
          <a:endParaRPr lang="en-GB" sz="1400" b="1" i="0" u="none" strike="noStrike" baseline="0">
            <a:solidFill>
              <a:srgbClr val="000000"/>
            </a:solidFill>
            <a:latin typeface="Arial"/>
            <a:cs typeface="Arial"/>
          </a:endParaRPr>
        </a:p>
        <a:p>
          <a:pPr algn="l" rtl="0">
            <a:lnSpc>
              <a:spcPts val="1500"/>
            </a:lnSpc>
            <a:defRPr sz="1000"/>
          </a:pPr>
          <a:r>
            <a:rPr lang="en-GB" sz="1600" b="1" i="0" u="none" strike="noStrike" baseline="0">
              <a:solidFill>
                <a:srgbClr val="000000"/>
              </a:solidFill>
              <a:latin typeface="Arial"/>
              <a:cs typeface="Arial"/>
            </a:rPr>
            <a:t>Treatment threshold graphs for neonatal jaundice - Instructions</a:t>
          </a:r>
        </a:p>
        <a:p>
          <a:pPr algn="l" rtl="0">
            <a:lnSpc>
              <a:spcPts val="1100"/>
            </a:lnSpc>
            <a:defRPr sz="1000"/>
          </a:pPr>
          <a:endParaRPr lang="en-GB" sz="1100" b="0" i="0" u="none" strike="noStrike" baseline="0">
            <a:solidFill>
              <a:srgbClr val="000000"/>
            </a:solidFill>
            <a:latin typeface="Arial"/>
            <a:cs typeface="Arial"/>
          </a:endParaRPr>
        </a:p>
        <a:p>
          <a:pPr rtl="0">
            <a:lnSpc>
              <a:spcPts val="1100"/>
            </a:lnSpc>
          </a:pPr>
          <a:r>
            <a:rPr lang="en-GB" sz="1200" b="0" i="0" baseline="0">
              <a:latin typeface="Arial" pitchFamily="34" charset="0"/>
              <a:ea typeface="+mn-ea"/>
              <a:cs typeface="Arial" pitchFamily="34" charset="0"/>
            </a:rPr>
            <a:t>These treatment threshold graphs will help healthcare professionals assess whether babies with jaundice should be given phototherapy or exchange transfusion. Please access the graphs directly from the NICE website to ensure that you are using the correct version of them.</a:t>
          </a:r>
        </a:p>
        <a:p>
          <a:pPr rtl="0" fontAlgn="base">
            <a:lnSpc>
              <a:spcPts val="1100"/>
            </a:lnSpc>
          </a:pPr>
          <a:endParaRPr lang="en-GB" sz="1200" b="0" i="0" baseline="0">
            <a:latin typeface="Arial" pitchFamily="34" charset="0"/>
            <a:ea typeface="+mn-ea"/>
            <a:cs typeface="Arial" pitchFamily="34" charset="0"/>
          </a:endParaRPr>
        </a:p>
        <a:p>
          <a:pPr rtl="0" eaLnBrk="1" fontAlgn="auto" latinLnBrk="0" hangingPunct="1">
            <a:lnSpc>
              <a:spcPts val="1200"/>
            </a:lnSpc>
          </a:pPr>
          <a:r>
            <a:rPr lang="en-GB" sz="1200" b="1" i="0" baseline="0">
              <a:latin typeface="Arial" pitchFamily="34" charset="0"/>
              <a:ea typeface="+mn-ea"/>
              <a:cs typeface="Arial" pitchFamily="34" charset="0"/>
            </a:rPr>
            <a:t>Click on the 'Treatment threshold graphs' tab to access the graphs.  The sheet contains a treatment graph </a:t>
          </a:r>
          <a:r>
            <a:rPr lang="en-GB" sz="1200" b="1" i="0" u="sng" baseline="0">
              <a:latin typeface="Arial" pitchFamily="34" charset="0"/>
              <a:ea typeface="+mn-ea"/>
              <a:cs typeface="Arial" pitchFamily="34" charset="0"/>
            </a:rPr>
            <a:t>for each gestational age</a:t>
          </a:r>
          <a:r>
            <a:rPr lang="en-GB" sz="1200" b="1" i="0" baseline="0">
              <a:latin typeface="Arial" pitchFamily="34" charset="0"/>
              <a:ea typeface="+mn-ea"/>
              <a:cs typeface="Arial" pitchFamily="34" charset="0"/>
            </a:rPr>
            <a:t>.  Before printing, use the drop-down menu that is marked in red to choose the graph for the correct gestational age for each baby with jaundice.</a:t>
          </a:r>
          <a:r>
            <a:rPr lang="en-GB" sz="1200" b="0" i="0" baseline="0">
              <a:latin typeface="Arial" pitchFamily="34" charset="0"/>
              <a:ea typeface="+mn-ea"/>
              <a:cs typeface="Arial" pitchFamily="34" charset="0"/>
            </a:rPr>
            <a:t> </a:t>
          </a:r>
        </a:p>
        <a:p>
          <a:pPr rtl="0" eaLnBrk="1" fontAlgn="auto" latinLnBrk="0" hangingPunct="1">
            <a:lnSpc>
              <a:spcPts val="1100"/>
            </a:lnSpc>
          </a:pPr>
          <a:endParaRPr lang="en-GB" sz="1200" b="0" i="0" baseline="0">
            <a:latin typeface="Arial" pitchFamily="34" charset="0"/>
            <a:ea typeface="+mn-ea"/>
            <a:cs typeface="Arial" pitchFamily="34" charset="0"/>
          </a:endParaRPr>
        </a:p>
        <a:p>
          <a:pPr rtl="0" eaLnBrk="1" fontAlgn="auto" latinLnBrk="0" hangingPunct="1">
            <a:lnSpc>
              <a:spcPts val="1100"/>
            </a:lnSpc>
          </a:pPr>
          <a:r>
            <a:rPr lang="en-GB" sz="1200" b="0" i="0" baseline="0">
              <a:latin typeface="Arial" pitchFamily="34" charset="0"/>
              <a:ea typeface="+mn-ea"/>
              <a:cs typeface="Arial" pitchFamily="34" charset="0"/>
            </a:rPr>
            <a:t>Print off the graph and keep it with the baby’s notes. Plot the baby’s bilirubin level on the graph each time it is measured, against the baby's age. Each line on the horizontal (x) axis is equal to 6 hours and each line on the vertical (y) axis is equal to 10 micromol/ litre. Assess whether the threshold for either phototherapy or exchange transfusion has been reached. Refer to the NICE neonatal jaundice guideline for detailed recommendations about the treatment of neonatal jaundice </a:t>
          </a:r>
          <a:r>
            <a:rPr lang="en-GB" sz="1200" u="sng">
              <a:latin typeface="Arial" pitchFamily="34" charset="0"/>
              <a:ea typeface="+mn-ea"/>
              <a:cs typeface="Arial" pitchFamily="34" charset="0"/>
              <a:hlinkClick xmlns:r="http://schemas.openxmlformats.org/officeDocument/2006/relationships" r:id=""/>
            </a:rPr>
            <a:t>www.nice.org.uk/guidance/CG98/QuickRefGuide</a:t>
          </a:r>
          <a:r>
            <a:rPr lang="en-GB" sz="1200" b="0" i="0" baseline="0">
              <a:latin typeface="Arial" pitchFamily="34" charset="0"/>
              <a:ea typeface="+mn-ea"/>
              <a:cs typeface="Arial" pitchFamily="34" charset="0"/>
            </a:rPr>
            <a:t>.  Shade the 'single' or 'multiple' cells to show the type of phototherapy that the baby is receiving on each day.</a:t>
          </a:r>
        </a:p>
        <a:p>
          <a:pPr marL="0" marR="0" indent="0" defTabSz="914400" rtl="0" eaLnBrk="1" fontAlgn="auto" latinLnBrk="0" hangingPunct="1">
            <a:lnSpc>
              <a:spcPts val="1200"/>
            </a:lnSpc>
            <a:spcBef>
              <a:spcPts val="0"/>
            </a:spcBef>
            <a:spcAft>
              <a:spcPts val="0"/>
            </a:spcAft>
            <a:buClrTx/>
            <a:buSzTx/>
            <a:buFontTx/>
            <a:buNone/>
            <a:tabLst/>
            <a:defRPr/>
          </a:pPr>
          <a:endParaRPr lang="en-GB" sz="1200" b="0" i="0" baseline="0">
            <a:latin typeface="Arial" pitchFamily="34" charset="0"/>
            <a:ea typeface="+mn-ea"/>
            <a:cs typeface="Arial" pitchFamily="34" charset="0"/>
          </a:endParaRPr>
        </a:p>
        <a:p>
          <a:pPr marL="0" marR="0" indent="0" defTabSz="914400" rtl="0" eaLnBrk="1" fontAlgn="auto" latinLnBrk="0" hangingPunct="1">
            <a:lnSpc>
              <a:spcPts val="1200"/>
            </a:lnSpc>
            <a:spcBef>
              <a:spcPts val="0"/>
            </a:spcBef>
            <a:spcAft>
              <a:spcPts val="0"/>
            </a:spcAft>
            <a:buClrTx/>
            <a:buSzTx/>
            <a:buFontTx/>
            <a:buNone/>
            <a:tabLst/>
            <a:defRPr/>
          </a:pPr>
          <a:r>
            <a:rPr lang="en-GB" sz="1200" b="1">
              <a:latin typeface="Arial" pitchFamily="34" charset="0"/>
              <a:ea typeface="+mn-ea"/>
              <a:cs typeface="Arial" pitchFamily="34" charset="0"/>
            </a:rPr>
            <a:t>Following a query to NICE about how the treatment threshold graphs for babies with jaundice should be used, please note:</a:t>
          </a:r>
          <a:r>
            <a:rPr lang="en-GB" sz="1200">
              <a:latin typeface="Arial" pitchFamily="34" charset="0"/>
              <a:ea typeface="+mn-ea"/>
              <a:cs typeface="Arial" pitchFamily="34" charset="0"/>
            </a:rPr>
            <a:t> The graph that reflects the baby’s actual gestational age should continue to be used until the baby is 14 days old. The baby’s 'corrected’ gestational age should not be taken into consideration, and you should not move up to the next graph when the baby is 7 days old. For example, for a baby of 35 weeks’ gestation, the 35-week gestation graph should be used until the baby is aged 14 days. Please note that the NICE guideline does not cover treatment with phototherapy and exchange transfusion for babies older than 14 days. Trusts should therefore agree their own policy about when to treat babies over 14 days with phototherapy and exchange transfusion.</a:t>
          </a:r>
        </a:p>
        <a:p>
          <a:pPr marL="0" marR="0" indent="0" defTabSz="914400" rtl="0" eaLnBrk="1" fontAlgn="auto" latinLnBrk="0" hangingPunct="1">
            <a:lnSpc>
              <a:spcPts val="1100"/>
            </a:lnSpc>
            <a:spcBef>
              <a:spcPts val="0"/>
            </a:spcBef>
            <a:spcAft>
              <a:spcPts val="0"/>
            </a:spcAft>
            <a:buClrTx/>
            <a:buSzTx/>
            <a:buFontTx/>
            <a:buNone/>
            <a:tabLst/>
            <a:defRPr/>
          </a:pPr>
          <a:endParaRPr lang="en-GB" sz="1200" baseline="0">
            <a:latin typeface="Arial" pitchFamily="34" charset="0"/>
            <a:ea typeface="+mn-ea"/>
            <a:cs typeface="Arial" pitchFamily="34" charset="0"/>
          </a:endParaRPr>
        </a:p>
        <a:p>
          <a:pPr marL="0" marR="0" indent="0" defTabSz="914400" rtl="0" eaLnBrk="1" fontAlgn="auto" latinLnBrk="0" hangingPunct="1">
            <a:lnSpc>
              <a:spcPts val="1100"/>
            </a:lnSpc>
            <a:spcBef>
              <a:spcPts val="0"/>
            </a:spcBef>
            <a:spcAft>
              <a:spcPts val="0"/>
            </a:spcAft>
            <a:buClrTx/>
            <a:buSzTx/>
            <a:buFontTx/>
            <a:buNone/>
            <a:tabLst/>
            <a:defRPr/>
          </a:pPr>
          <a:r>
            <a:rPr lang="en-GB" sz="1200" b="0" i="0" baseline="0">
              <a:latin typeface="Arial" pitchFamily="34" charset="0"/>
              <a:ea typeface="+mn-ea"/>
              <a:cs typeface="Arial" pitchFamily="34" charset="0"/>
            </a:rPr>
            <a:t>The NICE neonatal jaundice guideline and all implementation tools can be found at </a:t>
          </a:r>
          <a:r>
            <a:rPr lang="en-GB" sz="1200" u="sng">
              <a:latin typeface="Arial" pitchFamily="34" charset="0"/>
              <a:ea typeface="+mn-ea"/>
              <a:cs typeface="Arial" pitchFamily="34" charset="0"/>
              <a:hlinkClick xmlns:r="http://schemas.openxmlformats.org/officeDocument/2006/relationships" r:id=""/>
            </a:rPr>
            <a:t>www.nice.org.uk/guidance/CG98</a:t>
          </a:r>
          <a:endParaRPr lang="en-GB" sz="1200">
            <a:latin typeface="Arial" pitchFamily="34" charset="0"/>
            <a:ea typeface="+mn-ea"/>
            <a:cs typeface="Arial" pitchFamily="34" charset="0"/>
          </a:endParaRPr>
        </a:p>
        <a:p>
          <a:pPr rtl="0" eaLnBrk="1" fontAlgn="auto" latinLnBrk="0" hangingPunct="1">
            <a:lnSpc>
              <a:spcPts val="1100"/>
            </a:lnSpc>
          </a:pPr>
          <a:endParaRPr lang="en-GB" sz="1200">
            <a:latin typeface="Arial" pitchFamily="34" charset="0"/>
            <a:cs typeface="Arial" pitchFamily="34" charset="0"/>
          </a:endParaRPr>
        </a:p>
        <a:p>
          <a:pPr marL="0" marR="0" indent="0" algn="l" defTabSz="914400" rtl="0" eaLnBrk="1" fontAlgn="auto" latinLnBrk="0" hangingPunct="1">
            <a:lnSpc>
              <a:spcPts val="1100"/>
            </a:lnSpc>
            <a:spcBef>
              <a:spcPts val="0"/>
            </a:spcBef>
            <a:spcAft>
              <a:spcPts val="0"/>
            </a:spcAft>
            <a:buClrTx/>
            <a:buSzTx/>
            <a:buFontTx/>
            <a:buNone/>
            <a:tabLst/>
            <a:defRPr sz="1000"/>
          </a:pPr>
          <a:endParaRPr lang="en-GB" sz="1200" b="0" i="0" baseline="0">
            <a:latin typeface="Arial" pitchFamily="34" charset="0"/>
            <a:ea typeface="+mn-ea"/>
            <a:cs typeface="Arial" pitchFamily="34" charset="0"/>
          </a:endParaRPr>
        </a:p>
        <a:p>
          <a:pPr marL="0" marR="0" indent="0" algn="l" defTabSz="914400" rtl="0" eaLnBrk="1" fontAlgn="auto" latinLnBrk="0" hangingPunct="1">
            <a:lnSpc>
              <a:spcPts val="1200"/>
            </a:lnSpc>
            <a:spcBef>
              <a:spcPts val="0"/>
            </a:spcBef>
            <a:spcAft>
              <a:spcPts val="0"/>
            </a:spcAft>
            <a:buClrTx/>
            <a:buSzTx/>
            <a:buFontTx/>
            <a:buNone/>
            <a:tabLst/>
            <a:defRPr sz="1000"/>
          </a:pPr>
          <a:endParaRPr lang="en-GB" sz="1200" b="0" i="0" u="none" strike="noStrike" baseline="0">
            <a:solidFill>
              <a:srgbClr val="000000"/>
            </a:solidFill>
            <a:latin typeface="Arial" pitchFamily="34" charset="0"/>
            <a:cs typeface="Arial" pitchFamily="34" charset="0"/>
          </a:endParaRPr>
        </a:p>
        <a:p>
          <a:pPr algn="l" rtl="0">
            <a:lnSpc>
              <a:spcPts val="1200"/>
            </a:lnSpc>
            <a:defRPr sz="1000"/>
          </a:pPr>
          <a:endParaRPr lang="en-GB" sz="1300" b="0" i="0" u="none" strike="noStrike" baseline="0">
            <a:solidFill>
              <a:srgbClr val="000000"/>
            </a:solidFill>
            <a:latin typeface="Arial"/>
            <a:cs typeface="Arial"/>
          </a:endParaRPr>
        </a:p>
        <a:p>
          <a:pPr algn="l" rtl="0">
            <a:lnSpc>
              <a:spcPts val="1300"/>
            </a:lnSpc>
            <a:defRPr sz="1000"/>
          </a:pPr>
          <a:endParaRPr lang="en-GB" sz="1400" b="0" i="0" u="none" strike="noStrike" baseline="0">
            <a:solidFill>
              <a:srgbClr val="000000"/>
            </a:solidFill>
            <a:latin typeface="Arial"/>
            <a:cs typeface="Arial"/>
          </a:endParaRPr>
        </a:p>
        <a:p>
          <a:pPr algn="l" rtl="0">
            <a:lnSpc>
              <a:spcPts val="900"/>
            </a:lnSpc>
            <a:defRPr sz="1000"/>
          </a:pPr>
          <a:endParaRPr lang="en-GB" sz="900" b="0" i="0" u="none" strike="noStrike" baseline="0">
            <a:solidFill>
              <a:srgbClr val="0000FF"/>
            </a:solidFill>
            <a:latin typeface="Tahoma"/>
            <a:cs typeface="Tahoma"/>
          </a:endParaRPr>
        </a:p>
        <a:p>
          <a:pPr algn="l" rtl="0">
            <a:lnSpc>
              <a:spcPts val="1100"/>
            </a:lnSpc>
            <a:defRPr sz="1000"/>
          </a:pPr>
          <a:endParaRPr lang="en-GB" sz="1100" b="0" i="0" u="none" strike="noStrike" baseline="0">
            <a:solidFill>
              <a:srgbClr val="000000"/>
            </a:solidFill>
            <a:latin typeface="Arial"/>
            <a:cs typeface="Arial"/>
          </a:endParaRPr>
        </a:p>
        <a:p>
          <a:pPr algn="l" rtl="0">
            <a:lnSpc>
              <a:spcPts val="1100"/>
            </a:lnSpc>
            <a:defRPr sz="1000"/>
          </a:pPr>
          <a:endParaRPr lang="en-GB" sz="11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xdr:txBody>
    </xdr:sp>
    <xdr:clientData/>
  </xdr:twoCellAnchor>
  <xdr:twoCellAnchor>
    <xdr:from>
      <xdr:col>11</xdr:col>
      <xdr:colOff>165100</xdr:colOff>
      <xdr:row>0</xdr:row>
      <xdr:rowOff>152400</xdr:rowOff>
    </xdr:from>
    <xdr:to>
      <xdr:col>14</xdr:col>
      <xdr:colOff>152400</xdr:colOff>
      <xdr:row>5</xdr:row>
      <xdr:rowOff>12700</xdr:rowOff>
    </xdr:to>
    <xdr:pic>
      <xdr:nvPicPr>
        <xdr:cNvPr id="3218" name="Picture 1">
          <a:extLst>
            <a:ext uri="{FF2B5EF4-FFF2-40B4-BE49-F238E27FC236}">
              <a16:creationId xmlns:a16="http://schemas.microsoft.com/office/drawing/2014/main" id="{31BF15B7-89E4-69CA-B7AD-372CD16578C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9200" y="152400"/>
          <a:ext cx="200660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85725</xdr:colOff>
      <xdr:row>0</xdr:row>
      <xdr:rowOff>57149</xdr:rowOff>
    </xdr:from>
    <xdr:to>
      <xdr:col>13</xdr:col>
      <xdr:colOff>663619</xdr:colOff>
      <xdr:row>38</xdr:row>
      <xdr:rowOff>123825</xdr:rowOff>
    </xdr:to>
    <xdr:sp macro="" textlink="">
      <xdr:nvSpPr>
        <xdr:cNvPr id="16386" name="Text Box 2">
          <a:hlinkClick xmlns:r="http://schemas.openxmlformats.org/officeDocument/2006/relationships" r:id="rId1"/>
          <a:extLst>
            <a:ext uri="{FF2B5EF4-FFF2-40B4-BE49-F238E27FC236}">
              <a16:creationId xmlns:a16="http://schemas.microsoft.com/office/drawing/2014/main" id="{B9F9FD73-B473-F37E-18A0-4F789412B5E5}"/>
            </a:ext>
          </a:extLst>
        </xdr:cNvPr>
        <xdr:cNvSpPr txBox="1">
          <a:spLocks noChangeArrowheads="1"/>
        </xdr:cNvSpPr>
      </xdr:nvSpPr>
      <xdr:spPr bwMode="auto">
        <a:xfrm>
          <a:off x="85725" y="57149"/>
          <a:ext cx="8439150" cy="6219826"/>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000"/>
            </a:lnSpc>
            <a:defRPr sz="1000"/>
          </a:pPr>
          <a:endParaRPr lang="en-GB" sz="11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300"/>
            </a:lnSpc>
            <a:defRPr sz="1000"/>
          </a:pPr>
          <a:endParaRPr lang="en-GB" sz="1400" b="1" i="0" u="none" strike="noStrike" baseline="0">
            <a:solidFill>
              <a:srgbClr val="000000"/>
            </a:solidFill>
            <a:latin typeface="Arial"/>
            <a:cs typeface="Arial"/>
          </a:endParaRPr>
        </a:p>
        <a:p>
          <a:pPr algn="l" rtl="0">
            <a:lnSpc>
              <a:spcPts val="1300"/>
            </a:lnSpc>
            <a:defRPr sz="1000"/>
          </a:pPr>
          <a:endParaRPr lang="en-GB" sz="1400" b="1" i="0" u="none" strike="noStrike" baseline="0">
            <a:solidFill>
              <a:srgbClr val="000000"/>
            </a:solidFill>
            <a:latin typeface="Arial"/>
            <a:cs typeface="Arial"/>
          </a:endParaRPr>
        </a:p>
        <a:p>
          <a:pPr algn="l" rtl="0">
            <a:lnSpc>
              <a:spcPts val="1300"/>
            </a:lnSpc>
            <a:defRPr sz="1000"/>
          </a:pPr>
          <a:r>
            <a:rPr lang="en-GB" sz="1400" b="1" i="0" u="none" strike="noStrike" baseline="0">
              <a:solidFill>
                <a:srgbClr val="000000"/>
              </a:solidFill>
              <a:latin typeface="Arial"/>
              <a:cs typeface="Arial"/>
            </a:rPr>
            <a:t>Where to find the guidance</a:t>
          </a:r>
        </a:p>
        <a:p>
          <a:pPr algn="l" rtl="0">
            <a:lnSpc>
              <a:spcPts val="1300"/>
            </a:lnSpc>
            <a:defRPr sz="1000"/>
          </a:pPr>
          <a:endParaRPr lang="en-GB" sz="1400" b="1" i="0" u="none" strike="noStrike" baseline="0">
            <a:solidFill>
              <a:srgbClr val="000000"/>
            </a:solidFill>
            <a:latin typeface="Arial"/>
            <a:cs typeface="Arial"/>
          </a:endParaRPr>
        </a:p>
        <a:p>
          <a:pPr algn="l" rtl="0">
            <a:lnSpc>
              <a:spcPts val="1000"/>
            </a:lnSpc>
            <a:defRPr sz="1000"/>
          </a:pPr>
          <a:r>
            <a:rPr lang="en-GB" sz="1100" b="0" i="0" u="none" strike="noStrike" baseline="0">
              <a:solidFill>
                <a:srgbClr val="000000"/>
              </a:solidFill>
              <a:latin typeface="Arial"/>
              <a:cs typeface="Arial"/>
            </a:rPr>
            <a:t>The NICE neonatal jaundice guideline contains recommendations about the recognition, assessment and treatment of neonatal jaundice.</a:t>
          </a:r>
        </a:p>
        <a:p>
          <a:pPr algn="l" rtl="0">
            <a:lnSpc>
              <a:spcPts val="1000"/>
            </a:lnSpc>
            <a:defRPr sz="1000"/>
          </a:pPr>
          <a:r>
            <a:rPr lang="en-GB" sz="1100" b="0" i="0" u="none" strike="noStrike" baseline="0">
              <a:solidFill>
                <a:srgbClr val="000000"/>
              </a:solidFill>
              <a:latin typeface="Arial"/>
              <a:cs typeface="Arial"/>
            </a:rPr>
            <a:t>       </a:t>
          </a:r>
        </a:p>
        <a:p>
          <a:pPr marL="0" marR="0" indent="0" algn="l" defTabSz="914400" rtl="0" eaLnBrk="1" fontAlgn="auto" latinLnBrk="0" hangingPunct="1">
            <a:lnSpc>
              <a:spcPts val="1100"/>
            </a:lnSpc>
            <a:spcBef>
              <a:spcPts val="0"/>
            </a:spcBef>
            <a:spcAft>
              <a:spcPts val="0"/>
            </a:spcAft>
            <a:buClrTx/>
            <a:buSzTx/>
            <a:buFontTx/>
            <a:buNone/>
            <a:tabLst/>
            <a:defRPr sz="1000"/>
          </a:pPr>
          <a:r>
            <a:rPr lang="en-GB" sz="1100" b="0" i="0" u="none" strike="noStrike" baseline="0">
              <a:solidFill>
                <a:srgbClr val="000000"/>
              </a:solidFill>
              <a:latin typeface="Arial"/>
              <a:cs typeface="Arial"/>
            </a:rPr>
            <a:t>You can download the following documents from </a:t>
          </a:r>
          <a:r>
            <a:rPr lang="en-GB" sz="1100" b="0" u="sng">
              <a:latin typeface="Arial" pitchFamily="34" charset="0"/>
              <a:ea typeface="+mn-ea"/>
              <a:cs typeface="Arial" pitchFamily="34" charset="0"/>
              <a:hlinkClick xmlns:r="http://schemas.openxmlformats.org/officeDocument/2006/relationships" r:id=""/>
            </a:rPr>
            <a:t>www.nice.org.uk/</a:t>
          </a:r>
          <a:r>
            <a:rPr lang="en-GB" sz="1100" b="0" u="sng" baseline="0">
              <a:latin typeface="Arial" pitchFamily="34" charset="0"/>
              <a:ea typeface="+mn-ea"/>
              <a:cs typeface="Arial" pitchFamily="34" charset="0"/>
              <a:hlinkClick xmlns:r="http://schemas.openxmlformats.org/officeDocument/2006/relationships" r:id=""/>
            </a:rPr>
            <a:t> </a:t>
          </a:r>
          <a:r>
            <a:rPr lang="en-GB" sz="1100" b="0" u="sng">
              <a:latin typeface="Arial" pitchFamily="34" charset="0"/>
              <a:ea typeface="+mn-ea"/>
              <a:cs typeface="Arial" pitchFamily="34" charset="0"/>
              <a:hlinkClick xmlns:r="http://schemas.openxmlformats.org/officeDocument/2006/relationships" r:id=""/>
            </a:rPr>
            <a:t>guidance/CG98</a:t>
          </a:r>
          <a:r>
            <a:rPr lang="en-GB" sz="1200" b="0" i="0" u="none" strike="noStrike" baseline="0">
              <a:solidFill>
                <a:srgbClr val="0000FF"/>
              </a:solidFill>
              <a:latin typeface="Arial" pitchFamily="34" charset="0"/>
              <a:cs typeface="Arial" pitchFamily="34" charset="0"/>
            </a:rPr>
            <a:t>. </a:t>
          </a:r>
          <a:endParaRPr lang="en-GB" sz="1200" b="0" i="0" u="none" strike="noStrike" baseline="0">
            <a:solidFill>
              <a:srgbClr val="000000"/>
            </a:solidFill>
            <a:latin typeface="Arial" pitchFamily="34" charset="0"/>
            <a:cs typeface="Arial" pitchFamily="34" charset="0"/>
          </a:endParaRPr>
        </a:p>
        <a:p>
          <a:pPr algn="l" rtl="0">
            <a:lnSpc>
              <a:spcPts val="1000"/>
            </a:lnSpc>
            <a:defRPr sz="1000"/>
          </a:pPr>
          <a:endParaRPr lang="en-GB" sz="1100" b="0" i="0" u="none" strike="noStrike" baseline="0">
            <a:solidFill>
              <a:srgbClr val="000000"/>
            </a:solidFill>
            <a:latin typeface="Arial"/>
            <a:cs typeface="Arial"/>
          </a:endParaRP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The NICE guideline – all the recommendations</a:t>
          </a: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The full guideline – all the recommendations, details of how they were developed and summaries of the evidence they were based on</a:t>
          </a:r>
        </a:p>
        <a:p>
          <a:pPr marL="0" marR="0" indent="0" algn="l" defTabSz="914400" rtl="0" eaLnBrk="1" fontAlgn="auto" latinLnBrk="0" hangingPunct="1">
            <a:lnSpc>
              <a:spcPts val="1100"/>
            </a:lnSpc>
            <a:spcBef>
              <a:spcPts val="0"/>
            </a:spcBef>
            <a:spcAft>
              <a:spcPts val="0"/>
            </a:spcAft>
            <a:buClrTx/>
            <a:buSzTx/>
            <a:buFontTx/>
            <a:buNone/>
            <a:tabLst/>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The quick reference guide – a summary of the recommendations for healthcare professionals (</a:t>
          </a:r>
          <a:r>
            <a:rPr lang="en-GB" sz="1100" u="sng">
              <a:latin typeface="Arial" pitchFamily="34" charset="0"/>
              <a:ea typeface="+mn-ea"/>
              <a:cs typeface="Arial" pitchFamily="34" charset="0"/>
              <a:hlinkClick xmlns:r="http://schemas.openxmlformats.org/officeDocument/2006/relationships" r:id=""/>
            </a:rPr>
            <a:t>www.nice.org.uk/guidance/CG98/QuickRefGuide</a:t>
          </a:r>
          <a:r>
            <a:rPr lang="en-GB" sz="1100" b="0" i="0" u="none" strike="noStrike" baseline="0">
              <a:solidFill>
                <a:srgbClr val="000000"/>
              </a:solidFill>
              <a:latin typeface="Arial" pitchFamily="34" charset="0"/>
              <a:cs typeface="Arial" pitchFamily="34" charset="0"/>
            </a:rPr>
            <a:t>)</a:t>
          </a: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‘Understanding NICE guidance’ – a version of the guideline for parents and carers</a:t>
          </a:r>
        </a:p>
        <a:p>
          <a:pPr algn="l" rtl="0">
            <a:lnSpc>
              <a:spcPts val="1000"/>
            </a:lnSpc>
            <a:defRPr sz="1000"/>
          </a:pPr>
          <a:endParaRPr lang="en-GB" sz="1100" b="0" i="0" u="none" strike="noStrike" baseline="0">
            <a:solidFill>
              <a:srgbClr val="000000"/>
            </a:solidFill>
            <a:latin typeface="Arial"/>
            <a:cs typeface="Arial"/>
          </a:endParaRPr>
        </a:p>
        <a:p>
          <a:pPr algn="l" rtl="0">
            <a:lnSpc>
              <a:spcPts val="1000"/>
            </a:lnSpc>
            <a:defRPr sz="1000"/>
          </a:pPr>
          <a:r>
            <a:rPr lang="en-GB" sz="1100" b="0" i="0" u="none" strike="noStrike" baseline="0">
              <a:solidFill>
                <a:srgbClr val="000000"/>
              </a:solidFill>
              <a:latin typeface="Arial"/>
              <a:cs typeface="Arial"/>
            </a:rPr>
            <a:t>For printed copies of the quick reference guide or ‘Understanding NICE</a:t>
          </a:r>
        </a:p>
        <a:p>
          <a:pPr algn="l" rtl="0">
            <a:lnSpc>
              <a:spcPts val="1000"/>
            </a:lnSpc>
            <a:defRPr sz="1000"/>
          </a:pPr>
          <a:r>
            <a:rPr lang="en-GB" sz="1100" b="0" i="0" u="none" strike="noStrike" baseline="0">
              <a:solidFill>
                <a:srgbClr val="000000"/>
              </a:solidFill>
              <a:latin typeface="Arial"/>
              <a:cs typeface="Arial"/>
            </a:rPr>
            <a:t>guidance’ phone NICE publications on 0845 003 7783 or email</a:t>
          </a:r>
        </a:p>
        <a:p>
          <a:pPr algn="l" rtl="0">
            <a:lnSpc>
              <a:spcPts val="1000"/>
            </a:lnSpc>
            <a:defRPr sz="1000"/>
          </a:pPr>
          <a:r>
            <a:rPr lang="en-GB" sz="1100" b="0" i="0" u="none" strike="noStrike" baseline="0">
              <a:solidFill>
                <a:srgbClr val="0000FF"/>
              </a:solidFill>
              <a:latin typeface="Arial"/>
              <a:cs typeface="Arial"/>
            </a:rPr>
            <a:t>publications@nice.org.uk</a:t>
          </a:r>
          <a:r>
            <a:rPr lang="en-GB" sz="1100" b="0" i="0" u="none" strike="noStrike" baseline="0">
              <a:solidFill>
                <a:srgbClr val="000000"/>
              </a:solidFill>
              <a:latin typeface="Arial"/>
              <a:cs typeface="Arial"/>
            </a:rPr>
            <a:t> and quote:</a:t>
          </a:r>
        </a:p>
        <a:p>
          <a:pPr algn="l" rtl="0">
            <a:lnSpc>
              <a:spcPts val="1000"/>
            </a:lnSpc>
            <a:defRPr sz="1000"/>
          </a:pPr>
          <a:endParaRPr lang="en-GB" sz="1100" b="0" i="0" u="none" strike="noStrike" baseline="0">
            <a:solidFill>
              <a:srgbClr val="000000"/>
            </a:solidFill>
            <a:latin typeface="Arial"/>
            <a:cs typeface="Arial"/>
          </a:endParaRP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N2143 </a:t>
          </a:r>
          <a:r>
            <a:rPr lang="en-GB" sz="1000" b="0" i="0" baseline="0">
              <a:latin typeface="+mn-lt"/>
              <a:ea typeface="+mn-ea"/>
              <a:cs typeface="+mn-cs"/>
            </a:rPr>
            <a:t>– </a:t>
          </a:r>
          <a:r>
            <a:rPr lang="en-GB" sz="1100" b="0" i="0" u="none" strike="noStrike" baseline="0">
              <a:solidFill>
                <a:srgbClr val="000000"/>
              </a:solidFill>
              <a:latin typeface="Arial"/>
              <a:cs typeface="Arial"/>
            </a:rPr>
            <a:t> (quick reference guide)</a:t>
          </a: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N2144 </a:t>
          </a:r>
          <a:r>
            <a:rPr lang="en-GB" sz="1000" b="0" i="0" baseline="0">
              <a:latin typeface="+mn-lt"/>
              <a:ea typeface="+mn-ea"/>
              <a:cs typeface="+mn-cs"/>
            </a:rPr>
            <a:t>–</a:t>
          </a:r>
          <a:r>
            <a:rPr lang="en-GB" sz="1100" b="0" i="0" u="none" strike="noStrike" baseline="0">
              <a:solidFill>
                <a:srgbClr val="000000"/>
              </a:solidFill>
              <a:latin typeface="Arial"/>
              <a:cs typeface="Arial"/>
            </a:rPr>
            <a:t>  (‘Understanding NICE guidance’)</a:t>
          </a:r>
        </a:p>
        <a:p>
          <a:pPr algn="l" rtl="0">
            <a:lnSpc>
              <a:spcPts val="1100"/>
            </a:lnSpc>
            <a:defRPr sz="1000"/>
          </a:pPr>
          <a:endParaRPr lang="en-GB" sz="1100" b="0" i="0" u="none" strike="noStrike" baseline="0">
            <a:solidFill>
              <a:srgbClr val="000000"/>
            </a:solidFill>
            <a:latin typeface="Arial"/>
            <a:cs typeface="Arial"/>
          </a:endParaRPr>
        </a:p>
        <a:p>
          <a:pPr algn="l" rtl="0">
            <a:lnSpc>
              <a:spcPts val="1000"/>
            </a:lnSpc>
            <a:defRPr sz="1000"/>
          </a:pPr>
          <a:r>
            <a:rPr lang="en-GB" sz="1100" b="0" i="0" u="none" strike="noStrike" baseline="0">
              <a:solidFill>
                <a:srgbClr val="000000"/>
              </a:solidFill>
              <a:latin typeface="Arial"/>
              <a:cs typeface="Arial"/>
            </a:rPr>
            <a:t>Other implementation tools are available from the NICE website:</a:t>
          </a: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slide set</a:t>
          </a:r>
        </a:p>
        <a:p>
          <a:pPr algn="l" rtl="0">
            <a:lnSpc>
              <a:spcPts val="1100"/>
            </a:lnSpc>
            <a:defRPr sz="1000"/>
          </a:pPr>
          <a:r>
            <a:rPr lang="en-GB" sz="1100" b="0" i="0" u="none" strike="noStrike" baseline="0">
              <a:solidFill>
                <a:srgbClr val="000000"/>
              </a:solidFill>
              <a:latin typeface="Symbol"/>
            </a:rPr>
            <a:t>    </a:t>
          </a:r>
          <a:r>
            <a:rPr lang="en-GB" sz="1100" b="0" i="0" baseline="0">
              <a:latin typeface="Arial" pitchFamily="34" charset="0"/>
              <a:ea typeface="+mn-ea"/>
              <a:cs typeface="Arial" pitchFamily="34" charset="0"/>
            </a:rPr>
            <a:t>parent information factsheet</a:t>
          </a:r>
          <a:endParaRPr lang="en-GB" sz="1100" b="0" i="0" u="none" strike="noStrike" baseline="0">
            <a:solidFill>
              <a:srgbClr val="000000"/>
            </a:solidFill>
            <a:latin typeface="Arial"/>
            <a:cs typeface="Arial"/>
          </a:endParaRPr>
        </a:p>
        <a:p>
          <a:pPr algn="l" rtl="0">
            <a:lnSpc>
              <a:spcPts val="1100"/>
            </a:lnSpc>
            <a:defRPr sz="1000"/>
          </a:pPr>
          <a:r>
            <a:rPr lang="en-GB" sz="1100" b="0" i="0" u="none" strike="noStrike" baseline="0">
              <a:solidFill>
                <a:srgbClr val="000000"/>
              </a:solidFill>
              <a:latin typeface="Symbol"/>
            </a:rPr>
            <a:t>    </a:t>
          </a:r>
          <a:r>
            <a:rPr lang="en-GB" sz="1100" b="0" i="0" u="none" strike="noStrike" baseline="0">
              <a:solidFill>
                <a:srgbClr val="000000"/>
              </a:solidFill>
              <a:latin typeface="Arial"/>
              <a:cs typeface="Arial"/>
            </a:rPr>
            <a:t>audit tools</a:t>
          </a:r>
        </a:p>
        <a:p>
          <a:pPr marL="0" marR="0" indent="0" algn="l" defTabSz="914400" rtl="0" eaLnBrk="1" fontAlgn="auto" latinLnBrk="0" hangingPunct="1">
            <a:lnSpc>
              <a:spcPts val="1100"/>
            </a:lnSpc>
            <a:spcBef>
              <a:spcPts val="0"/>
            </a:spcBef>
            <a:spcAft>
              <a:spcPts val="0"/>
            </a:spcAft>
            <a:buClrTx/>
            <a:buSzTx/>
            <a:buFontTx/>
            <a:buNone/>
            <a:tabLst/>
            <a:defRPr sz="1000"/>
          </a:pPr>
          <a:r>
            <a:rPr kumimoji="0" lang="en-GB" sz="1100" b="0" i="0" u="none" strike="noStrike" kern="0" cap="none" spc="0" normalizeH="0" baseline="0" noProof="0">
              <a:ln>
                <a:noFill/>
              </a:ln>
              <a:solidFill>
                <a:srgbClr val="000000"/>
              </a:solidFill>
              <a:effectLst/>
              <a:uLnTx/>
              <a:uFillTx/>
              <a:latin typeface="Symbol"/>
              <a:ea typeface="+mn-ea"/>
              <a:cs typeface="+mn-cs"/>
            </a:rPr>
            <a:t></a:t>
          </a:r>
          <a:r>
            <a:rPr lang="en-GB" sz="1100" b="0" i="0" baseline="0">
              <a:latin typeface="Arial" pitchFamily="34" charset="0"/>
              <a:ea typeface="+mn-ea"/>
              <a:cs typeface="Arial" pitchFamily="34" charset="0"/>
            </a:rPr>
            <a:t>   costing tools</a:t>
          </a:r>
          <a:endParaRPr lang="en-GB" sz="1100">
            <a:latin typeface="Arial" pitchFamily="34" charset="0"/>
            <a:cs typeface="Arial" pitchFamily="34" charset="0"/>
          </a:endParaRPr>
        </a:p>
        <a:p>
          <a:pPr algn="l" rtl="0">
            <a:lnSpc>
              <a:spcPts val="1100"/>
            </a:lnSpc>
            <a:defRPr sz="1000"/>
          </a:pPr>
          <a:r>
            <a:rPr lang="en-GB" sz="1100" b="0" i="0" u="none" strike="noStrike" baseline="0">
              <a:solidFill>
                <a:srgbClr val="000000"/>
              </a:solidFill>
              <a:latin typeface="Arial"/>
              <a:cs typeface="Arial"/>
            </a:rPr>
            <a:t>					National Institute for Health and Clinical Excellence</a:t>
          </a:r>
        </a:p>
        <a:p>
          <a:pPr algn="l" rtl="0">
            <a:lnSpc>
              <a:spcPts val="1100"/>
            </a:lnSpc>
            <a:defRPr sz="1000"/>
          </a:pPr>
          <a:r>
            <a:rPr lang="en-GB" sz="1100" b="0" i="0" u="none" strike="noStrike" baseline="0">
              <a:solidFill>
                <a:srgbClr val="000000"/>
              </a:solidFill>
              <a:latin typeface="Arial"/>
              <a:cs typeface="Arial"/>
            </a:rPr>
            <a:t>					71 High Holborn</a:t>
          </a:r>
        </a:p>
        <a:p>
          <a:pPr algn="l" rtl="0">
            <a:lnSpc>
              <a:spcPts val="1100"/>
            </a:lnSpc>
            <a:defRPr sz="1000"/>
          </a:pPr>
          <a:r>
            <a:rPr lang="en-GB" sz="1100" b="0" i="0" u="none" strike="noStrike" baseline="0">
              <a:solidFill>
                <a:srgbClr val="000000"/>
              </a:solidFill>
              <a:latin typeface="Arial"/>
              <a:cs typeface="Arial"/>
            </a:rPr>
            <a:t>					London</a:t>
          </a:r>
        </a:p>
        <a:p>
          <a:pPr algn="l" rtl="0">
            <a:lnSpc>
              <a:spcPts val="1000"/>
            </a:lnSpc>
            <a:defRPr sz="1000"/>
          </a:pPr>
          <a:r>
            <a:rPr lang="en-GB" sz="1100" b="0" i="0" u="none" strike="noStrike" baseline="0">
              <a:solidFill>
                <a:srgbClr val="000000"/>
              </a:solidFill>
              <a:latin typeface="Arial"/>
              <a:cs typeface="Arial"/>
            </a:rPr>
            <a:t>					WC1V 6NA</a:t>
          </a:r>
        </a:p>
        <a:p>
          <a:pPr algn="l" rtl="0">
            <a:lnSpc>
              <a:spcPts val="1100"/>
            </a:lnSpc>
            <a:defRPr sz="1000"/>
          </a:pPr>
          <a:r>
            <a:rPr lang="en-GB" sz="1100" b="0" i="0" u="none" strike="noStrike" baseline="0">
              <a:solidFill>
                <a:srgbClr val="0000FF"/>
              </a:solidFill>
              <a:latin typeface="Arial"/>
              <a:cs typeface="Arial"/>
            </a:rPr>
            <a:t>					</a:t>
          </a:r>
          <a:r>
            <a:rPr lang="en-GB" sz="1000" u="sng">
              <a:latin typeface="Arial" pitchFamily="34" charset="0"/>
              <a:ea typeface="+mn-ea"/>
              <a:cs typeface="Arial" pitchFamily="34" charset="0"/>
              <a:hlinkClick xmlns:r="http://schemas.openxmlformats.org/officeDocument/2006/relationships" r:id=""/>
            </a:rPr>
            <a:t>www.nice.org.uk</a:t>
          </a:r>
          <a:endParaRPr lang="en-GB" sz="1100" b="0" i="0" u="none" strike="noStrike" baseline="0">
            <a:solidFill>
              <a:srgbClr val="000000"/>
            </a:solidFill>
            <a:latin typeface="Arial" pitchFamily="34" charset="0"/>
            <a:cs typeface="Arial" pitchFamily="34" charset="0"/>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a:p>
          <a:pPr algn="l" rtl="0">
            <a:lnSpc>
              <a:spcPts val="1200"/>
            </a:lnSpc>
            <a:defRPr sz="1000"/>
          </a:pPr>
          <a:endParaRPr lang="en-GB" sz="1200" b="0" i="0" u="none" strike="noStrike" baseline="0">
            <a:solidFill>
              <a:srgbClr val="000000"/>
            </a:solidFill>
            <a:latin typeface="Arial"/>
            <a:cs typeface="Arial"/>
          </a:endParaRPr>
        </a:p>
        <a:p>
          <a:pPr algn="l" rtl="0">
            <a:lnSpc>
              <a:spcPts val="1100"/>
            </a:lnSpc>
            <a:defRPr sz="1000"/>
          </a:pPr>
          <a:endParaRPr lang="en-GB" sz="1200" b="0" i="0" u="none" strike="noStrike" baseline="0">
            <a:solidFill>
              <a:srgbClr val="000000"/>
            </a:solidFill>
            <a:latin typeface="Arial"/>
            <a:cs typeface="Arial"/>
          </a:endParaRPr>
        </a:p>
      </xdr:txBody>
    </xdr:sp>
    <xdr:clientData/>
  </xdr:twoCellAnchor>
  <xdr:twoCellAnchor>
    <xdr:from>
      <xdr:col>9</xdr:col>
      <xdr:colOff>444500</xdr:colOff>
      <xdr:row>1</xdr:row>
      <xdr:rowOff>50800</xdr:rowOff>
    </xdr:from>
    <xdr:to>
      <xdr:col>13</xdr:col>
      <xdr:colOff>114300</xdr:colOff>
      <xdr:row>4</xdr:row>
      <xdr:rowOff>101600</xdr:rowOff>
    </xdr:to>
    <xdr:pic>
      <xdr:nvPicPr>
        <xdr:cNvPr id="6290" name="Picture 1">
          <a:extLst>
            <a:ext uri="{FF2B5EF4-FFF2-40B4-BE49-F238E27FC236}">
              <a16:creationId xmlns:a16="http://schemas.microsoft.com/office/drawing/2014/main" id="{E3F7385F-B3EA-983D-23BD-1DFCC6FF029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02400" y="215900"/>
          <a:ext cx="236220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0"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0"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5AB23-ACA4-A74A-A102-AC38B8376BF1}">
  <sheetPr codeName="Sheet1"/>
  <dimension ref="A1:Q54"/>
  <sheetViews>
    <sheetView showGridLines="0" showRowColHeaders="0" topLeftCell="A4" zoomScaleNormal="100" workbookViewId="0">
      <selection activeCell="R16" sqref="R16"/>
    </sheetView>
  </sheetViews>
  <sheetFormatPr baseColWidth="10" defaultColWidth="9.1640625" defaultRowHeight="13" x14ac:dyDescent="0.15"/>
  <cols>
    <col min="3" max="3" width="12.33203125" bestFit="1" customWidth="1"/>
    <col min="8" max="8" width="12.83203125" customWidth="1"/>
    <col min="9" max="9" width="11" customWidth="1"/>
    <col min="13" max="13" width="10.1640625" bestFit="1" customWidth="1"/>
    <col min="17" max="17" width="2.6640625" customWidth="1"/>
  </cols>
  <sheetData>
    <row r="1" spans="1:17" s="14" customFormat="1" ht="18.75" customHeight="1" x14ac:dyDescent="0.25">
      <c r="A1"/>
      <c r="B1" s="1"/>
      <c r="C1" s="1"/>
      <c r="D1" s="1"/>
      <c r="E1" s="19" t="s">
        <v>13</v>
      </c>
      <c r="F1" s="1"/>
      <c r="G1" s="1"/>
      <c r="H1" s="1"/>
      <c r="I1" s="1"/>
      <c r="J1" s="1"/>
      <c r="K1" s="8"/>
      <c r="L1" s="1"/>
      <c r="M1" s="1"/>
      <c r="N1" s="1"/>
      <c r="O1" s="9"/>
      <c r="P1" s="1"/>
    </row>
    <row r="2" spans="1:17" ht="18.75" customHeight="1" thickBot="1" x14ac:dyDescent="0.25">
      <c r="A2" s="11" t="s">
        <v>7</v>
      </c>
      <c r="C2" s="21"/>
      <c r="D2" s="21"/>
      <c r="E2" s="23"/>
      <c r="F2" s="23"/>
      <c r="H2" s="11" t="s">
        <v>11</v>
      </c>
      <c r="J2" s="23"/>
      <c r="K2" s="21"/>
      <c r="L2" s="2"/>
      <c r="P2" s="2"/>
    </row>
    <row r="3" spans="1:17" ht="18.75" customHeight="1" x14ac:dyDescent="0.2">
      <c r="A3" s="10"/>
      <c r="B3" s="11"/>
      <c r="C3" s="10"/>
      <c r="D3" s="10"/>
      <c r="E3" s="12"/>
      <c r="F3" s="13"/>
      <c r="G3" s="11"/>
      <c r="H3" s="12"/>
      <c r="I3" s="13"/>
      <c r="J3" s="13"/>
      <c r="K3" s="10" t="s">
        <v>6</v>
      </c>
    </row>
    <row r="4" spans="1:17" ht="18.75" customHeight="1" thickBot="1" x14ac:dyDescent="0.25">
      <c r="A4" s="11" t="s">
        <v>8</v>
      </c>
      <c r="C4" s="21"/>
      <c r="D4" s="21"/>
      <c r="E4" s="20" t="s">
        <v>10</v>
      </c>
      <c r="G4" s="21"/>
      <c r="H4" s="11" t="s">
        <v>16</v>
      </c>
      <c r="K4" s="21" t="s">
        <v>6</v>
      </c>
      <c r="L4" s="27"/>
      <c r="Q4" s="16"/>
    </row>
    <row r="5" spans="1:17" ht="19" thickBot="1" x14ac:dyDescent="0.25">
      <c r="A5" s="10"/>
      <c r="B5" s="2"/>
      <c r="C5" s="2"/>
      <c r="D5" s="2"/>
      <c r="E5" s="2"/>
      <c r="F5" s="2"/>
      <c r="G5" s="2"/>
      <c r="H5" s="2"/>
      <c r="I5" s="2"/>
      <c r="J5" s="2"/>
      <c r="K5" s="2"/>
      <c r="L5" s="2"/>
      <c r="M5" s="25" t="s">
        <v>12</v>
      </c>
      <c r="N5" s="2"/>
      <c r="O5" s="2"/>
      <c r="P5" s="2"/>
    </row>
    <row r="6" spans="1:17" ht="36" thickBot="1" x14ac:dyDescent="0.4">
      <c r="A6" s="26" t="s">
        <v>17</v>
      </c>
      <c r="C6" s="2"/>
      <c r="D6" s="11" t="s">
        <v>14</v>
      </c>
      <c r="E6" s="2"/>
      <c r="F6" s="21"/>
      <c r="G6" s="22"/>
      <c r="H6" s="11" t="s">
        <v>9</v>
      </c>
      <c r="J6" s="22"/>
      <c r="K6" s="22"/>
      <c r="M6" s="28">
        <v>34</v>
      </c>
      <c r="N6" s="17" t="s">
        <v>15</v>
      </c>
      <c r="O6" s="18"/>
      <c r="P6" s="15"/>
    </row>
    <row r="7" spans="1:17" x14ac:dyDescent="0.15">
      <c r="A7" s="2"/>
      <c r="B7" s="2"/>
      <c r="C7" s="2"/>
      <c r="D7" s="2"/>
      <c r="E7" s="2"/>
      <c r="F7" s="2"/>
      <c r="G7" s="2"/>
      <c r="H7" s="2"/>
      <c r="I7" s="2"/>
      <c r="J7" s="2"/>
      <c r="K7" s="2"/>
      <c r="L7" s="2"/>
      <c r="M7" s="2"/>
      <c r="N7" s="2"/>
      <c r="O7" s="2"/>
      <c r="P7" s="2"/>
    </row>
    <row r="8" spans="1:17" x14ac:dyDescent="0.15">
      <c r="A8" s="2"/>
      <c r="C8" s="2"/>
      <c r="D8" s="2"/>
      <c r="E8" s="2"/>
      <c r="F8" s="2"/>
      <c r="G8" s="2"/>
      <c r="H8" s="2"/>
      <c r="I8" s="2"/>
      <c r="J8" s="2"/>
      <c r="K8" s="2"/>
      <c r="L8" s="2"/>
      <c r="M8" s="2"/>
      <c r="N8" s="2"/>
      <c r="O8" s="2"/>
      <c r="P8" s="2"/>
    </row>
    <row r="9" spans="1:17" x14ac:dyDescent="0.15">
      <c r="A9" s="2"/>
      <c r="B9" s="2"/>
      <c r="C9" s="2"/>
      <c r="D9" s="2"/>
      <c r="E9" s="2"/>
      <c r="F9" s="2"/>
      <c r="G9" s="2"/>
      <c r="H9" s="2"/>
      <c r="I9" s="2"/>
      <c r="J9" s="2"/>
      <c r="K9" s="2"/>
      <c r="L9" s="2"/>
      <c r="M9" s="2"/>
      <c r="N9" s="2"/>
      <c r="O9" s="2"/>
      <c r="P9" s="2"/>
    </row>
    <row r="10" spans="1:17" x14ac:dyDescent="0.15">
      <c r="A10" s="2"/>
      <c r="B10" s="2"/>
      <c r="C10" s="2"/>
      <c r="D10" s="2"/>
      <c r="E10" s="2"/>
      <c r="F10" s="2"/>
      <c r="G10" s="2"/>
      <c r="H10" s="2"/>
      <c r="I10" s="2"/>
      <c r="J10" s="2"/>
      <c r="K10" s="2"/>
      <c r="L10" s="2"/>
      <c r="M10" s="2"/>
      <c r="N10" s="2"/>
      <c r="O10" s="2"/>
      <c r="P10" s="2"/>
    </row>
    <row r="11" spans="1:17" x14ac:dyDescent="0.15">
      <c r="A11" s="2"/>
      <c r="B11" s="2"/>
      <c r="C11" s="2"/>
      <c r="D11" s="2"/>
      <c r="E11" s="2"/>
      <c r="F11" s="2"/>
      <c r="G11" s="2"/>
      <c r="H11" s="2"/>
      <c r="I11" s="2"/>
      <c r="J11" s="2"/>
      <c r="K11" s="2"/>
      <c r="L11" s="2"/>
      <c r="M11" s="2"/>
      <c r="N11" s="2"/>
      <c r="O11" s="2"/>
      <c r="P11" s="2"/>
    </row>
    <row r="12" spans="1:17" x14ac:dyDescent="0.15">
      <c r="A12" s="2"/>
      <c r="B12" s="2"/>
      <c r="C12" s="2"/>
      <c r="D12" s="2"/>
      <c r="E12" s="2"/>
      <c r="F12" s="2"/>
      <c r="G12" s="2"/>
      <c r="H12" s="2"/>
      <c r="I12" s="2"/>
      <c r="J12" s="2"/>
      <c r="K12" s="2"/>
      <c r="L12" s="2"/>
      <c r="M12" s="2"/>
      <c r="N12" s="2"/>
      <c r="O12" s="2"/>
      <c r="P12" s="2"/>
    </row>
    <row r="13" spans="1:17" x14ac:dyDescent="0.15">
      <c r="A13" s="2"/>
      <c r="B13" s="2"/>
      <c r="C13" s="2"/>
      <c r="D13" s="2"/>
      <c r="E13" s="2"/>
      <c r="F13" s="2"/>
      <c r="G13" s="2"/>
      <c r="H13" s="2"/>
      <c r="I13" s="2"/>
      <c r="J13" s="2"/>
      <c r="K13" s="2"/>
      <c r="L13" s="2"/>
      <c r="M13" s="2"/>
      <c r="N13" s="2"/>
      <c r="O13" s="2"/>
      <c r="P13" s="2"/>
    </row>
    <row r="14" spans="1:17" x14ac:dyDescent="0.15">
      <c r="A14" s="2"/>
      <c r="B14" s="2"/>
      <c r="C14" s="2"/>
      <c r="D14" s="2"/>
      <c r="E14" s="2"/>
      <c r="F14" s="2"/>
      <c r="G14" s="2"/>
      <c r="H14" s="2"/>
      <c r="I14" s="2"/>
      <c r="J14" s="2"/>
      <c r="K14" s="2"/>
      <c r="L14" s="2"/>
      <c r="M14" s="2"/>
      <c r="N14" s="2"/>
      <c r="O14" s="2"/>
      <c r="P14" s="2"/>
    </row>
    <row r="15" spans="1:17" x14ac:dyDescent="0.15">
      <c r="A15" s="2"/>
      <c r="B15" s="2"/>
      <c r="C15" s="2"/>
      <c r="D15" s="2"/>
      <c r="E15" s="2"/>
      <c r="F15" s="2"/>
      <c r="G15" s="2"/>
      <c r="H15" s="2"/>
      <c r="I15" s="2"/>
      <c r="J15" s="2"/>
      <c r="K15" s="2"/>
      <c r="L15" s="2"/>
      <c r="M15" s="2"/>
      <c r="N15" s="2"/>
      <c r="O15" s="2"/>
      <c r="P15" s="2"/>
    </row>
    <row r="16" spans="1:17" x14ac:dyDescent="0.15">
      <c r="A16" s="2"/>
      <c r="B16" s="2"/>
      <c r="C16" s="2"/>
      <c r="D16" s="2"/>
      <c r="E16" s="2"/>
      <c r="F16" s="2"/>
      <c r="G16" s="2"/>
      <c r="H16" s="2"/>
      <c r="I16" s="2"/>
      <c r="J16" s="2"/>
      <c r="K16" s="2"/>
      <c r="L16" s="2"/>
      <c r="M16" s="2"/>
      <c r="N16" s="2"/>
      <c r="O16" s="2"/>
      <c r="P16" s="2"/>
    </row>
    <row r="17" spans="1:16" x14ac:dyDescent="0.15">
      <c r="A17" s="2"/>
      <c r="B17" s="2"/>
      <c r="C17" s="2"/>
      <c r="D17" s="2"/>
      <c r="E17" s="2"/>
      <c r="F17" s="2"/>
      <c r="G17" s="2"/>
      <c r="H17" s="2"/>
      <c r="I17" s="2"/>
      <c r="J17" s="2"/>
      <c r="K17" s="2"/>
      <c r="L17" s="2"/>
      <c r="M17" s="2"/>
      <c r="N17" s="2"/>
      <c r="O17" s="2"/>
      <c r="P17" s="2"/>
    </row>
    <row r="18" spans="1:16" x14ac:dyDescent="0.15">
      <c r="A18" s="2"/>
      <c r="B18" s="2"/>
      <c r="C18" s="2"/>
      <c r="D18" s="2"/>
      <c r="E18" s="2"/>
      <c r="F18" s="2"/>
      <c r="G18" s="2"/>
      <c r="H18" s="2"/>
      <c r="I18" s="2"/>
      <c r="J18" s="2"/>
      <c r="K18" s="2"/>
      <c r="L18" s="2"/>
      <c r="M18" s="2"/>
      <c r="N18" s="2"/>
      <c r="O18" s="2"/>
      <c r="P18" s="2"/>
    </row>
    <row r="19" spans="1:16" x14ac:dyDescent="0.15">
      <c r="A19" s="2"/>
      <c r="B19" s="2"/>
      <c r="C19" s="2"/>
      <c r="D19" s="2"/>
      <c r="E19" s="2"/>
      <c r="F19" s="2"/>
      <c r="G19" s="2"/>
      <c r="H19" s="2"/>
      <c r="I19" s="2"/>
      <c r="J19" s="2"/>
      <c r="K19" s="2"/>
      <c r="L19" s="2"/>
      <c r="M19" s="2"/>
      <c r="N19" s="2"/>
      <c r="O19" s="2"/>
      <c r="P19" s="2"/>
    </row>
    <row r="20" spans="1:16" x14ac:dyDescent="0.15">
      <c r="A20" s="2"/>
      <c r="B20" s="2"/>
      <c r="C20" s="2"/>
      <c r="D20" s="2"/>
      <c r="E20" s="2"/>
      <c r="F20" s="2"/>
      <c r="G20" s="2"/>
      <c r="H20" s="2"/>
      <c r="I20" s="2"/>
      <c r="J20" s="2"/>
      <c r="K20" s="2"/>
      <c r="L20" s="2"/>
      <c r="M20" s="2"/>
      <c r="N20" s="2"/>
      <c r="O20" s="2"/>
      <c r="P20" s="2"/>
    </row>
    <row r="21" spans="1:16" x14ac:dyDescent="0.15">
      <c r="A21" s="2"/>
      <c r="B21" s="2"/>
      <c r="C21" s="2"/>
      <c r="D21" s="2"/>
      <c r="E21" s="2"/>
      <c r="F21" s="2"/>
      <c r="G21" s="2"/>
      <c r="H21" s="2"/>
      <c r="I21" s="2"/>
      <c r="J21" s="2"/>
      <c r="K21" s="2"/>
      <c r="L21" s="2"/>
      <c r="M21" s="2"/>
      <c r="N21" s="2"/>
      <c r="O21" s="2"/>
      <c r="P21" s="2"/>
    </row>
    <row r="22" spans="1:16" x14ac:dyDescent="0.15">
      <c r="A22" s="2"/>
      <c r="B22" s="2"/>
      <c r="C22" s="2"/>
      <c r="D22" s="2"/>
      <c r="E22" s="2"/>
      <c r="F22" s="2"/>
      <c r="G22" s="2"/>
      <c r="H22" s="2"/>
      <c r="I22" s="2"/>
      <c r="J22" s="2"/>
      <c r="K22" s="2"/>
      <c r="L22" s="2"/>
      <c r="M22" s="2"/>
      <c r="N22" s="2"/>
      <c r="O22" s="2"/>
      <c r="P22" s="2"/>
    </row>
    <row r="23" spans="1:16" x14ac:dyDescent="0.15">
      <c r="A23" s="2"/>
      <c r="B23" s="2"/>
      <c r="C23" s="2"/>
      <c r="D23" s="2"/>
      <c r="E23" s="2"/>
      <c r="F23" s="2"/>
      <c r="G23" s="2"/>
      <c r="H23" s="2"/>
      <c r="I23" s="2"/>
      <c r="J23" s="2"/>
      <c r="K23" s="2"/>
      <c r="L23" s="2"/>
      <c r="M23" s="2"/>
      <c r="N23" s="2"/>
      <c r="O23" s="2"/>
      <c r="P23" s="2"/>
    </row>
    <row r="24" spans="1:16" x14ac:dyDescent="0.15">
      <c r="A24" s="2"/>
      <c r="B24" s="2"/>
      <c r="C24" s="2"/>
      <c r="D24" s="2"/>
      <c r="E24" s="2"/>
      <c r="F24" s="2"/>
      <c r="G24" s="2"/>
      <c r="H24" s="2"/>
      <c r="I24" s="2"/>
      <c r="J24" s="2"/>
      <c r="K24" s="2"/>
      <c r="L24" s="2"/>
      <c r="M24" s="2"/>
      <c r="N24" s="2"/>
      <c r="O24" s="2"/>
      <c r="P24" s="2"/>
    </row>
    <row r="25" spans="1:16" x14ac:dyDescent="0.15">
      <c r="A25" s="2"/>
      <c r="B25" s="2"/>
      <c r="C25" s="2"/>
      <c r="D25" s="2"/>
      <c r="E25" s="2"/>
      <c r="F25" s="2"/>
      <c r="G25" s="2"/>
      <c r="H25" s="2"/>
      <c r="I25" s="2"/>
      <c r="J25" s="2"/>
      <c r="K25" s="2"/>
      <c r="L25" s="2"/>
      <c r="M25" s="2"/>
      <c r="N25" s="2"/>
      <c r="O25" s="2"/>
      <c r="P25" s="2"/>
    </row>
    <row r="26" spans="1:16" x14ac:dyDescent="0.15">
      <c r="A26" s="2"/>
      <c r="B26" s="2"/>
      <c r="C26" s="2"/>
      <c r="D26" s="2"/>
      <c r="E26" s="2"/>
      <c r="F26" s="2"/>
      <c r="G26" s="2"/>
      <c r="H26" s="2"/>
      <c r="I26" s="2"/>
      <c r="J26" s="2"/>
      <c r="K26" s="2"/>
      <c r="L26" s="2"/>
      <c r="M26" s="2"/>
      <c r="N26" s="2"/>
      <c r="O26" s="2"/>
      <c r="P26" s="2"/>
    </row>
    <row r="27" spans="1:16" x14ac:dyDescent="0.15">
      <c r="A27" s="2"/>
      <c r="B27" s="2"/>
      <c r="C27" s="2"/>
      <c r="D27" s="2"/>
      <c r="E27" s="2"/>
      <c r="F27" s="2"/>
      <c r="G27" s="2"/>
      <c r="H27" s="2"/>
      <c r="I27" s="2"/>
      <c r="J27" s="2"/>
      <c r="K27" s="2"/>
      <c r="L27" s="2"/>
      <c r="M27" s="2"/>
      <c r="N27" s="2"/>
      <c r="O27" s="2"/>
      <c r="P27" s="2"/>
    </row>
    <row r="28" spans="1:16" x14ac:dyDescent="0.15">
      <c r="A28" s="2"/>
      <c r="B28" s="2"/>
      <c r="C28" s="2"/>
      <c r="D28" s="2"/>
      <c r="E28" s="2"/>
      <c r="F28" s="2"/>
      <c r="G28" s="2"/>
      <c r="H28" s="2"/>
      <c r="I28" s="2"/>
      <c r="J28" s="2"/>
      <c r="K28" s="2"/>
      <c r="L28" s="2"/>
      <c r="M28" s="2"/>
      <c r="N28" s="2"/>
      <c r="O28" s="2"/>
      <c r="P28" s="2"/>
    </row>
    <row r="29" spans="1:16" x14ac:dyDescent="0.15">
      <c r="A29" s="2"/>
      <c r="B29" s="2"/>
      <c r="C29" s="2"/>
      <c r="D29" s="2"/>
      <c r="E29" s="2"/>
      <c r="F29" s="2"/>
      <c r="G29" s="2"/>
      <c r="H29" s="2"/>
      <c r="I29" s="2"/>
      <c r="J29" s="2"/>
      <c r="K29" s="2"/>
      <c r="L29" s="2"/>
      <c r="M29" s="2"/>
      <c r="N29" s="2"/>
      <c r="O29" s="2"/>
      <c r="P29" s="2"/>
    </row>
    <row r="30" spans="1:16" x14ac:dyDescent="0.15">
      <c r="A30" s="2"/>
      <c r="B30" s="2"/>
      <c r="C30" s="2"/>
      <c r="D30" s="2"/>
      <c r="E30" s="2"/>
      <c r="F30" s="2"/>
      <c r="G30" s="2"/>
      <c r="H30" s="2"/>
      <c r="I30" s="2"/>
      <c r="J30" s="2"/>
      <c r="K30" s="2"/>
      <c r="L30" s="2"/>
      <c r="M30" s="2"/>
      <c r="N30" s="2"/>
      <c r="O30" s="2"/>
      <c r="P30" s="2"/>
    </row>
    <row r="31" spans="1:16" x14ac:dyDescent="0.15">
      <c r="A31" s="2"/>
      <c r="B31" s="2"/>
      <c r="C31" s="2"/>
      <c r="D31" s="2"/>
      <c r="E31" s="2"/>
      <c r="F31" s="2"/>
      <c r="G31" s="2"/>
      <c r="H31" s="2"/>
      <c r="I31" s="2"/>
      <c r="J31" s="2"/>
      <c r="K31" s="2"/>
      <c r="L31" s="2"/>
      <c r="M31" s="2"/>
      <c r="N31" s="2"/>
      <c r="O31" s="2"/>
      <c r="P31" s="2"/>
    </row>
    <row r="32" spans="1:16" x14ac:dyDescent="0.15">
      <c r="A32" s="2"/>
      <c r="B32" s="2"/>
      <c r="C32" s="2"/>
      <c r="D32" s="2"/>
      <c r="E32" s="2"/>
      <c r="F32" s="2"/>
      <c r="G32" s="2"/>
      <c r="H32" s="2"/>
      <c r="I32" s="2"/>
      <c r="J32" s="2"/>
      <c r="K32" s="2"/>
      <c r="L32" s="2"/>
      <c r="M32" s="2"/>
      <c r="N32" s="2"/>
      <c r="O32" s="2"/>
      <c r="P32" s="2"/>
    </row>
    <row r="33" spans="1:16" x14ac:dyDescent="0.15">
      <c r="A33" s="2"/>
      <c r="B33" s="2"/>
      <c r="C33" s="2"/>
      <c r="D33" s="2"/>
      <c r="E33" s="2"/>
      <c r="F33" s="2"/>
      <c r="G33" s="2"/>
      <c r="H33" s="2"/>
      <c r="I33" s="2"/>
      <c r="J33" s="2"/>
      <c r="K33" s="2"/>
      <c r="L33" s="2"/>
      <c r="M33" s="2"/>
      <c r="N33" s="2"/>
      <c r="O33" s="2"/>
      <c r="P33" s="2"/>
    </row>
    <row r="34" spans="1:16" x14ac:dyDescent="0.15">
      <c r="A34" s="2"/>
      <c r="B34" s="2"/>
      <c r="C34" s="2"/>
      <c r="D34" s="2"/>
      <c r="E34" s="2"/>
      <c r="F34" s="2"/>
      <c r="G34" s="2"/>
      <c r="H34" s="2"/>
      <c r="I34" s="2"/>
      <c r="J34" s="2"/>
      <c r="K34" s="2"/>
      <c r="L34" s="2"/>
      <c r="M34" s="2"/>
      <c r="N34" s="2"/>
      <c r="O34" s="2"/>
      <c r="P34" s="2"/>
    </row>
    <row r="35" spans="1:16" x14ac:dyDescent="0.15">
      <c r="A35" s="2"/>
      <c r="B35" s="2"/>
      <c r="C35" s="2"/>
      <c r="D35" s="2"/>
      <c r="E35" s="2"/>
      <c r="F35" s="2"/>
      <c r="G35" s="2"/>
      <c r="H35" s="2"/>
      <c r="I35" s="2"/>
      <c r="J35" s="2"/>
      <c r="K35" s="2"/>
      <c r="L35" s="2"/>
      <c r="M35" s="2"/>
      <c r="N35" s="2"/>
      <c r="O35" s="2"/>
      <c r="P35" s="2"/>
    </row>
    <row r="36" spans="1:16" x14ac:dyDescent="0.15">
      <c r="A36" s="2"/>
      <c r="B36" s="2"/>
      <c r="C36" s="2"/>
      <c r="D36" s="2"/>
      <c r="E36" s="2"/>
      <c r="F36" s="2"/>
      <c r="G36" s="2"/>
      <c r="H36" s="2"/>
      <c r="I36" s="2"/>
      <c r="J36" s="2"/>
      <c r="K36" s="2"/>
      <c r="L36" s="2"/>
      <c r="M36" s="2"/>
      <c r="N36" s="2"/>
      <c r="O36" s="2"/>
      <c r="P36" s="2"/>
    </row>
    <row r="37" spans="1:16" x14ac:dyDescent="0.15">
      <c r="A37" s="2"/>
      <c r="B37" s="2"/>
      <c r="C37" s="2"/>
      <c r="D37" s="2"/>
      <c r="E37" s="2"/>
      <c r="F37" s="2"/>
      <c r="G37" s="2"/>
      <c r="H37" s="2"/>
      <c r="I37" s="2"/>
      <c r="J37" s="2"/>
      <c r="K37" s="2"/>
      <c r="L37" s="2"/>
      <c r="M37" s="2"/>
      <c r="N37" s="2"/>
      <c r="O37" s="2"/>
      <c r="P37" s="2"/>
    </row>
    <row r="38" spans="1:16" x14ac:dyDescent="0.15">
      <c r="A38" s="2"/>
      <c r="B38" s="2"/>
      <c r="C38" s="2"/>
      <c r="D38" s="2"/>
      <c r="E38" s="2"/>
      <c r="F38" s="2"/>
      <c r="G38" s="2"/>
      <c r="H38" s="2"/>
      <c r="I38" s="2"/>
      <c r="J38" s="2"/>
      <c r="K38" s="2"/>
      <c r="L38" s="2"/>
      <c r="M38" s="2"/>
      <c r="N38" s="2"/>
      <c r="O38" s="2"/>
      <c r="P38" s="2"/>
    </row>
    <row r="39" spans="1:16" x14ac:dyDescent="0.15">
      <c r="A39" s="2"/>
      <c r="B39" s="2"/>
      <c r="C39" s="2"/>
      <c r="D39" s="2"/>
      <c r="E39" s="2"/>
      <c r="F39" s="2"/>
      <c r="G39" s="2"/>
      <c r="H39" s="2"/>
      <c r="I39" s="2"/>
      <c r="J39" s="2"/>
      <c r="K39" s="2"/>
      <c r="L39" s="2"/>
      <c r="M39" s="2"/>
      <c r="N39" s="2"/>
      <c r="O39" s="2"/>
      <c r="P39" s="2"/>
    </row>
    <row r="40" spans="1:16" x14ac:dyDescent="0.15">
      <c r="A40" s="2"/>
      <c r="B40" s="2"/>
      <c r="C40" s="2"/>
      <c r="D40" s="2"/>
      <c r="E40" s="2"/>
      <c r="F40" s="2"/>
      <c r="G40" s="2"/>
      <c r="H40" s="2"/>
      <c r="I40" s="2"/>
      <c r="J40" s="2"/>
      <c r="K40" s="2"/>
      <c r="L40" s="2"/>
      <c r="M40" s="2"/>
      <c r="N40" s="2"/>
      <c r="O40" s="2"/>
      <c r="P40" s="2"/>
    </row>
    <row r="41" spans="1:16" x14ac:dyDescent="0.15">
      <c r="A41" s="2"/>
      <c r="B41" s="2"/>
      <c r="C41" s="2"/>
      <c r="D41" s="2"/>
      <c r="E41" s="2"/>
      <c r="F41" s="2"/>
      <c r="G41" s="2"/>
      <c r="H41" s="2"/>
      <c r="I41" s="2"/>
      <c r="J41" s="2"/>
      <c r="K41" s="2"/>
      <c r="L41" s="2"/>
      <c r="M41" s="2"/>
      <c r="N41" s="2"/>
      <c r="O41" s="2"/>
      <c r="P41" s="2"/>
    </row>
    <row r="42" spans="1:16" x14ac:dyDescent="0.15">
      <c r="A42" s="2"/>
      <c r="B42" s="2"/>
      <c r="C42" s="2"/>
      <c r="D42" s="2"/>
      <c r="E42" s="2"/>
      <c r="F42" s="2"/>
      <c r="G42" s="2"/>
      <c r="H42" s="2"/>
      <c r="I42" s="2"/>
      <c r="J42" s="2"/>
      <c r="K42" s="2"/>
      <c r="L42" s="2"/>
      <c r="M42" s="2"/>
      <c r="N42" s="2"/>
      <c r="O42" s="2"/>
      <c r="P42" s="2"/>
    </row>
    <row r="43" spans="1:16" x14ac:dyDescent="0.15">
      <c r="A43" s="2"/>
      <c r="C43" s="2"/>
      <c r="D43" s="2"/>
      <c r="E43" s="2"/>
      <c r="F43" s="2"/>
      <c r="G43" s="2"/>
      <c r="H43" s="2"/>
      <c r="I43" s="2"/>
      <c r="J43" s="2"/>
      <c r="K43" s="2"/>
      <c r="L43" s="2"/>
      <c r="M43" s="2"/>
      <c r="N43" s="2"/>
      <c r="O43" s="2"/>
      <c r="P43" s="2"/>
    </row>
    <row r="44" spans="1:16" x14ac:dyDescent="0.15">
      <c r="L44" s="2"/>
      <c r="M44" s="2"/>
      <c r="N44" s="2"/>
      <c r="O44" s="2"/>
      <c r="P44" s="2"/>
    </row>
    <row r="45" spans="1:16" x14ac:dyDescent="0.15">
      <c r="A45" s="2"/>
      <c r="B45" s="2"/>
      <c r="C45" s="2"/>
      <c r="D45" s="2"/>
      <c r="E45" s="2"/>
      <c r="F45" s="2"/>
      <c r="G45" s="2"/>
      <c r="H45" s="2"/>
      <c r="I45" s="2"/>
      <c r="J45" s="2"/>
      <c r="K45" s="2"/>
      <c r="L45" s="2"/>
      <c r="M45" s="2"/>
      <c r="N45" s="2"/>
      <c r="O45" s="2"/>
      <c r="P45" s="2"/>
    </row>
    <row r="46" spans="1:16" x14ac:dyDescent="0.15">
      <c r="A46" s="2"/>
      <c r="B46" s="2"/>
      <c r="C46" s="2"/>
      <c r="D46" s="2"/>
      <c r="E46" s="2"/>
      <c r="F46" s="2"/>
      <c r="G46" s="2"/>
      <c r="H46" s="2"/>
      <c r="I46" s="2"/>
      <c r="J46" s="2"/>
      <c r="K46" s="2"/>
      <c r="L46" s="2"/>
      <c r="M46" s="2"/>
      <c r="N46" s="2"/>
      <c r="O46" s="2"/>
      <c r="P46" s="2"/>
    </row>
    <row r="47" spans="1:16" x14ac:dyDescent="0.15">
      <c r="A47" s="2"/>
      <c r="B47" s="2"/>
      <c r="C47" s="2"/>
      <c r="D47" s="2"/>
      <c r="E47" s="2"/>
      <c r="F47" s="2"/>
      <c r="G47" s="2"/>
      <c r="H47" s="2"/>
      <c r="I47" s="2"/>
      <c r="J47" s="2"/>
      <c r="K47" s="2"/>
      <c r="L47" s="2"/>
      <c r="M47" s="2"/>
      <c r="N47" s="2"/>
      <c r="O47" s="2"/>
      <c r="P47" s="2"/>
    </row>
    <row r="48" spans="1:16" x14ac:dyDescent="0.15">
      <c r="A48" s="2"/>
      <c r="B48" s="2"/>
      <c r="C48" s="2"/>
      <c r="D48" s="2"/>
      <c r="E48" s="2"/>
      <c r="F48" s="2"/>
      <c r="G48" s="2"/>
      <c r="H48" s="2"/>
      <c r="I48" s="2"/>
      <c r="J48" s="2"/>
      <c r="K48" s="2"/>
      <c r="L48" s="2"/>
      <c r="M48" s="2"/>
      <c r="N48" s="2"/>
      <c r="O48" s="2"/>
      <c r="P48" s="2"/>
    </row>
    <row r="49" spans="1:14" x14ac:dyDescent="0.15">
      <c r="A49" s="2"/>
      <c r="B49" s="2"/>
      <c r="C49" s="2"/>
      <c r="D49" s="2"/>
      <c r="E49" s="2"/>
      <c r="F49" s="2"/>
      <c r="G49" s="2"/>
      <c r="H49" s="2"/>
      <c r="I49" s="2"/>
      <c r="J49" s="2"/>
      <c r="K49" s="2"/>
      <c r="L49" s="2"/>
      <c r="M49" s="2"/>
      <c r="N49" s="2"/>
    </row>
    <row r="50" spans="1:14" x14ac:dyDescent="0.15">
      <c r="A50" s="2"/>
      <c r="B50" s="2"/>
      <c r="C50" s="2"/>
      <c r="D50" s="2"/>
      <c r="E50" s="2"/>
      <c r="F50" s="2"/>
      <c r="G50" s="2"/>
      <c r="H50" s="2"/>
      <c r="I50" s="2"/>
      <c r="J50" s="2"/>
      <c r="K50" s="2"/>
      <c r="L50" s="2"/>
      <c r="M50" s="2"/>
      <c r="N50" s="2"/>
    </row>
    <row r="51" spans="1:14" x14ac:dyDescent="0.15">
      <c r="A51" s="2"/>
      <c r="B51" s="2"/>
      <c r="C51" s="2"/>
      <c r="D51" s="2"/>
      <c r="E51" s="2"/>
      <c r="F51" s="2"/>
      <c r="G51" s="2"/>
      <c r="H51" s="2"/>
      <c r="I51" s="2"/>
      <c r="J51" s="2"/>
      <c r="K51" s="2"/>
      <c r="L51" s="2"/>
      <c r="M51" s="2"/>
      <c r="N51" s="2"/>
    </row>
    <row r="52" spans="1:14" x14ac:dyDescent="0.15">
      <c r="A52" s="2"/>
      <c r="B52" s="2"/>
      <c r="C52" s="2"/>
      <c r="D52" s="2"/>
      <c r="E52" s="2"/>
      <c r="F52" s="2"/>
      <c r="G52" s="2"/>
      <c r="H52" s="2"/>
      <c r="I52" s="2"/>
      <c r="J52" s="2"/>
      <c r="K52" s="2"/>
      <c r="L52" s="2"/>
      <c r="M52" s="2"/>
      <c r="N52" s="2"/>
    </row>
    <row r="53" spans="1:14" x14ac:dyDescent="0.15">
      <c r="A53" s="2"/>
      <c r="B53" s="2"/>
      <c r="C53" s="2"/>
      <c r="D53" s="2"/>
      <c r="E53" s="2"/>
      <c r="F53" s="2"/>
      <c r="G53" s="2"/>
      <c r="H53" s="2"/>
      <c r="I53" s="2"/>
      <c r="J53" s="2"/>
      <c r="K53" s="2"/>
      <c r="L53" s="2"/>
    </row>
    <row r="54" spans="1:14" x14ac:dyDescent="0.15">
      <c r="A54" s="2"/>
    </row>
  </sheetData>
  <sheetProtection password="F633" sheet="1" objects="1" scenarios="1"/>
  <phoneticPr fontId="2" type="noConversion"/>
  <dataValidations count="1">
    <dataValidation type="list" allowBlank="1" showInputMessage="1" showErrorMessage="1" sqref="M6" xr:uid="{00D3CF1C-A988-5649-819E-5101FD74A896}">
      <formula1>"23,24,25,26,27,28,29,30,31,32,33,34,35,36,37,&gt;=38"</formula1>
    </dataValidation>
  </dataValidations>
  <pageMargins left="0" right="0" top="0.39370078740157483" bottom="0.39370078740157483" header="0.51181102362204722" footer="0.51181102362204722"/>
  <pageSetup paperSize="9" scale="88" orientation="landscape"/>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3AD5C-F8C5-DC4C-87CF-0E179C423528}">
  <dimension ref="A1:E338"/>
  <sheetViews>
    <sheetView tabSelected="1" workbookViewId="0">
      <selection activeCell="I9" sqref="I9"/>
    </sheetView>
  </sheetViews>
  <sheetFormatPr baseColWidth="10" defaultRowHeight="13" x14ac:dyDescent="0.15"/>
  <cols>
    <col min="5" max="5" width="10.83203125" style="31"/>
  </cols>
  <sheetData>
    <row r="1" spans="1:5" ht="16" x14ac:dyDescent="0.2">
      <c r="A1" s="29" t="s">
        <v>18</v>
      </c>
      <c r="B1" s="29" t="s">
        <v>19</v>
      </c>
      <c r="C1" s="30"/>
      <c r="D1" s="29" t="s">
        <v>20</v>
      </c>
      <c r="E1" s="30"/>
    </row>
    <row r="2" spans="1:5" ht="16" x14ac:dyDescent="0.2">
      <c r="A2" s="29">
        <v>0</v>
      </c>
      <c r="B2" s="29">
        <v>40</v>
      </c>
      <c r="C2" s="30">
        <v>2.2999999999999998</v>
      </c>
      <c r="D2" s="29">
        <v>80</v>
      </c>
      <c r="E2" s="30">
        <v>4.67836257</v>
      </c>
    </row>
    <row r="3" spans="1:5" ht="16" x14ac:dyDescent="0.2">
      <c r="A3" s="29">
        <v>1</v>
      </c>
      <c r="B3" s="29">
        <v>42.777777800000003</v>
      </c>
      <c r="C3" s="30">
        <v>2.5</v>
      </c>
      <c r="D3" s="29">
        <v>83.611111100000002</v>
      </c>
      <c r="E3" s="30">
        <v>4.8895386600000004</v>
      </c>
    </row>
    <row r="4" spans="1:5" ht="16" x14ac:dyDescent="0.2">
      <c r="A4" s="29">
        <v>2</v>
      </c>
      <c r="B4" s="29">
        <v>45.555555599999998</v>
      </c>
      <c r="C4" s="30">
        <v>2.7</v>
      </c>
      <c r="D4" s="29">
        <v>87.222222200000004</v>
      </c>
      <c r="E4" s="30">
        <v>5.1007147499999999</v>
      </c>
    </row>
    <row r="5" spans="1:5" ht="16" x14ac:dyDescent="0.2">
      <c r="A5" s="29">
        <v>3</v>
      </c>
      <c r="B5" s="29">
        <v>48.3333333</v>
      </c>
      <c r="C5" s="30">
        <v>2.8</v>
      </c>
      <c r="D5" s="29">
        <v>90.833333300000007</v>
      </c>
      <c r="E5" s="30">
        <v>5.3118908400000002</v>
      </c>
    </row>
    <row r="6" spans="1:5" ht="16" x14ac:dyDescent="0.2">
      <c r="A6" s="29">
        <v>4</v>
      </c>
      <c r="B6" s="29">
        <v>51.111111100000002</v>
      </c>
      <c r="C6" s="30">
        <v>3</v>
      </c>
      <c r="D6" s="29">
        <v>94.444444399999995</v>
      </c>
      <c r="E6" s="30">
        <v>5.5230669299999997</v>
      </c>
    </row>
    <row r="7" spans="1:5" ht="16" x14ac:dyDescent="0.2">
      <c r="A7" s="29">
        <v>5</v>
      </c>
      <c r="B7" s="29">
        <v>53.888888899999998</v>
      </c>
      <c r="C7" s="30">
        <v>3.2</v>
      </c>
      <c r="D7" s="29">
        <v>98.055555600000005</v>
      </c>
      <c r="E7" s="30">
        <v>5.7342430100000001</v>
      </c>
    </row>
    <row r="8" spans="1:5" ht="16" x14ac:dyDescent="0.2">
      <c r="A8" s="29">
        <v>6</v>
      </c>
      <c r="B8" s="29">
        <v>56.6666667</v>
      </c>
      <c r="C8" s="30">
        <v>3.3</v>
      </c>
      <c r="D8" s="29">
        <v>101.666667</v>
      </c>
      <c r="E8" s="30">
        <v>5.9454190999999996</v>
      </c>
    </row>
    <row r="9" spans="1:5" ht="16" x14ac:dyDescent="0.2">
      <c r="A9" s="29">
        <v>7</v>
      </c>
      <c r="B9" s="29">
        <v>59.444444400000002</v>
      </c>
      <c r="C9" s="30">
        <v>3.5</v>
      </c>
      <c r="D9" s="29">
        <v>105.277778</v>
      </c>
      <c r="E9" s="30">
        <v>6.15659519</v>
      </c>
    </row>
    <row r="10" spans="1:5" ht="16" x14ac:dyDescent="0.2">
      <c r="A10" s="29">
        <v>8</v>
      </c>
      <c r="B10" s="29">
        <v>62.222222199999997</v>
      </c>
      <c r="C10" s="30">
        <v>3.6</v>
      </c>
      <c r="D10" s="29">
        <v>108.88888900000001</v>
      </c>
      <c r="E10" s="30">
        <v>6.3677712800000004</v>
      </c>
    </row>
    <row r="11" spans="1:5" ht="16" x14ac:dyDescent="0.2">
      <c r="A11" s="29">
        <v>9</v>
      </c>
      <c r="B11" s="29">
        <v>65</v>
      </c>
      <c r="C11" s="30">
        <v>3.8</v>
      </c>
      <c r="D11" s="29">
        <v>112.5</v>
      </c>
      <c r="E11" s="30">
        <v>6.5789473699999999</v>
      </c>
    </row>
    <row r="12" spans="1:5" ht="16" x14ac:dyDescent="0.2">
      <c r="A12" s="29">
        <v>10</v>
      </c>
      <c r="B12" s="29">
        <v>67.777777799999996</v>
      </c>
      <c r="C12" s="30">
        <v>4</v>
      </c>
      <c r="D12" s="29">
        <v>116.11111099999999</v>
      </c>
      <c r="E12" s="30">
        <v>6.7901234600000002</v>
      </c>
    </row>
    <row r="13" spans="1:5" ht="16" x14ac:dyDescent="0.2">
      <c r="A13" s="29">
        <v>11</v>
      </c>
      <c r="B13" s="29">
        <v>70.555555600000005</v>
      </c>
      <c r="C13" s="30">
        <v>4.0999999999999996</v>
      </c>
      <c r="D13" s="29">
        <v>119.722222</v>
      </c>
      <c r="E13" s="30">
        <v>7.0012995499999997</v>
      </c>
    </row>
    <row r="14" spans="1:5" ht="16" x14ac:dyDescent="0.2">
      <c r="A14" s="29">
        <v>12</v>
      </c>
      <c r="B14" s="29">
        <v>73.333333300000007</v>
      </c>
      <c r="C14" s="30">
        <v>4.3</v>
      </c>
      <c r="D14" s="29">
        <v>123.333333</v>
      </c>
      <c r="E14" s="30">
        <v>7.2124756300000001</v>
      </c>
    </row>
    <row r="15" spans="1:5" ht="16" x14ac:dyDescent="0.2">
      <c r="A15" s="29">
        <v>13</v>
      </c>
      <c r="B15" s="29">
        <v>76.111111100000002</v>
      </c>
      <c r="C15" s="30">
        <v>4.5</v>
      </c>
      <c r="D15" s="29">
        <v>126.944444</v>
      </c>
      <c r="E15" s="30">
        <v>7.4236517199999996</v>
      </c>
    </row>
    <row r="16" spans="1:5" ht="16" x14ac:dyDescent="0.2">
      <c r="A16" s="29">
        <v>14</v>
      </c>
      <c r="B16" s="29">
        <v>78.888888899999998</v>
      </c>
      <c r="C16" s="30">
        <v>4.5999999999999996</v>
      </c>
      <c r="D16" s="29">
        <v>130.555556</v>
      </c>
      <c r="E16" s="30">
        <v>7.63482781</v>
      </c>
    </row>
    <row r="17" spans="1:5" ht="16" x14ac:dyDescent="0.2">
      <c r="A17" s="29">
        <v>15</v>
      </c>
      <c r="B17" s="29">
        <v>81.666666699999993</v>
      </c>
      <c r="C17" s="30">
        <v>4.8</v>
      </c>
      <c r="D17" s="29">
        <v>134.16666699999999</v>
      </c>
      <c r="E17" s="30">
        <v>7.8460039000000004</v>
      </c>
    </row>
    <row r="18" spans="1:5" ht="16" x14ac:dyDescent="0.2">
      <c r="A18" s="29">
        <v>16</v>
      </c>
      <c r="B18" s="29">
        <v>84.444444399999995</v>
      </c>
      <c r="C18" s="30">
        <v>4.9000000000000004</v>
      </c>
      <c r="D18" s="29">
        <v>137.77777800000001</v>
      </c>
      <c r="E18" s="30">
        <v>8.0571799899999998</v>
      </c>
    </row>
    <row r="19" spans="1:5" ht="16" x14ac:dyDescent="0.2">
      <c r="A19" s="29">
        <v>17</v>
      </c>
      <c r="B19" s="29">
        <v>87.222222200000004</v>
      </c>
      <c r="C19" s="30">
        <v>5.0999999999999996</v>
      </c>
      <c r="D19" s="29">
        <v>141.38888900000001</v>
      </c>
      <c r="E19" s="30">
        <v>8.2683560800000002</v>
      </c>
    </row>
    <row r="20" spans="1:5" ht="16" x14ac:dyDescent="0.2">
      <c r="A20" s="29">
        <v>18</v>
      </c>
      <c r="B20" s="29">
        <v>90</v>
      </c>
      <c r="C20" s="30">
        <v>5.3</v>
      </c>
      <c r="D20" s="29">
        <v>145</v>
      </c>
      <c r="E20" s="30">
        <v>8.4795321599999998</v>
      </c>
    </row>
    <row r="21" spans="1:5" ht="16" x14ac:dyDescent="0.2">
      <c r="A21" s="29">
        <v>19</v>
      </c>
      <c r="B21" s="29">
        <v>92.777777799999996</v>
      </c>
      <c r="C21" s="30">
        <v>5.4</v>
      </c>
      <c r="D21" s="29">
        <v>148.61111099999999</v>
      </c>
      <c r="E21" s="30">
        <v>8.6907082500000001</v>
      </c>
    </row>
    <row r="22" spans="1:5" ht="16" x14ac:dyDescent="0.2">
      <c r="A22" s="29">
        <v>20</v>
      </c>
      <c r="B22" s="29">
        <v>95.555555600000005</v>
      </c>
      <c r="C22" s="30">
        <v>5.6</v>
      </c>
      <c r="D22" s="29">
        <v>152.22222199999999</v>
      </c>
      <c r="E22" s="30">
        <v>8.9018843400000005</v>
      </c>
    </row>
    <row r="23" spans="1:5" ht="16" x14ac:dyDescent="0.2">
      <c r="A23" s="29">
        <v>21</v>
      </c>
      <c r="B23" s="29">
        <v>98.333333300000007</v>
      </c>
      <c r="C23" s="30">
        <v>5.8</v>
      </c>
      <c r="D23" s="29">
        <v>155.83333300000001</v>
      </c>
      <c r="E23" s="30">
        <v>9.1130604300000009</v>
      </c>
    </row>
    <row r="24" spans="1:5" ht="16" x14ac:dyDescent="0.2">
      <c r="A24" s="29">
        <v>22</v>
      </c>
      <c r="B24" s="29">
        <v>101.11111099999999</v>
      </c>
      <c r="C24" s="30">
        <v>5.9</v>
      </c>
      <c r="D24" s="29">
        <v>159.444444</v>
      </c>
      <c r="E24" s="30">
        <v>9.3242365199999995</v>
      </c>
    </row>
    <row r="25" spans="1:5" ht="16" x14ac:dyDescent="0.2">
      <c r="A25" s="29">
        <v>23</v>
      </c>
      <c r="B25" s="29">
        <v>103.88888900000001</v>
      </c>
      <c r="C25" s="30">
        <v>6.1</v>
      </c>
      <c r="D25" s="29">
        <v>163.055556</v>
      </c>
      <c r="E25" s="30">
        <v>9.5354126099999998</v>
      </c>
    </row>
    <row r="26" spans="1:5" ht="16" x14ac:dyDescent="0.2">
      <c r="A26" s="29">
        <v>24</v>
      </c>
      <c r="B26" s="29">
        <v>106.666667</v>
      </c>
      <c r="C26" s="30">
        <v>6.2</v>
      </c>
      <c r="D26" s="29">
        <v>166.66666699999999</v>
      </c>
      <c r="E26" s="30">
        <v>9.7465886899999994</v>
      </c>
    </row>
    <row r="27" spans="1:5" ht="16" x14ac:dyDescent="0.2">
      <c r="A27" s="29">
        <v>25</v>
      </c>
      <c r="B27" s="29">
        <v>109.444444</v>
      </c>
      <c r="C27" s="30">
        <v>6.4</v>
      </c>
      <c r="D27" s="29">
        <v>170.27777800000001</v>
      </c>
      <c r="E27" s="30">
        <v>9.9577647799999998</v>
      </c>
    </row>
    <row r="28" spans="1:5" ht="16" x14ac:dyDescent="0.2">
      <c r="A28" s="29">
        <v>26</v>
      </c>
      <c r="B28" s="29">
        <v>112.222222</v>
      </c>
      <c r="C28" s="30">
        <v>6.6</v>
      </c>
      <c r="D28" s="29">
        <v>173.88888900000001</v>
      </c>
      <c r="E28" s="30">
        <v>10.168940900000001</v>
      </c>
    </row>
    <row r="29" spans="1:5" ht="16" x14ac:dyDescent="0.2">
      <c r="A29" s="29">
        <v>27</v>
      </c>
      <c r="B29" s="29">
        <v>115</v>
      </c>
      <c r="C29" s="30">
        <v>6.7</v>
      </c>
      <c r="D29" s="29">
        <v>177.5</v>
      </c>
      <c r="E29" s="30">
        <v>10.380117</v>
      </c>
    </row>
    <row r="30" spans="1:5" ht="16" x14ac:dyDescent="0.2">
      <c r="A30" s="29">
        <v>28</v>
      </c>
      <c r="B30" s="29">
        <v>117.777778</v>
      </c>
      <c r="C30" s="30">
        <v>6.9</v>
      </c>
      <c r="D30" s="29">
        <v>181.11111099999999</v>
      </c>
      <c r="E30" s="30">
        <v>10.591293</v>
      </c>
    </row>
    <row r="31" spans="1:5" ht="16" x14ac:dyDescent="0.2">
      <c r="A31" s="29">
        <v>29</v>
      </c>
      <c r="B31" s="29">
        <v>120.555556</v>
      </c>
      <c r="C31" s="30">
        <v>7.1</v>
      </c>
      <c r="D31" s="29">
        <v>184.72222199999999</v>
      </c>
      <c r="E31" s="30">
        <v>10.8024691</v>
      </c>
    </row>
    <row r="32" spans="1:5" ht="16" x14ac:dyDescent="0.2">
      <c r="A32" s="29">
        <v>30</v>
      </c>
      <c r="B32" s="29">
        <v>123.333333</v>
      </c>
      <c r="C32" s="30">
        <v>7.2</v>
      </c>
      <c r="D32" s="29">
        <v>188.33333300000001</v>
      </c>
      <c r="E32" s="30">
        <v>11.013645199999999</v>
      </c>
    </row>
    <row r="33" spans="1:5" ht="16" x14ac:dyDescent="0.2">
      <c r="A33" s="29">
        <v>31</v>
      </c>
      <c r="B33" s="29">
        <v>126.11111099999999</v>
      </c>
      <c r="C33" s="30">
        <v>7.4</v>
      </c>
      <c r="D33" s="29">
        <v>191.944444</v>
      </c>
      <c r="E33" s="30">
        <v>11.2248213</v>
      </c>
    </row>
    <row r="34" spans="1:5" ht="16" x14ac:dyDescent="0.2">
      <c r="A34" s="29">
        <v>32</v>
      </c>
      <c r="B34" s="29">
        <v>128.88888900000001</v>
      </c>
      <c r="C34" s="30">
        <v>7.5</v>
      </c>
      <c r="D34" s="29">
        <v>195.555556</v>
      </c>
      <c r="E34" s="30">
        <v>11.4359974</v>
      </c>
    </row>
    <row r="35" spans="1:5" ht="16" x14ac:dyDescent="0.2">
      <c r="A35" s="29">
        <v>33</v>
      </c>
      <c r="B35" s="29">
        <v>131.66666699999999</v>
      </c>
      <c r="C35" s="30">
        <v>7.7</v>
      </c>
      <c r="D35" s="29">
        <v>199.16666699999999</v>
      </c>
      <c r="E35" s="30">
        <v>11.647173499999999</v>
      </c>
    </row>
    <row r="36" spans="1:5" ht="16" x14ac:dyDescent="0.2">
      <c r="A36" s="29">
        <v>34</v>
      </c>
      <c r="B36" s="29">
        <v>134.444444</v>
      </c>
      <c r="C36" s="30">
        <v>7.9</v>
      </c>
      <c r="D36" s="29">
        <v>202.77777800000001</v>
      </c>
      <c r="E36" s="30">
        <v>11.8583496</v>
      </c>
    </row>
    <row r="37" spans="1:5" ht="16" x14ac:dyDescent="0.2">
      <c r="A37" s="29">
        <v>35</v>
      </c>
      <c r="B37" s="29">
        <v>137.22222199999999</v>
      </c>
      <c r="C37" s="30">
        <v>8</v>
      </c>
      <c r="D37" s="29">
        <v>206.38888900000001</v>
      </c>
      <c r="E37" s="30">
        <v>12.0695257</v>
      </c>
    </row>
    <row r="38" spans="1:5" ht="16" x14ac:dyDescent="0.2">
      <c r="A38" s="29">
        <v>36</v>
      </c>
      <c r="B38" s="29">
        <v>140</v>
      </c>
      <c r="C38" s="30">
        <v>8.1999999999999993</v>
      </c>
      <c r="D38" s="29">
        <v>210</v>
      </c>
      <c r="E38" s="30">
        <v>12.280701799999999</v>
      </c>
    </row>
    <row r="39" spans="1:5" ht="16" x14ac:dyDescent="0.2">
      <c r="A39" s="29">
        <v>37</v>
      </c>
      <c r="B39" s="29">
        <v>142.77777800000001</v>
      </c>
      <c r="C39" s="30">
        <v>8.3000000000000007</v>
      </c>
      <c r="D39" s="29">
        <v>213.61111099999999</v>
      </c>
      <c r="E39" s="30">
        <v>12.491877799999999</v>
      </c>
    </row>
    <row r="40" spans="1:5" ht="16" x14ac:dyDescent="0.2">
      <c r="A40" s="29">
        <v>38</v>
      </c>
      <c r="B40" s="29">
        <v>145.555556</v>
      </c>
      <c r="C40" s="30">
        <v>8.5</v>
      </c>
      <c r="D40" s="29">
        <v>217.22222199999999</v>
      </c>
      <c r="E40" s="30">
        <v>12.7030539</v>
      </c>
    </row>
    <row r="41" spans="1:5" ht="16" x14ac:dyDescent="0.2">
      <c r="A41" s="29">
        <v>39</v>
      </c>
      <c r="B41" s="29">
        <v>148.33333300000001</v>
      </c>
      <c r="C41" s="30">
        <v>8.6999999999999993</v>
      </c>
      <c r="D41" s="29">
        <v>220.83333300000001</v>
      </c>
      <c r="E41" s="30">
        <v>12.91423</v>
      </c>
    </row>
    <row r="42" spans="1:5" ht="16" x14ac:dyDescent="0.2">
      <c r="A42" s="29">
        <v>40</v>
      </c>
      <c r="B42" s="29">
        <v>151.11111099999999</v>
      </c>
      <c r="C42" s="30">
        <v>8.8000000000000007</v>
      </c>
      <c r="D42" s="29">
        <v>224.444444</v>
      </c>
      <c r="E42" s="30">
        <v>13.125406099999999</v>
      </c>
    </row>
    <row r="43" spans="1:5" ht="16" x14ac:dyDescent="0.2">
      <c r="A43" s="29">
        <v>41</v>
      </c>
      <c r="B43" s="29">
        <v>153.88888900000001</v>
      </c>
      <c r="C43" s="30">
        <v>9</v>
      </c>
      <c r="D43" s="29">
        <v>228.055556</v>
      </c>
      <c r="E43" s="30">
        <v>13.3365822</v>
      </c>
    </row>
    <row r="44" spans="1:5" ht="16" x14ac:dyDescent="0.2">
      <c r="A44" s="29">
        <v>42</v>
      </c>
      <c r="B44" s="29">
        <v>156.66666699999999</v>
      </c>
      <c r="C44" s="30">
        <v>9.1999999999999993</v>
      </c>
      <c r="D44" s="29">
        <v>231.66666699999999</v>
      </c>
      <c r="E44" s="30">
        <v>13.5477583</v>
      </c>
    </row>
    <row r="45" spans="1:5" ht="16" x14ac:dyDescent="0.2">
      <c r="A45" s="29">
        <v>43</v>
      </c>
      <c r="B45" s="29">
        <v>159.444444</v>
      </c>
      <c r="C45" s="30">
        <v>9.3000000000000007</v>
      </c>
      <c r="D45" s="29">
        <v>235.27777800000001</v>
      </c>
      <c r="E45" s="30">
        <v>13.758934399999999</v>
      </c>
    </row>
    <row r="46" spans="1:5" ht="16" x14ac:dyDescent="0.2">
      <c r="A46" s="29">
        <v>44</v>
      </c>
      <c r="B46" s="29">
        <v>162.22222199999999</v>
      </c>
      <c r="C46" s="30">
        <v>9.5</v>
      </c>
      <c r="D46" s="29">
        <v>238.88888900000001</v>
      </c>
      <c r="E46" s="30">
        <v>13.970110500000001</v>
      </c>
    </row>
    <row r="47" spans="1:5" ht="16" x14ac:dyDescent="0.2">
      <c r="A47" s="29">
        <v>45</v>
      </c>
      <c r="B47" s="29">
        <v>165</v>
      </c>
      <c r="C47" s="30">
        <v>9.6</v>
      </c>
      <c r="D47" s="29">
        <v>242.5</v>
      </c>
      <c r="E47" s="30">
        <v>14.181286500000001</v>
      </c>
    </row>
    <row r="48" spans="1:5" ht="16" x14ac:dyDescent="0.2">
      <c r="A48" s="29">
        <v>46</v>
      </c>
      <c r="B48" s="29">
        <v>167.77777800000001</v>
      </c>
      <c r="C48" s="30">
        <v>9.8000000000000007</v>
      </c>
      <c r="D48" s="29">
        <v>246.11111099999999</v>
      </c>
      <c r="E48" s="30">
        <v>14.3924626</v>
      </c>
    </row>
    <row r="49" spans="1:5" ht="16" x14ac:dyDescent="0.2">
      <c r="A49" s="29">
        <v>47</v>
      </c>
      <c r="B49" s="29">
        <v>170.555556</v>
      </c>
      <c r="C49" s="30">
        <v>10</v>
      </c>
      <c r="D49" s="29">
        <v>249.72222199999999</v>
      </c>
      <c r="E49" s="30">
        <v>14.603638699999999</v>
      </c>
    </row>
    <row r="50" spans="1:5" ht="16" x14ac:dyDescent="0.2">
      <c r="A50" s="29">
        <v>48</v>
      </c>
      <c r="B50" s="29">
        <v>173.33333300000001</v>
      </c>
      <c r="C50" s="30">
        <v>10.1</v>
      </c>
      <c r="D50" s="29">
        <v>253.33333300000001</v>
      </c>
      <c r="E50" s="30">
        <v>14.814814800000001</v>
      </c>
    </row>
    <row r="51" spans="1:5" ht="16" x14ac:dyDescent="0.2">
      <c r="A51" s="29">
        <v>49</v>
      </c>
      <c r="B51" s="29">
        <v>176.11111099999999</v>
      </c>
      <c r="C51" s="30">
        <v>10.3</v>
      </c>
      <c r="D51" s="29">
        <v>256.94444399999998</v>
      </c>
      <c r="E51" s="30">
        <v>15.0259909</v>
      </c>
    </row>
    <row r="52" spans="1:5" ht="16" x14ac:dyDescent="0.2">
      <c r="A52" s="29">
        <v>50</v>
      </c>
      <c r="B52" s="29">
        <v>178.88888900000001</v>
      </c>
      <c r="C52" s="30">
        <v>10.5</v>
      </c>
      <c r="D52" s="29">
        <v>260.55555600000002</v>
      </c>
      <c r="E52" s="30">
        <v>15.237166999999999</v>
      </c>
    </row>
    <row r="53" spans="1:5" ht="16" x14ac:dyDescent="0.2">
      <c r="A53" s="29">
        <v>51</v>
      </c>
      <c r="B53" s="29">
        <v>181.66666699999999</v>
      </c>
      <c r="C53" s="30">
        <v>10.6</v>
      </c>
      <c r="D53" s="29">
        <v>264.16666700000002</v>
      </c>
      <c r="E53" s="30">
        <v>15.448343100000001</v>
      </c>
    </row>
    <row r="54" spans="1:5" ht="16" x14ac:dyDescent="0.2">
      <c r="A54" s="29">
        <v>52</v>
      </c>
      <c r="B54" s="29">
        <v>184.444444</v>
      </c>
      <c r="C54" s="30">
        <v>10.8</v>
      </c>
      <c r="D54" s="29">
        <v>267.77777800000001</v>
      </c>
      <c r="E54" s="30">
        <v>15.6595192</v>
      </c>
    </row>
    <row r="55" spans="1:5" ht="16" x14ac:dyDescent="0.2">
      <c r="A55" s="29">
        <v>53</v>
      </c>
      <c r="B55" s="29">
        <v>187.22222199999999</v>
      </c>
      <c r="C55" s="30">
        <v>10.9</v>
      </c>
      <c r="D55" s="29">
        <v>271.38888900000001</v>
      </c>
      <c r="E55" s="30">
        <v>15.8706953</v>
      </c>
    </row>
    <row r="56" spans="1:5" ht="16" x14ac:dyDescent="0.2">
      <c r="A56" s="29">
        <v>54</v>
      </c>
      <c r="B56" s="29">
        <v>190</v>
      </c>
      <c r="C56" s="30">
        <v>11.1</v>
      </c>
      <c r="D56" s="29">
        <v>275</v>
      </c>
      <c r="E56" s="30">
        <v>16.0818713</v>
      </c>
    </row>
    <row r="57" spans="1:5" ht="16" x14ac:dyDescent="0.2">
      <c r="A57" s="29">
        <v>55</v>
      </c>
      <c r="B57" s="29">
        <v>192.77777800000001</v>
      </c>
      <c r="C57" s="30">
        <v>11.3</v>
      </c>
      <c r="D57" s="29">
        <v>278.61111099999999</v>
      </c>
      <c r="E57" s="30">
        <v>16.293047399999999</v>
      </c>
    </row>
    <row r="58" spans="1:5" ht="16" x14ac:dyDescent="0.2">
      <c r="A58" s="29">
        <v>56</v>
      </c>
      <c r="B58" s="29">
        <v>195.555556</v>
      </c>
      <c r="C58" s="30">
        <v>11.4</v>
      </c>
      <c r="D58" s="29">
        <v>282.22222199999999</v>
      </c>
      <c r="E58" s="30">
        <v>16.504223499999998</v>
      </c>
    </row>
    <row r="59" spans="1:5" ht="16" x14ac:dyDescent="0.2">
      <c r="A59" s="29">
        <v>57</v>
      </c>
      <c r="B59" s="29">
        <v>198.33333300000001</v>
      </c>
      <c r="C59" s="30">
        <v>11.6</v>
      </c>
      <c r="D59" s="29">
        <v>285.83333299999998</v>
      </c>
      <c r="E59" s="30">
        <v>16.715399600000001</v>
      </c>
    </row>
    <row r="60" spans="1:5" ht="16" x14ac:dyDescent="0.2">
      <c r="A60" s="29">
        <v>58</v>
      </c>
      <c r="B60" s="29">
        <v>201.11111099999999</v>
      </c>
      <c r="C60" s="30">
        <v>11.8</v>
      </c>
      <c r="D60" s="29">
        <v>289.44444399999998</v>
      </c>
      <c r="E60" s="30">
        <v>16.926575700000001</v>
      </c>
    </row>
    <row r="61" spans="1:5" ht="16" x14ac:dyDescent="0.2">
      <c r="A61" s="29">
        <v>59</v>
      </c>
      <c r="B61" s="29">
        <v>203.88888900000001</v>
      </c>
      <c r="C61" s="30">
        <v>11.9</v>
      </c>
      <c r="D61" s="29">
        <v>293.05555600000002</v>
      </c>
      <c r="E61" s="30">
        <v>17.1377518</v>
      </c>
    </row>
    <row r="62" spans="1:5" ht="16" x14ac:dyDescent="0.2">
      <c r="A62" s="29">
        <v>60</v>
      </c>
      <c r="B62" s="29">
        <v>206.66666699999999</v>
      </c>
      <c r="C62" s="30">
        <v>12.1</v>
      </c>
      <c r="D62" s="29">
        <v>296.66666700000002</v>
      </c>
      <c r="E62" s="30">
        <v>17.3489279</v>
      </c>
    </row>
    <row r="63" spans="1:5" ht="16" x14ac:dyDescent="0.2">
      <c r="A63" s="29">
        <v>61</v>
      </c>
      <c r="B63" s="29">
        <v>209.444444</v>
      </c>
      <c r="C63" s="30">
        <v>12.2</v>
      </c>
      <c r="D63" s="29">
        <v>300.27777800000001</v>
      </c>
      <c r="E63" s="30">
        <v>17.560103999999999</v>
      </c>
    </row>
    <row r="64" spans="1:5" ht="16" x14ac:dyDescent="0.2">
      <c r="A64" s="29">
        <v>62</v>
      </c>
      <c r="B64" s="29">
        <v>212.22222199999999</v>
      </c>
      <c r="C64" s="30">
        <v>12.4</v>
      </c>
      <c r="D64" s="29">
        <v>303.88888900000001</v>
      </c>
      <c r="E64" s="30">
        <v>17.771280099999998</v>
      </c>
    </row>
    <row r="65" spans="1:5" ht="16" x14ac:dyDescent="0.2">
      <c r="A65" s="29">
        <v>63</v>
      </c>
      <c r="B65" s="29">
        <v>215</v>
      </c>
      <c r="C65" s="30">
        <v>12.6</v>
      </c>
      <c r="D65" s="29">
        <v>307.5</v>
      </c>
      <c r="E65" s="30">
        <v>17.9824561</v>
      </c>
    </row>
    <row r="66" spans="1:5" ht="16" x14ac:dyDescent="0.2">
      <c r="A66" s="29">
        <v>64</v>
      </c>
      <c r="B66" s="29">
        <v>217.77777800000001</v>
      </c>
      <c r="C66" s="30">
        <v>12.7</v>
      </c>
      <c r="D66" s="29">
        <v>311.11111099999999</v>
      </c>
      <c r="E66" s="30">
        <v>18.1936322</v>
      </c>
    </row>
    <row r="67" spans="1:5" ht="16" x14ac:dyDescent="0.2">
      <c r="A67" s="29">
        <v>65</v>
      </c>
      <c r="B67" s="29">
        <v>220.555556</v>
      </c>
      <c r="C67" s="30">
        <v>12.9</v>
      </c>
      <c r="D67" s="29">
        <v>314.72222199999999</v>
      </c>
      <c r="E67" s="30">
        <v>18.404808299999999</v>
      </c>
    </row>
    <row r="68" spans="1:5" ht="16" x14ac:dyDescent="0.2">
      <c r="A68" s="29">
        <v>66</v>
      </c>
      <c r="B68" s="29">
        <v>223.33333300000001</v>
      </c>
      <c r="C68" s="30">
        <v>13.1</v>
      </c>
      <c r="D68" s="29">
        <v>318.33333299999998</v>
      </c>
      <c r="E68" s="30">
        <v>18.615984399999999</v>
      </c>
    </row>
    <row r="69" spans="1:5" ht="16" x14ac:dyDescent="0.2">
      <c r="A69" s="29">
        <v>67</v>
      </c>
      <c r="B69" s="29">
        <v>226.11111099999999</v>
      </c>
      <c r="C69" s="30">
        <v>13.2</v>
      </c>
      <c r="D69" s="29">
        <v>321.94444399999998</v>
      </c>
      <c r="E69" s="30">
        <v>18.827160500000002</v>
      </c>
    </row>
    <row r="70" spans="1:5" ht="16" x14ac:dyDescent="0.2">
      <c r="A70" s="29">
        <v>68</v>
      </c>
      <c r="B70" s="29">
        <v>228.88888900000001</v>
      </c>
      <c r="C70" s="30">
        <v>13.4</v>
      </c>
      <c r="D70" s="29">
        <v>325.55555600000002</v>
      </c>
      <c r="E70" s="30">
        <v>19.038336600000001</v>
      </c>
    </row>
    <row r="71" spans="1:5" ht="16" x14ac:dyDescent="0.2">
      <c r="A71" s="29">
        <v>69</v>
      </c>
      <c r="B71" s="29">
        <v>231.66666699999999</v>
      </c>
      <c r="C71" s="30">
        <v>13.5</v>
      </c>
      <c r="D71" s="29">
        <v>329.16666700000002</v>
      </c>
      <c r="E71" s="30">
        <v>19.2495127</v>
      </c>
    </row>
    <row r="72" spans="1:5" ht="16" x14ac:dyDescent="0.2">
      <c r="A72" s="29">
        <v>70</v>
      </c>
      <c r="B72" s="29">
        <v>234.444444</v>
      </c>
      <c r="C72" s="30">
        <v>13.7</v>
      </c>
      <c r="D72" s="29">
        <v>332.77777800000001</v>
      </c>
      <c r="E72" s="30">
        <v>19.4606888</v>
      </c>
    </row>
    <row r="73" spans="1:5" ht="16" x14ac:dyDescent="0.2">
      <c r="A73" s="29">
        <v>71</v>
      </c>
      <c r="B73" s="29">
        <v>237.22222199999999</v>
      </c>
      <c r="C73" s="30">
        <v>13.9</v>
      </c>
      <c r="D73" s="29">
        <v>336.38888900000001</v>
      </c>
      <c r="E73" s="30">
        <v>19.671864800000002</v>
      </c>
    </row>
    <row r="74" spans="1:5" ht="16" x14ac:dyDescent="0.2">
      <c r="A74" s="29">
        <v>72</v>
      </c>
      <c r="B74" s="29">
        <v>240</v>
      </c>
      <c r="C74" s="30">
        <v>14</v>
      </c>
      <c r="D74" s="29">
        <v>340</v>
      </c>
      <c r="E74" s="30">
        <v>19.883040900000001</v>
      </c>
    </row>
    <row r="75" spans="1:5" ht="16" x14ac:dyDescent="0.2">
      <c r="A75" s="29">
        <v>73</v>
      </c>
      <c r="B75" s="29">
        <v>240</v>
      </c>
      <c r="C75" s="30">
        <v>14</v>
      </c>
      <c r="D75" s="29">
        <v>340</v>
      </c>
      <c r="E75" s="30">
        <v>19.883040900000001</v>
      </c>
    </row>
    <row r="76" spans="1:5" ht="16" x14ac:dyDescent="0.2">
      <c r="A76" s="29">
        <v>74</v>
      </c>
      <c r="B76" s="29">
        <v>240</v>
      </c>
      <c r="C76" s="30">
        <v>14</v>
      </c>
      <c r="D76" s="29">
        <v>340</v>
      </c>
      <c r="E76" s="30">
        <v>19.883040900000001</v>
      </c>
    </row>
    <row r="77" spans="1:5" ht="16" x14ac:dyDescent="0.2">
      <c r="A77" s="29">
        <v>75</v>
      </c>
      <c r="B77" s="29">
        <v>240</v>
      </c>
      <c r="C77" s="30">
        <v>14</v>
      </c>
      <c r="D77" s="29">
        <v>340</v>
      </c>
      <c r="E77" s="30">
        <v>19.883040900000001</v>
      </c>
    </row>
    <row r="78" spans="1:5" ht="16" x14ac:dyDescent="0.2">
      <c r="A78" s="29">
        <v>76</v>
      </c>
      <c r="B78" s="29">
        <v>240</v>
      </c>
      <c r="C78" s="30">
        <v>14</v>
      </c>
      <c r="D78" s="29">
        <v>340</v>
      </c>
      <c r="E78" s="30">
        <v>19.883040900000001</v>
      </c>
    </row>
    <row r="79" spans="1:5" ht="16" x14ac:dyDescent="0.2">
      <c r="A79" s="29">
        <v>77</v>
      </c>
      <c r="B79" s="29">
        <v>240</v>
      </c>
      <c r="C79" s="30">
        <v>14</v>
      </c>
      <c r="D79" s="29">
        <v>340</v>
      </c>
      <c r="E79" s="30">
        <v>19.883040900000001</v>
      </c>
    </row>
    <row r="80" spans="1:5" ht="16" x14ac:dyDescent="0.2">
      <c r="A80" s="29">
        <v>78</v>
      </c>
      <c r="B80" s="29">
        <v>240</v>
      </c>
      <c r="C80" s="30">
        <v>14</v>
      </c>
      <c r="D80" s="29">
        <v>340</v>
      </c>
      <c r="E80" s="30">
        <v>19.883040900000001</v>
      </c>
    </row>
    <row r="81" spans="1:5" ht="16" x14ac:dyDescent="0.2">
      <c r="A81" s="29">
        <v>79</v>
      </c>
      <c r="B81" s="29">
        <v>240</v>
      </c>
      <c r="C81" s="30">
        <v>14</v>
      </c>
      <c r="D81" s="29">
        <v>340</v>
      </c>
      <c r="E81" s="30">
        <v>19.883040900000001</v>
      </c>
    </row>
    <row r="82" spans="1:5" ht="16" x14ac:dyDescent="0.2">
      <c r="A82" s="29">
        <v>80</v>
      </c>
      <c r="B82" s="29">
        <v>240</v>
      </c>
      <c r="C82" s="30">
        <v>14</v>
      </c>
      <c r="D82" s="29">
        <v>340</v>
      </c>
      <c r="E82" s="30">
        <v>19.883040900000001</v>
      </c>
    </row>
    <row r="83" spans="1:5" ht="16" x14ac:dyDescent="0.2">
      <c r="A83" s="29">
        <v>81</v>
      </c>
      <c r="B83" s="29">
        <v>240</v>
      </c>
      <c r="C83" s="30">
        <v>14</v>
      </c>
      <c r="D83" s="29">
        <v>340</v>
      </c>
      <c r="E83" s="30">
        <v>19.883040900000001</v>
      </c>
    </row>
    <row r="84" spans="1:5" ht="16" x14ac:dyDescent="0.2">
      <c r="A84" s="29">
        <v>82</v>
      </c>
      <c r="B84" s="29">
        <v>240</v>
      </c>
      <c r="C84" s="30">
        <v>14</v>
      </c>
      <c r="D84" s="29">
        <v>340</v>
      </c>
      <c r="E84" s="30">
        <v>19.883040900000001</v>
      </c>
    </row>
    <row r="85" spans="1:5" ht="16" x14ac:dyDescent="0.2">
      <c r="A85" s="29">
        <v>83</v>
      </c>
      <c r="B85" s="29">
        <v>240</v>
      </c>
      <c r="C85" s="30">
        <v>14</v>
      </c>
      <c r="D85" s="29">
        <v>340</v>
      </c>
      <c r="E85" s="30">
        <v>19.883040900000001</v>
      </c>
    </row>
    <row r="86" spans="1:5" ht="16" x14ac:dyDescent="0.2">
      <c r="A86" s="29">
        <v>84</v>
      </c>
      <c r="B86" s="29">
        <v>240</v>
      </c>
      <c r="C86" s="30">
        <v>14</v>
      </c>
      <c r="D86" s="29">
        <v>340</v>
      </c>
      <c r="E86" s="30">
        <v>19.883040900000001</v>
      </c>
    </row>
    <row r="87" spans="1:5" ht="16" x14ac:dyDescent="0.2">
      <c r="A87" s="29">
        <v>85</v>
      </c>
      <c r="B87" s="29">
        <v>240</v>
      </c>
      <c r="C87" s="30">
        <v>14</v>
      </c>
      <c r="D87" s="29">
        <v>340</v>
      </c>
      <c r="E87" s="30">
        <v>19.883040900000001</v>
      </c>
    </row>
    <row r="88" spans="1:5" ht="16" x14ac:dyDescent="0.2">
      <c r="A88" s="29">
        <v>86</v>
      </c>
      <c r="B88" s="29">
        <v>240</v>
      </c>
      <c r="C88" s="30">
        <v>14</v>
      </c>
      <c r="D88" s="29">
        <v>340</v>
      </c>
      <c r="E88" s="30">
        <v>19.883040900000001</v>
      </c>
    </row>
    <row r="89" spans="1:5" ht="16" x14ac:dyDescent="0.2">
      <c r="A89" s="29">
        <v>87</v>
      </c>
      <c r="B89" s="29">
        <v>240</v>
      </c>
      <c r="C89" s="30">
        <v>14</v>
      </c>
      <c r="D89" s="29">
        <v>340</v>
      </c>
      <c r="E89" s="30">
        <v>19.883040900000001</v>
      </c>
    </row>
    <row r="90" spans="1:5" ht="16" x14ac:dyDescent="0.2">
      <c r="A90" s="29">
        <v>88</v>
      </c>
      <c r="B90" s="29">
        <v>240</v>
      </c>
      <c r="C90" s="30">
        <v>14</v>
      </c>
      <c r="D90" s="29">
        <v>340</v>
      </c>
      <c r="E90" s="30">
        <v>19.883040900000001</v>
      </c>
    </row>
    <row r="91" spans="1:5" ht="16" x14ac:dyDescent="0.2">
      <c r="A91" s="29">
        <v>89</v>
      </c>
      <c r="B91" s="29">
        <v>240</v>
      </c>
      <c r="C91" s="30">
        <v>14</v>
      </c>
      <c r="D91" s="29">
        <v>340</v>
      </c>
      <c r="E91" s="30">
        <v>19.883040900000001</v>
      </c>
    </row>
    <row r="92" spans="1:5" ht="16" x14ac:dyDescent="0.2">
      <c r="A92" s="29">
        <v>90</v>
      </c>
      <c r="B92" s="29">
        <v>240</v>
      </c>
      <c r="C92" s="30">
        <v>14</v>
      </c>
      <c r="D92" s="29">
        <v>340</v>
      </c>
      <c r="E92" s="30">
        <v>19.883040900000001</v>
      </c>
    </row>
    <row r="93" spans="1:5" ht="16" x14ac:dyDescent="0.2">
      <c r="A93" s="29">
        <v>91</v>
      </c>
      <c r="B93" s="29">
        <v>240</v>
      </c>
      <c r="C93" s="30">
        <v>14</v>
      </c>
      <c r="D93" s="29">
        <v>340</v>
      </c>
      <c r="E93" s="30">
        <v>19.883040900000001</v>
      </c>
    </row>
    <row r="94" spans="1:5" ht="16" x14ac:dyDescent="0.2">
      <c r="A94" s="29">
        <v>92</v>
      </c>
      <c r="B94" s="29">
        <v>240</v>
      </c>
      <c r="C94" s="30">
        <v>14</v>
      </c>
      <c r="D94" s="29">
        <v>340</v>
      </c>
      <c r="E94" s="30">
        <v>19.883040900000001</v>
      </c>
    </row>
    <row r="95" spans="1:5" ht="16" x14ac:dyDescent="0.2">
      <c r="A95" s="29">
        <v>93</v>
      </c>
      <c r="B95" s="29">
        <v>240</v>
      </c>
      <c r="C95" s="30">
        <v>14</v>
      </c>
      <c r="D95" s="29">
        <v>340</v>
      </c>
      <c r="E95" s="30">
        <v>19.883040900000001</v>
      </c>
    </row>
    <row r="96" spans="1:5" ht="16" x14ac:dyDescent="0.2">
      <c r="A96" s="29">
        <v>94</v>
      </c>
      <c r="B96" s="29">
        <v>240</v>
      </c>
      <c r="C96" s="30">
        <v>14</v>
      </c>
      <c r="D96" s="29">
        <v>340</v>
      </c>
      <c r="E96" s="30">
        <v>19.883040900000001</v>
      </c>
    </row>
    <row r="97" spans="1:5" ht="16" x14ac:dyDescent="0.2">
      <c r="A97" s="29">
        <v>95</v>
      </c>
      <c r="B97" s="29">
        <v>240</v>
      </c>
      <c r="C97" s="30">
        <v>14</v>
      </c>
      <c r="D97" s="29">
        <v>340</v>
      </c>
      <c r="E97" s="30">
        <v>19.883040900000001</v>
      </c>
    </row>
    <row r="98" spans="1:5" ht="16" x14ac:dyDescent="0.2">
      <c r="A98" s="29">
        <v>96</v>
      </c>
      <c r="B98" s="29">
        <v>240</v>
      </c>
      <c r="C98" s="30">
        <v>14</v>
      </c>
      <c r="D98" s="29">
        <v>340</v>
      </c>
      <c r="E98" s="30">
        <v>19.883040900000001</v>
      </c>
    </row>
    <row r="99" spans="1:5" ht="16" x14ac:dyDescent="0.2">
      <c r="A99" s="29">
        <v>97</v>
      </c>
      <c r="B99" s="29">
        <v>240</v>
      </c>
      <c r="C99" s="30">
        <v>14</v>
      </c>
      <c r="D99" s="29">
        <v>340</v>
      </c>
      <c r="E99" s="30">
        <v>19.883040900000001</v>
      </c>
    </row>
    <row r="100" spans="1:5" ht="16" x14ac:dyDescent="0.2">
      <c r="A100" s="29">
        <v>98</v>
      </c>
      <c r="B100" s="29">
        <v>240</v>
      </c>
      <c r="C100" s="30">
        <v>14</v>
      </c>
      <c r="D100" s="29">
        <v>340</v>
      </c>
      <c r="E100" s="30">
        <v>19.883040900000001</v>
      </c>
    </row>
    <row r="101" spans="1:5" ht="16" x14ac:dyDescent="0.2">
      <c r="A101" s="29">
        <v>99</v>
      </c>
      <c r="B101" s="29">
        <v>240</v>
      </c>
      <c r="C101" s="30">
        <v>14</v>
      </c>
      <c r="D101" s="29">
        <v>340</v>
      </c>
      <c r="E101" s="30">
        <v>19.883040900000001</v>
      </c>
    </row>
    <row r="102" spans="1:5" ht="16" x14ac:dyDescent="0.2">
      <c r="A102" s="29">
        <v>100</v>
      </c>
      <c r="B102" s="29">
        <v>240</v>
      </c>
      <c r="C102" s="30">
        <v>14</v>
      </c>
      <c r="D102" s="29">
        <v>340</v>
      </c>
      <c r="E102" s="30">
        <v>19.883040900000001</v>
      </c>
    </row>
    <row r="103" spans="1:5" ht="16" x14ac:dyDescent="0.2">
      <c r="A103" s="29">
        <v>101</v>
      </c>
      <c r="B103" s="29">
        <v>240</v>
      </c>
      <c r="C103" s="30">
        <v>14</v>
      </c>
      <c r="D103" s="29">
        <v>340</v>
      </c>
      <c r="E103" s="30">
        <v>19.883040900000001</v>
      </c>
    </row>
    <row r="104" spans="1:5" ht="16" x14ac:dyDescent="0.2">
      <c r="A104" s="29">
        <v>102</v>
      </c>
      <c r="B104" s="29">
        <v>240</v>
      </c>
      <c r="C104" s="30">
        <v>14</v>
      </c>
      <c r="D104" s="29">
        <v>340</v>
      </c>
      <c r="E104" s="30">
        <v>19.883040900000001</v>
      </c>
    </row>
    <row r="105" spans="1:5" ht="16" x14ac:dyDescent="0.2">
      <c r="A105" s="29">
        <v>103</v>
      </c>
      <c r="B105" s="29">
        <v>240</v>
      </c>
      <c r="C105" s="30">
        <v>14</v>
      </c>
      <c r="D105" s="29">
        <v>340</v>
      </c>
      <c r="E105" s="30">
        <v>19.883040900000001</v>
      </c>
    </row>
    <row r="106" spans="1:5" ht="16" x14ac:dyDescent="0.2">
      <c r="A106" s="29">
        <v>104</v>
      </c>
      <c r="B106" s="29">
        <v>240</v>
      </c>
      <c r="C106" s="30">
        <v>14</v>
      </c>
      <c r="D106" s="29">
        <v>340</v>
      </c>
      <c r="E106" s="30">
        <v>19.883040900000001</v>
      </c>
    </row>
    <row r="107" spans="1:5" ht="16" x14ac:dyDescent="0.2">
      <c r="A107" s="29">
        <v>105</v>
      </c>
      <c r="B107" s="29">
        <v>240</v>
      </c>
      <c r="C107" s="30">
        <v>14</v>
      </c>
      <c r="D107" s="29">
        <v>340</v>
      </c>
      <c r="E107" s="30">
        <v>19.883040900000001</v>
      </c>
    </row>
    <row r="108" spans="1:5" ht="16" x14ac:dyDescent="0.2">
      <c r="A108" s="29">
        <v>106</v>
      </c>
      <c r="B108" s="29">
        <v>240</v>
      </c>
      <c r="C108" s="30">
        <v>14</v>
      </c>
      <c r="D108" s="29">
        <v>340</v>
      </c>
      <c r="E108" s="30">
        <v>19.883040900000001</v>
      </c>
    </row>
    <row r="109" spans="1:5" ht="16" x14ac:dyDescent="0.2">
      <c r="A109" s="29">
        <v>107</v>
      </c>
      <c r="B109" s="29">
        <v>240</v>
      </c>
      <c r="C109" s="30">
        <v>14</v>
      </c>
      <c r="D109" s="29">
        <v>340</v>
      </c>
      <c r="E109" s="30">
        <v>19.883040900000001</v>
      </c>
    </row>
    <row r="110" spans="1:5" ht="16" x14ac:dyDescent="0.2">
      <c r="A110" s="29">
        <v>108</v>
      </c>
      <c r="B110" s="29">
        <v>240</v>
      </c>
      <c r="C110" s="30">
        <v>14</v>
      </c>
      <c r="D110" s="29">
        <v>340</v>
      </c>
      <c r="E110" s="30">
        <v>19.883040900000001</v>
      </c>
    </row>
    <row r="111" spans="1:5" ht="16" x14ac:dyDescent="0.2">
      <c r="A111" s="29">
        <v>109</v>
      </c>
      <c r="B111" s="29">
        <v>240</v>
      </c>
      <c r="C111" s="30">
        <v>14</v>
      </c>
      <c r="D111" s="29">
        <v>340</v>
      </c>
      <c r="E111" s="30">
        <v>19.883040900000001</v>
      </c>
    </row>
    <row r="112" spans="1:5" ht="16" x14ac:dyDescent="0.2">
      <c r="A112" s="29">
        <v>110</v>
      </c>
      <c r="B112" s="29">
        <v>240</v>
      </c>
      <c r="C112" s="30">
        <v>14</v>
      </c>
      <c r="D112" s="29">
        <v>340</v>
      </c>
      <c r="E112" s="30">
        <v>19.883040900000001</v>
      </c>
    </row>
    <row r="113" spans="1:5" ht="16" x14ac:dyDescent="0.2">
      <c r="A113" s="29">
        <v>111</v>
      </c>
      <c r="B113" s="29">
        <v>240</v>
      </c>
      <c r="C113" s="30">
        <v>14</v>
      </c>
      <c r="D113" s="29">
        <v>340</v>
      </c>
      <c r="E113" s="30">
        <v>19.883040900000001</v>
      </c>
    </row>
    <row r="114" spans="1:5" ht="16" x14ac:dyDescent="0.2">
      <c r="A114" s="29">
        <v>112</v>
      </c>
      <c r="B114" s="29">
        <v>240</v>
      </c>
      <c r="C114" s="30">
        <v>14</v>
      </c>
      <c r="D114" s="29">
        <v>340</v>
      </c>
      <c r="E114" s="30">
        <v>19.883040900000001</v>
      </c>
    </row>
    <row r="115" spans="1:5" ht="16" x14ac:dyDescent="0.2">
      <c r="A115" s="29">
        <v>113</v>
      </c>
      <c r="B115" s="29">
        <v>240</v>
      </c>
      <c r="C115" s="30">
        <v>14</v>
      </c>
      <c r="D115" s="29">
        <v>340</v>
      </c>
      <c r="E115" s="30">
        <v>19.883040900000001</v>
      </c>
    </row>
    <row r="116" spans="1:5" ht="16" x14ac:dyDescent="0.2">
      <c r="A116" s="29">
        <v>114</v>
      </c>
      <c r="B116" s="29">
        <v>240</v>
      </c>
      <c r="C116" s="30">
        <v>14</v>
      </c>
      <c r="D116" s="29">
        <v>340</v>
      </c>
      <c r="E116" s="30">
        <v>19.883040900000001</v>
      </c>
    </row>
    <row r="117" spans="1:5" ht="16" x14ac:dyDescent="0.2">
      <c r="A117" s="29">
        <v>115</v>
      </c>
      <c r="B117" s="29">
        <v>240</v>
      </c>
      <c r="C117" s="30">
        <v>14</v>
      </c>
      <c r="D117" s="29">
        <v>340</v>
      </c>
      <c r="E117" s="30">
        <v>19.883040900000001</v>
      </c>
    </row>
    <row r="118" spans="1:5" ht="16" x14ac:dyDescent="0.2">
      <c r="A118" s="29">
        <v>116</v>
      </c>
      <c r="B118" s="29">
        <v>240</v>
      </c>
      <c r="C118" s="30">
        <v>14</v>
      </c>
      <c r="D118" s="29">
        <v>340</v>
      </c>
      <c r="E118" s="30">
        <v>19.883040900000001</v>
      </c>
    </row>
    <row r="119" spans="1:5" ht="16" x14ac:dyDescent="0.2">
      <c r="A119" s="29">
        <v>117</v>
      </c>
      <c r="B119" s="29">
        <v>240</v>
      </c>
      <c r="C119" s="30">
        <v>14</v>
      </c>
      <c r="D119" s="29">
        <v>340</v>
      </c>
      <c r="E119" s="30">
        <v>19.883040900000001</v>
      </c>
    </row>
    <row r="120" spans="1:5" ht="16" x14ac:dyDescent="0.2">
      <c r="A120" s="29">
        <v>118</v>
      </c>
      <c r="B120" s="29">
        <v>240</v>
      </c>
      <c r="C120" s="30">
        <v>14</v>
      </c>
      <c r="D120" s="29">
        <v>340</v>
      </c>
      <c r="E120" s="30">
        <v>19.883040900000001</v>
      </c>
    </row>
    <row r="121" spans="1:5" ht="16" x14ac:dyDescent="0.2">
      <c r="A121" s="29">
        <v>119</v>
      </c>
      <c r="B121" s="29">
        <v>240</v>
      </c>
      <c r="C121" s="30">
        <v>14</v>
      </c>
      <c r="D121" s="29">
        <v>340</v>
      </c>
      <c r="E121" s="30">
        <v>19.883040900000001</v>
      </c>
    </row>
    <row r="122" spans="1:5" ht="16" x14ac:dyDescent="0.2">
      <c r="A122" s="29">
        <v>120</v>
      </c>
      <c r="B122" s="29">
        <v>240</v>
      </c>
      <c r="C122" s="30">
        <v>14</v>
      </c>
      <c r="D122" s="29">
        <v>340</v>
      </c>
      <c r="E122" s="30">
        <v>19.883040900000001</v>
      </c>
    </row>
    <row r="123" spans="1:5" ht="16" x14ac:dyDescent="0.2">
      <c r="A123" s="29">
        <v>121</v>
      </c>
      <c r="B123" s="29">
        <v>240</v>
      </c>
      <c r="C123" s="30">
        <v>14</v>
      </c>
      <c r="D123" s="29">
        <v>340</v>
      </c>
      <c r="E123" s="30">
        <v>19.883040900000001</v>
      </c>
    </row>
    <row r="124" spans="1:5" ht="16" x14ac:dyDescent="0.2">
      <c r="A124" s="29">
        <v>122</v>
      </c>
      <c r="B124" s="29">
        <v>240</v>
      </c>
      <c r="C124" s="30">
        <v>14</v>
      </c>
      <c r="D124" s="29">
        <v>340</v>
      </c>
      <c r="E124" s="30">
        <v>19.883040900000001</v>
      </c>
    </row>
    <row r="125" spans="1:5" ht="16" x14ac:dyDescent="0.2">
      <c r="A125" s="29">
        <v>123</v>
      </c>
      <c r="B125" s="29">
        <v>240</v>
      </c>
      <c r="C125" s="30">
        <v>14</v>
      </c>
      <c r="D125" s="29">
        <v>340</v>
      </c>
      <c r="E125" s="30">
        <v>19.883040900000001</v>
      </c>
    </row>
    <row r="126" spans="1:5" ht="16" x14ac:dyDescent="0.2">
      <c r="A126" s="29">
        <v>124</v>
      </c>
      <c r="B126" s="29">
        <v>240</v>
      </c>
      <c r="C126" s="30">
        <v>14</v>
      </c>
      <c r="D126" s="29">
        <v>340</v>
      </c>
      <c r="E126" s="30">
        <v>19.883040900000001</v>
      </c>
    </row>
    <row r="127" spans="1:5" ht="16" x14ac:dyDescent="0.2">
      <c r="A127" s="29">
        <v>125</v>
      </c>
      <c r="B127" s="29">
        <v>240</v>
      </c>
      <c r="C127" s="30">
        <v>14</v>
      </c>
      <c r="D127" s="29">
        <v>340</v>
      </c>
      <c r="E127" s="30">
        <v>19.883040900000001</v>
      </c>
    </row>
    <row r="128" spans="1:5" ht="16" x14ac:dyDescent="0.2">
      <c r="A128" s="29">
        <v>126</v>
      </c>
      <c r="B128" s="29">
        <v>240</v>
      </c>
      <c r="C128" s="30">
        <v>14</v>
      </c>
      <c r="D128" s="29">
        <v>340</v>
      </c>
      <c r="E128" s="30">
        <v>19.883040900000001</v>
      </c>
    </row>
    <row r="129" spans="1:5" ht="16" x14ac:dyDescent="0.2">
      <c r="A129" s="29">
        <v>127</v>
      </c>
      <c r="B129" s="29">
        <v>240</v>
      </c>
      <c r="C129" s="30">
        <v>14</v>
      </c>
      <c r="D129" s="29">
        <v>340</v>
      </c>
      <c r="E129" s="30">
        <v>19.883040900000001</v>
      </c>
    </row>
    <row r="130" spans="1:5" ht="16" x14ac:dyDescent="0.2">
      <c r="A130" s="29">
        <v>128</v>
      </c>
      <c r="B130" s="29">
        <v>240</v>
      </c>
      <c r="C130" s="30">
        <v>14</v>
      </c>
      <c r="D130" s="29">
        <v>340</v>
      </c>
      <c r="E130" s="30">
        <v>19.883040900000001</v>
      </c>
    </row>
    <row r="131" spans="1:5" ht="16" x14ac:dyDescent="0.2">
      <c r="A131" s="29">
        <v>129</v>
      </c>
      <c r="B131" s="29">
        <v>240</v>
      </c>
      <c r="C131" s="30">
        <v>14</v>
      </c>
      <c r="D131" s="29">
        <v>340</v>
      </c>
      <c r="E131" s="30">
        <v>19.883040900000001</v>
      </c>
    </row>
    <row r="132" spans="1:5" ht="16" x14ac:dyDescent="0.2">
      <c r="A132" s="29">
        <v>130</v>
      </c>
      <c r="B132" s="29">
        <v>240</v>
      </c>
      <c r="C132" s="30">
        <v>14</v>
      </c>
      <c r="D132" s="29">
        <v>340</v>
      </c>
      <c r="E132" s="30">
        <v>19.883040900000001</v>
      </c>
    </row>
    <row r="133" spans="1:5" ht="16" x14ac:dyDescent="0.2">
      <c r="A133" s="29">
        <v>131</v>
      </c>
      <c r="B133" s="29">
        <v>240</v>
      </c>
      <c r="C133" s="30">
        <v>14</v>
      </c>
      <c r="D133" s="29">
        <v>340</v>
      </c>
      <c r="E133" s="30">
        <v>19.883040900000001</v>
      </c>
    </row>
    <row r="134" spans="1:5" ht="16" x14ac:dyDescent="0.2">
      <c r="A134" s="29">
        <v>132</v>
      </c>
      <c r="B134" s="29">
        <v>240</v>
      </c>
      <c r="C134" s="30">
        <v>14</v>
      </c>
      <c r="D134" s="29">
        <v>340</v>
      </c>
      <c r="E134" s="30">
        <v>19.883040900000001</v>
      </c>
    </row>
    <row r="135" spans="1:5" ht="16" x14ac:dyDescent="0.2">
      <c r="A135" s="29">
        <v>133</v>
      </c>
      <c r="B135" s="29">
        <v>240</v>
      </c>
      <c r="C135" s="30">
        <v>14</v>
      </c>
      <c r="D135" s="29">
        <v>340</v>
      </c>
      <c r="E135" s="30">
        <v>19.883040900000001</v>
      </c>
    </row>
    <row r="136" spans="1:5" ht="16" x14ac:dyDescent="0.2">
      <c r="A136" s="29">
        <v>134</v>
      </c>
      <c r="B136" s="29">
        <v>240</v>
      </c>
      <c r="C136" s="30">
        <v>14</v>
      </c>
      <c r="D136" s="29">
        <v>340</v>
      </c>
      <c r="E136" s="30">
        <v>19.883040900000001</v>
      </c>
    </row>
    <row r="137" spans="1:5" ht="16" x14ac:dyDescent="0.2">
      <c r="A137" s="29">
        <v>135</v>
      </c>
      <c r="B137" s="29">
        <v>240</v>
      </c>
      <c r="C137" s="30">
        <v>14</v>
      </c>
      <c r="D137" s="29">
        <v>340</v>
      </c>
      <c r="E137" s="30">
        <v>19.883040900000001</v>
      </c>
    </row>
    <row r="138" spans="1:5" ht="16" x14ac:dyDescent="0.2">
      <c r="A138" s="29">
        <v>136</v>
      </c>
      <c r="B138" s="29">
        <v>240</v>
      </c>
      <c r="C138" s="30">
        <v>14</v>
      </c>
      <c r="D138" s="29">
        <v>340</v>
      </c>
      <c r="E138" s="30">
        <v>19.883040900000001</v>
      </c>
    </row>
    <row r="139" spans="1:5" ht="16" x14ac:dyDescent="0.2">
      <c r="A139" s="29">
        <v>137</v>
      </c>
      <c r="B139" s="29">
        <v>240</v>
      </c>
      <c r="C139" s="30">
        <v>14</v>
      </c>
      <c r="D139" s="29">
        <v>340</v>
      </c>
      <c r="E139" s="30">
        <v>19.883040900000001</v>
      </c>
    </row>
    <row r="140" spans="1:5" ht="16" x14ac:dyDescent="0.2">
      <c r="A140" s="29">
        <v>138</v>
      </c>
      <c r="B140" s="29">
        <v>240</v>
      </c>
      <c r="C140" s="30">
        <v>14</v>
      </c>
      <c r="D140" s="29">
        <v>340</v>
      </c>
      <c r="E140" s="30">
        <v>19.883040900000001</v>
      </c>
    </row>
    <row r="141" spans="1:5" ht="16" x14ac:dyDescent="0.2">
      <c r="A141" s="29">
        <v>139</v>
      </c>
      <c r="B141" s="29">
        <v>240</v>
      </c>
      <c r="C141" s="30">
        <v>14</v>
      </c>
      <c r="D141" s="29">
        <v>340</v>
      </c>
      <c r="E141" s="30">
        <v>19.883040900000001</v>
      </c>
    </row>
    <row r="142" spans="1:5" ht="16" x14ac:dyDescent="0.2">
      <c r="A142" s="29">
        <v>140</v>
      </c>
      <c r="B142" s="29">
        <v>240</v>
      </c>
      <c r="C142" s="30">
        <v>14</v>
      </c>
      <c r="D142" s="29">
        <v>340</v>
      </c>
      <c r="E142" s="30">
        <v>19.883040900000001</v>
      </c>
    </row>
    <row r="143" spans="1:5" ht="16" x14ac:dyDescent="0.2">
      <c r="A143" s="29">
        <v>141</v>
      </c>
      <c r="B143" s="29">
        <v>240</v>
      </c>
      <c r="C143" s="30">
        <v>14</v>
      </c>
      <c r="D143" s="29">
        <v>340</v>
      </c>
      <c r="E143" s="30">
        <v>19.883040900000001</v>
      </c>
    </row>
    <row r="144" spans="1:5" ht="16" x14ac:dyDescent="0.2">
      <c r="A144" s="29">
        <v>142</v>
      </c>
      <c r="B144" s="29">
        <v>240</v>
      </c>
      <c r="C144" s="30">
        <v>14</v>
      </c>
      <c r="D144" s="29">
        <v>340</v>
      </c>
      <c r="E144" s="30">
        <v>19.883040900000001</v>
      </c>
    </row>
    <row r="145" spans="1:5" ht="16" x14ac:dyDescent="0.2">
      <c r="A145" s="29">
        <v>143</v>
      </c>
      <c r="B145" s="29">
        <v>240</v>
      </c>
      <c r="C145" s="30">
        <v>14</v>
      </c>
      <c r="D145" s="29">
        <v>340</v>
      </c>
      <c r="E145" s="30">
        <v>19.883040900000001</v>
      </c>
    </row>
    <row r="146" spans="1:5" ht="16" x14ac:dyDescent="0.2">
      <c r="A146" s="29">
        <v>144</v>
      </c>
      <c r="B146" s="29">
        <v>240</v>
      </c>
      <c r="C146" s="30">
        <v>14</v>
      </c>
      <c r="D146" s="29">
        <v>340</v>
      </c>
      <c r="E146" s="30">
        <v>19.883040900000001</v>
      </c>
    </row>
    <row r="147" spans="1:5" ht="16" x14ac:dyDescent="0.2">
      <c r="A147" s="29">
        <v>145</v>
      </c>
      <c r="B147" s="29">
        <v>240</v>
      </c>
      <c r="C147" s="30">
        <v>14</v>
      </c>
      <c r="D147" s="29">
        <v>340</v>
      </c>
      <c r="E147" s="30">
        <v>19.883040900000001</v>
      </c>
    </row>
    <row r="148" spans="1:5" ht="16" x14ac:dyDescent="0.2">
      <c r="A148" s="29">
        <v>146</v>
      </c>
      <c r="B148" s="29">
        <v>240</v>
      </c>
      <c r="C148" s="30">
        <v>14</v>
      </c>
      <c r="D148" s="29">
        <v>340</v>
      </c>
      <c r="E148" s="30">
        <v>19.883040900000001</v>
      </c>
    </row>
    <row r="149" spans="1:5" ht="16" x14ac:dyDescent="0.2">
      <c r="A149" s="29">
        <v>147</v>
      </c>
      <c r="B149" s="29">
        <v>240</v>
      </c>
      <c r="C149" s="30">
        <v>14</v>
      </c>
      <c r="D149" s="29">
        <v>340</v>
      </c>
      <c r="E149" s="30">
        <v>19.883040900000001</v>
      </c>
    </row>
    <row r="150" spans="1:5" ht="16" x14ac:dyDescent="0.2">
      <c r="A150" s="29">
        <v>148</v>
      </c>
      <c r="B150" s="29">
        <v>240</v>
      </c>
      <c r="C150" s="30">
        <v>14</v>
      </c>
      <c r="D150" s="29">
        <v>340</v>
      </c>
      <c r="E150" s="30">
        <v>19.883040900000001</v>
      </c>
    </row>
    <row r="151" spans="1:5" ht="16" x14ac:dyDescent="0.2">
      <c r="A151" s="29">
        <v>149</v>
      </c>
      <c r="B151" s="29">
        <v>240</v>
      </c>
      <c r="C151" s="30">
        <v>14</v>
      </c>
      <c r="D151" s="29">
        <v>340</v>
      </c>
      <c r="E151" s="30">
        <v>19.883040900000001</v>
      </c>
    </row>
    <row r="152" spans="1:5" ht="16" x14ac:dyDescent="0.2">
      <c r="A152" s="29">
        <v>150</v>
      </c>
      <c r="B152" s="29">
        <v>240</v>
      </c>
      <c r="C152" s="30">
        <v>14</v>
      </c>
      <c r="D152" s="29">
        <v>340</v>
      </c>
      <c r="E152" s="30">
        <v>19.883040900000001</v>
      </c>
    </row>
    <row r="153" spans="1:5" ht="16" x14ac:dyDescent="0.2">
      <c r="A153" s="29">
        <v>151</v>
      </c>
      <c r="B153" s="29">
        <v>240</v>
      </c>
      <c r="C153" s="30">
        <v>14</v>
      </c>
      <c r="D153" s="29">
        <v>340</v>
      </c>
      <c r="E153" s="30">
        <v>19.883040900000001</v>
      </c>
    </row>
    <row r="154" spans="1:5" ht="16" x14ac:dyDescent="0.2">
      <c r="A154" s="29">
        <v>152</v>
      </c>
      <c r="B154" s="29">
        <v>240</v>
      </c>
      <c r="C154" s="30">
        <v>14</v>
      </c>
      <c r="D154" s="29">
        <v>340</v>
      </c>
      <c r="E154" s="30">
        <v>19.883040900000001</v>
      </c>
    </row>
    <row r="155" spans="1:5" ht="16" x14ac:dyDescent="0.2">
      <c r="A155" s="29">
        <v>153</v>
      </c>
      <c r="B155" s="29">
        <v>240</v>
      </c>
      <c r="C155" s="30">
        <v>14</v>
      </c>
      <c r="D155" s="29">
        <v>340</v>
      </c>
      <c r="E155" s="30">
        <v>19.883040900000001</v>
      </c>
    </row>
    <row r="156" spans="1:5" ht="16" x14ac:dyDescent="0.2">
      <c r="A156" s="29">
        <v>154</v>
      </c>
      <c r="B156" s="29">
        <v>240</v>
      </c>
      <c r="C156" s="30">
        <v>14</v>
      </c>
      <c r="D156" s="29">
        <v>340</v>
      </c>
      <c r="E156" s="30">
        <v>19.883040900000001</v>
      </c>
    </row>
    <row r="157" spans="1:5" ht="16" x14ac:dyDescent="0.2">
      <c r="A157" s="29">
        <v>155</v>
      </c>
      <c r="B157" s="29">
        <v>240</v>
      </c>
      <c r="C157" s="30">
        <v>14</v>
      </c>
      <c r="D157" s="29">
        <v>340</v>
      </c>
      <c r="E157" s="30">
        <v>19.883040900000001</v>
      </c>
    </row>
    <row r="158" spans="1:5" ht="16" x14ac:dyDescent="0.2">
      <c r="A158" s="29">
        <v>156</v>
      </c>
      <c r="B158" s="29">
        <v>240</v>
      </c>
      <c r="C158" s="30">
        <v>14</v>
      </c>
      <c r="D158" s="29">
        <v>340</v>
      </c>
      <c r="E158" s="30">
        <v>19.883040900000001</v>
      </c>
    </row>
    <row r="159" spans="1:5" ht="16" x14ac:dyDescent="0.2">
      <c r="A159" s="29">
        <v>157</v>
      </c>
      <c r="B159" s="29">
        <v>240</v>
      </c>
      <c r="C159" s="30">
        <v>14</v>
      </c>
      <c r="D159" s="29">
        <v>340</v>
      </c>
      <c r="E159" s="30">
        <v>19.883040900000001</v>
      </c>
    </row>
    <row r="160" spans="1:5" ht="16" x14ac:dyDescent="0.2">
      <c r="A160" s="29">
        <v>158</v>
      </c>
      <c r="B160" s="29">
        <v>240</v>
      </c>
      <c r="C160" s="30">
        <v>14</v>
      </c>
      <c r="D160" s="29">
        <v>340</v>
      </c>
      <c r="E160" s="30">
        <v>19.883040900000001</v>
      </c>
    </row>
    <row r="161" spans="1:5" ht="16" x14ac:dyDescent="0.2">
      <c r="A161" s="29">
        <v>159</v>
      </c>
      <c r="B161" s="29">
        <v>240</v>
      </c>
      <c r="C161" s="30">
        <v>14</v>
      </c>
      <c r="D161" s="29">
        <v>340</v>
      </c>
      <c r="E161" s="30">
        <v>19.883040900000001</v>
      </c>
    </row>
    <row r="162" spans="1:5" ht="16" x14ac:dyDescent="0.2">
      <c r="A162" s="29">
        <v>160</v>
      </c>
      <c r="B162" s="29">
        <v>240</v>
      </c>
      <c r="C162" s="30">
        <v>14</v>
      </c>
      <c r="D162" s="29">
        <v>340</v>
      </c>
      <c r="E162" s="30">
        <v>19.883040900000001</v>
      </c>
    </row>
    <row r="163" spans="1:5" ht="16" x14ac:dyDescent="0.2">
      <c r="A163" s="29">
        <v>161</v>
      </c>
      <c r="B163" s="29">
        <v>240</v>
      </c>
      <c r="C163" s="30">
        <v>14</v>
      </c>
      <c r="D163" s="29">
        <v>340</v>
      </c>
      <c r="E163" s="30">
        <v>19.883040900000001</v>
      </c>
    </row>
    <row r="164" spans="1:5" ht="16" x14ac:dyDescent="0.2">
      <c r="A164" s="29">
        <v>162</v>
      </c>
      <c r="B164" s="29">
        <v>240</v>
      </c>
      <c r="C164" s="30">
        <v>14</v>
      </c>
      <c r="D164" s="29">
        <v>340</v>
      </c>
      <c r="E164" s="30">
        <v>19.883040900000001</v>
      </c>
    </row>
    <row r="165" spans="1:5" ht="16" x14ac:dyDescent="0.2">
      <c r="A165" s="29">
        <v>163</v>
      </c>
      <c r="B165" s="29">
        <v>240</v>
      </c>
      <c r="C165" s="30">
        <v>14</v>
      </c>
      <c r="D165" s="29">
        <v>340</v>
      </c>
      <c r="E165" s="30">
        <v>19.883040900000001</v>
      </c>
    </row>
    <row r="166" spans="1:5" ht="16" x14ac:dyDescent="0.2">
      <c r="A166" s="29">
        <v>164</v>
      </c>
      <c r="B166" s="29">
        <v>240</v>
      </c>
      <c r="C166" s="30">
        <v>14</v>
      </c>
      <c r="D166" s="29">
        <v>340</v>
      </c>
      <c r="E166" s="30">
        <v>19.883040900000001</v>
      </c>
    </row>
    <row r="167" spans="1:5" ht="16" x14ac:dyDescent="0.2">
      <c r="A167" s="29">
        <v>165</v>
      </c>
      <c r="B167" s="29">
        <v>240</v>
      </c>
      <c r="C167" s="30">
        <v>14</v>
      </c>
      <c r="D167" s="29">
        <v>340</v>
      </c>
      <c r="E167" s="30">
        <v>19.883040900000001</v>
      </c>
    </row>
    <row r="168" spans="1:5" ht="16" x14ac:dyDescent="0.2">
      <c r="A168" s="29">
        <v>166</v>
      </c>
      <c r="B168" s="29">
        <v>240</v>
      </c>
      <c r="C168" s="30">
        <v>14</v>
      </c>
      <c r="D168" s="29">
        <v>340</v>
      </c>
      <c r="E168" s="30">
        <v>19.883040900000001</v>
      </c>
    </row>
    <row r="169" spans="1:5" ht="16" x14ac:dyDescent="0.2">
      <c r="A169" s="29">
        <v>167</v>
      </c>
      <c r="B169" s="29">
        <v>240</v>
      </c>
      <c r="C169" s="30">
        <v>14</v>
      </c>
      <c r="D169" s="29">
        <v>340</v>
      </c>
      <c r="E169" s="30">
        <v>19.883040900000001</v>
      </c>
    </row>
    <row r="170" spans="1:5" ht="16" x14ac:dyDescent="0.2">
      <c r="A170" s="29">
        <v>168</v>
      </c>
      <c r="B170" s="29">
        <v>240</v>
      </c>
      <c r="C170" s="30">
        <v>14</v>
      </c>
      <c r="D170" s="29">
        <v>340</v>
      </c>
      <c r="E170" s="30">
        <v>19.883040900000001</v>
      </c>
    </row>
    <row r="171" spans="1:5" ht="16" x14ac:dyDescent="0.2">
      <c r="A171" s="29">
        <v>169</v>
      </c>
      <c r="B171" s="29">
        <v>240</v>
      </c>
      <c r="C171" s="30">
        <v>14</v>
      </c>
      <c r="D171" s="29">
        <v>340</v>
      </c>
      <c r="E171" s="30">
        <v>19.883040900000001</v>
      </c>
    </row>
    <row r="172" spans="1:5" ht="16" x14ac:dyDescent="0.2">
      <c r="A172" s="29">
        <v>170</v>
      </c>
      <c r="B172" s="29">
        <v>240</v>
      </c>
      <c r="C172" s="30">
        <v>14</v>
      </c>
      <c r="D172" s="29">
        <v>340</v>
      </c>
      <c r="E172" s="30">
        <v>19.883040900000001</v>
      </c>
    </row>
    <row r="173" spans="1:5" ht="16" x14ac:dyDescent="0.2">
      <c r="A173" s="29">
        <v>171</v>
      </c>
      <c r="B173" s="29">
        <v>240</v>
      </c>
      <c r="C173" s="30">
        <v>14</v>
      </c>
      <c r="D173" s="29">
        <v>340</v>
      </c>
      <c r="E173" s="30">
        <v>19.883040900000001</v>
      </c>
    </row>
    <row r="174" spans="1:5" ht="16" x14ac:dyDescent="0.2">
      <c r="A174" s="29">
        <v>172</v>
      </c>
      <c r="B174" s="29">
        <v>240</v>
      </c>
      <c r="C174" s="30">
        <v>14</v>
      </c>
      <c r="D174" s="29">
        <v>340</v>
      </c>
      <c r="E174" s="30">
        <v>19.883040900000001</v>
      </c>
    </row>
    <row r="175" spans="1:5" ht="16" x14ac:dyDescent="0.2">
      <c r="A175" s="29">
        <v>173</v>
      </c>
      <c r="B175" s="29">
        <v>240</v>
      </c>
      <c r="C175" s="30">
        <v>14</v>
      </c>
      <c r="D175" s="29">
        <v>340</v>
      </c>
      <c r="E175" s="30">
        <v>19.883040900000001</v>
      </c>
    </row>
    <row r="176" spans="1:5" ht="16" x14ac:dyDescent="0.2">
      <c r="A176" s="29">
        <v>174</v>
      </c>
      <c r="B176" s="29">
        <v>240</v>
      </c>
      <c r="C176" s="30">
        <v>14</v>
      </c>
      <c r="D176" s="29">
        <v>340</v>
      </c>
      <c r="E176" s="30">
        <v>19.883040900000001</v>
      </c>
    </row>
    <row r="177" spans="1:5" ht="16" x14ac:dyDescent="0.2">
      <c r="A177" s="29">
        <v>175</v>
      </c>
      <c r="B177" s="29">
        <v>240</v>
      </c>
      <c r="C177" s="30">
        <v>14</v>
      </c>
      <c r="D177" s="29">
        <v>340</v>
      </c>
      <c r="E177" s="30">
        <v>19.883040900000001</v>
      </c>
    </row>
    <row r="178" spans="1:5" ht="16" x14ac:dyDescent="0.2">
      <c r="A178" s="29">
        <v>176</v>
      </c>
      <c r="B178" s="29">
        <v>240</v>
      </c>
      <c r="C178" s="30">
        <v>14</v>
      </c>
      <c r="D178" s="29">
        <v>340</v>
      </c>
      <c r="E178" s="30">
        <v>19.883040900000001</v>
      </c>
    </row>
    <row r="179" spans="1:5" ht="16" x14ac:dyDescent="0.2">
      <c r="A179" s="29">
        <v>177</v>
      </c>
      <c r="B179" s="29">
        <v>240</v>
      </c>
      <c r="C179" s="30">
        <v>14</v>
      </c>
      <c r="D179" s="29">
        <v>340</v>
      </c>
      <c r="E179" s="30">
        <v>19.883040900000001</v>
      </c>
    </row>
    <row r="180" spans="1:5" ht="16" x14ac:dyDescent="0.2">
      <c r="A180" s="29">
        <v>178</v>
      </c>
      <c r="B180" s="29">
        <v>240</v>
      </c>
      <c r="C180" s="30">
        <v>14</v>
      </c>
      <c r="D180" s="29">
        <v>340</v>
      </c>
      <c r="E180" s="30">
        <v>19.883040900000001</v>
      </c>
    </row>
    <row r="181" spans="1:5" ht="16" x14ac:dyDescent="0.2">
      <c r="A181" s="29">
        <v>179</v>
      </c>
      <c r="B181" s="29">
        <v>240</v>
      </c>
      <c r="C181" s="30">
        <v>14</v>
      </c>
      <c r="D181" s="29">
        <v>340</v>
      </c>
      <c r="E181" s="30">
        <v>19.883040900000001</v>
      </c>
    </row>
    <row r="182" spans="1:5" ht="16" x14ac:dyDescent="0.2">
      <c r="A182" s="29">
        <v>180</v>
      </c>
      <c r="B182" s="29">
        <v>240</v>
      </c>
      <c r="C182" s="30">
        <v>14</v>
      </c>
      <c r="D182" s="29">
        <v>340</v>
      </c>
      <c r="E182" s="30">
        <v>19.883040900000001</v>
      </c>
    </row>
    <row r="183" spans="1:5" ht="16" x14ac:dyDescent="0.2">
      <c r="A183" s="29">
        <v>181</v>
      </c>
      <c r="B183" s="29">
        <v>240</v>
      </c>
      <c r="C183" s="30">
        <v>14</v>
      </c>
      <c r="D183" s="29">
        <v>340</v>
      </c>
      <c r="E183" s="30">
        <v>19.883040900000001</v>
      </c>
    </row>
    <row r="184" spans="1:5" ht="16" x14ac:dyDescent="0.2">
      <c r="A184" s="29">
        <v>182</v>
      </c>
      <c r="B184" s="29">
        <v>240</v>
      </c>
      <c r="C184" s="30">
        <v>14</v>
      </c>
      <c r="D184" s="29">
        <v>340</v>
      </c>
      <c r="E184" s="30">
        <v>19.883040900000001</v>
      </c>
    </row>
    <row r="185" spans="1:5" ht="16" x14ac:dyDescent="0.2">
      <c r="A185" s="29">
        <v>183</v>
      </c>
      <c r="B185" s="29">
        <v>240</v>
      </c>
      <c r="C185" s="30">
        <v>14</v>
      </c>
      <c r="D185" s="29">
        <v>340</v>
      </c>
      <c r="E185" s="30">
        <v>19.883040900000001</v>
      </c>
    </row>
    <row r="186" spans="1:5" ht="16" x14ac:dyDescent="0.2">
      <c r="A186" s="29">
        <v>184</v>
      </c>
      <c r="B186" s="29">
        <v>240</v>
      </c>
      <c r="C186" s="30">
        <v>14</v>
      </c>
      <c r="D186" s="29">
        <v>340</v>
      </c>
      <c r="E186" s="30">
        <v>19.883040900000001</v>
      </c>
    </row>
    <row r="187" spans="1:5" ht="16" x14ac:dyDescent="0.2">
      <c r="A187" s="29">
        <v>185</v>
      </c>
      <c r="B187" s="29">
        <v>240</v>
      </c>
      <c r="C187" s="30">
        <v>14</v>
      </c>
      <c r="D187" s="29">
        <v>340</v>
      </c>
      <c r="E187" s="30">
        <v>19.883040900000001</v>
      </c>
    </row>
    <row r="188" spans="1:5" ht="16" x14ac:dyDescent="0.2">
      <c r="A188" s="29">
        <v>186</v>
      </c>
      <c r="B188" s="29">
        <v>240</v>
      </c>
      <c r="C188" s="30">
        <v>14</v>
      </c>
      <c r="D188" s="29">
        <v>340</v>
      </c>
      <c r="E188" s="30">
        <v>19.883040900000001</v>
      </c>
    </row>
    <row r="189" spans="1:5" ht="16" x14ac:dyDescent="0.2">
      <c r="A189" s="29">
        <v>187</v>
      </c>
      <c r="B189" s="29">
        <v>240</v>
      </c>
      <c r="C189" s="30">
        <v>14</v>
      </c>
      <c r="D189" s="29">
        <v>340</v>
      </c>
      <c r="E189" s="30">
        <v>19.883040900000001</v>
      </c>
    </row>
    <row r="190" spans="1:5" ht="16" x14ac:dyDescent="0.2">
      <c r="A190" s="29">
        <v>188</v>
      </c>
      <c r="B190" s="29">
        <v>240</v>
      </c>
      <c r="C190" s="30">
        <v>14</v>
      </c>
      <c r="D190" s="29">
        <v>340</v>
      </c>
      <c r="E190" s="30">
        <v>19.883040900000001</v>
      </c>
    </row>
    <row r="191" spans="1:5" ht="16" x14ac:dyDescent="0.2">
      <c r="A191" s="29">
        <v>189</v>
      </c>
      <c r="B191" s="29">
        <v>240</v>
      </c>
      <c r="C191" s="30">
        <v>14</v>
      </c>
      <c r="D191" s="29">
        <v>340</v>
      </c>
      <c r="E191" s="30">
        <v>19.883040900000001</v>
      </c>
    </row>
    <row r="192" spans="1:5" ht="16" x14ac:dyDescent="0.2">
      <c r="A192" s="29">
        <v>190</v>
      </c>
      <c r="B192" s="29">
        <v>240</v>
      </c>
      <c r="C192" s="30">
        <v>14</v>
      </c>
      <c r="D192" s="29">
        <v>340</v>
      </c>
      <c r="E192" s="30">
        <v>19.883040900000001</v>
      </c>
    </row>
    <row r="193" spans="1:5" ht="16" x14ac:dyDescent="0.2">
      <c r="A193" s="29">
        <v>191</v>
      </c>
      <c r="B193" s="29">
        <v>240</v>
      </c>
      <c r="C193" s="30">
        <v>14</v>
      </c>
      <c r="D193" s="29">
        <v>340</v>
      </c>
      <c r="E193" s="30">
        <v>19.883040900000001</v>
      </c>
    </row>
    <row r="194" spans="1:5" ht="16" x14ac:dyDescent="0.2">
      <c r="A194" s="29">
        <v>192</v>
      </c>
      <c r="B194" s="29">
        <v>240</v>
      </c>
      <c r="C194" s="30">
        <v>14</v>
      </c>
      <c r="D194" s="29">
        <v>340</v>
      </c>
      <c r="E194" s="30">
        <v>19.883040900000001</v>
      </c>
    </row>
    <row r="195" spans="1:5" ht="16" x14ac:dyDescent="0.2">
      <c r="A195" s="29">
        <v>193</v>
      </c>
      <c r="B195" s="29">
        <v>240</v>
      </c>
      <c r="C195" s="30">
        <v>14</v>
      </c>
      <c r="D195" s="29">
        <v>340</v>
      </c>
      <c r="E195" s="30">
        <v>19.883040900000001</v>
      </c>
    </row>
    <row r="196" spans="1:5" ht="16" x14ac:dyDescent="0.2">
      <c r="A196" s="29">
        <v>194</v>
      </c>
      <c r="B196" s="29">
        <v>240</v>
      </c>
      <c r="C196" s="30">
        <v>14</v>
      </c>
      <c r="D196" s="29">
        <v>340</v>
      </c>
      <c r="E196" s="30">
        <v>19.883040900000001</v>
      </c>
    </row>
    <row r="197" spans="1:5" ht="16" x14ac:dyDescent="0.2">
      <c r="A197" s="29">
        <v>195</v>
      </c>
      <c r="B197" s="29">
        <v>240</v>
      </c>
      <c r="C197" s="30">
        <v>14</v>
      </c>
      <c r="D197" s="29">
        <v>340</v>
      </c>
      <c r="E197" s="30">
        <v>19.883040900000001</v>
      </c>
    </row>
    <row r="198" spans="1:5" ht="16" x14ac:dyDescent="0.2">
      <c r="A198" s="29">
        <v>196</v>
      </c>
      <c r="B198" s="29">
        <v>240</v>
      </c>
      <c r="C198" s="30">
        <v>14</v>
      </c>
      <c r="D198" s="29">
        <v>340</v>
      </c>
      <c r="E198" s="30">
        <v>19.883040900000001</v>
      </c>
    </row>
    <row r="199" spans="1:5" ht="16" x14ac:dyDescent="0.2">
      <c r="A199" s="29">
        <v>197</v>
      </c>
      <c r="B199" s="29">
        <v>240</v>
      </c>
      <c r="C199" s="30">
        <v>14</v>
      </c>
      <c r="D199" s="29">
        <v>340</v>
      </c>
      <c r="E199" s="30">
        <v>19.883040900000001</v>
      </c>
    </row>
    <row r="200" spans="1:5" ht="16" x14ac:dyDescent="0.2">
      <c r="A200" s="29">
        <v>198</v>
      </c>
      <c r="B200" s="29">
        <v>240</v>
      </c>
      <c r="C200" s="30">
        <v>14</v>
      </c>
      <c r="D200" s="29">
        <v>340</v>
      </c>
      <c r="E200" s="30">
        <v>19.883040900000001</v>
      </c>
    </row>
    <row r="201" spans="1:5" ht="16" x14ac:dyDescent="0.2">
      <c r="A201" s="29">
        <v>199</v>
      </c>
      <c r="B201" s="29">
        <v>240</v>
      </c>
      <c r="C201" s="30">
        <v>14</v>
      </c>
      <c r="D201" s="29">
        <v>340</v>
      </c>
      <c r="E201" s="30">
        <v>19.883040900000001</v>
      </c>
    </row>
    <row r="202" spans="1:5" ht="16" x14ac:dyDescent="0.2">
      <c r="A202" s="29">
        <v>200</v>
      </c>
      <c r="B202" s="29">
        <v>240</v>
      </c>
      <c r="C202" s="30">
        <v>14</v>
      </c>
      <c r="D202" s="29">
        <v>340</v>
      </c>
      <c r="E202" s="30">
        <v>19.883040900000001</v>
      </c>
    </row>
    <row r="203" spans="1:5" ht="16" x14ac:dyDescent="0.2">
      <c r="A203" s="29">
        <v>201</v>
      </c>
      <c r="B203" s="29">
        <v>240</v>
      </c>
      <c r="C203" s="30">
        <v>14</v>
      </c>
      <c r="D203" s="29">
        <v>340</v>
      </c>
      <c r="E203" s="30">
        <v>19.883040900000001</v>
      </c>
    </row>
    <row r="204" spans="1:5" ht="16" x14ac:dyDescent="0.2">
      <c r="A204" s="29">
        <v>202</v>
      </c>
      <c r="B204" s="29">
        <v>240</v>
      </c>
      <c r="C204" s="30">
        <v>14</v>
      </c>
      <c r="D204" s="29">
        <v>340</v>
      </c>
      <c r="E204" s="30">
        <v>19.883040900000001</v>
      </c>
    </row>
    <row r="205" spans="1:5" ht="16" x14ac:dyDescent="0.2">
      <c r="A205" s="29">
        <v>203</v>
      </c>
      <c r="B205" s="29">
        <v>240</v>
      </c>
      <c r="C205" s="30">
        <v>14</v>
      </c>
      <c r="D205" s="29">
        <v>340</v>
      </c>
      <c r="E205" s="30">
        <v>19.883040900000001</v>
      </c>
    </row>
    <row r="206" spans="1:5" ht="16" x14ac:dyDescent="0.2">
      <c r="A206" s="29">
        <v>204</v>
      </c>
      <c r="B206" s="29">
        <v>240</v>
      </c>
      <c r="C206" s="30">
        <v>14</v>
      </c>
      <c r="D206" s="29">
        <v>340</v>
      </c>
      <c r="E206" s="30">
        <v>19.883040900000001</v>
      </c>
    </row>
    <row r="207" spans="1:5" ht="16" x14ac:dyDescent="0.2">
      <c r="A207" s="29">
        <v>205</v>
      </c>
      <c r="B207" s="29">
        <v>240</v>
      </c>
      <c r="C207" s="30">
        <v>14</v>
      </c>
      <c r="D207" s="29">
        <v>340</v>
      </c>
      <c r="E207" s="30">
        <v>19.883040900000001</v>
      </c>
    </row>
    <row r="208" spans="1:5" ht="16" x14ac:dyDescent="0.2">
      <c r="A208" s="29">
        <v>206</v>
      </c>
      <c r="B208" s="29">
        <v>240</v>
      </c>
      <c r="C208" s="30">
        <v>14</v>
      </c>
      <c r="D208" s="29">
        <v>340</v>
      </c>
      <c r="E208" s="30">
        <v>19.883040900000001</v>
      </c>
    </row>
    <row r="209" spans="1:5" ht="16" x14ac:dyDescent="0.2">
      <c r="A209" s="29">
        <v>207</v>
      </c>
      <c r="B209" s="29">
        <v>240</v>
      </c>
      <c r="C209" s="30">
        <v>14</v>
      </c>
      <c r="D209" s="29">
        <v>340</v>
      </c>
      <c r="E209" s="30">
        <v>19.883040900000001</v>
      </c>
    </row>
    <row r="210" spans="1:5" ht="16" x14ac:dyDescent="0.2">
      <c r="A210" s="29">
        <v>208</v>
      </c>
      <c r="B210" s="29">
        <v>240</v>
      </c>
      <c r="C210" s="30">
        <v>14</v>
      </c>
      <c r="D210" s="29">
        <v>340</v>
      </c>
      <c r="E210" s="30">
        <v>19.883040900000001</v>
      </c>
    </row>
    <row r="211" spans="1:5" ht="16" x14ac:dyDescent="0.2">
      <c r="A211" s="29">
        <v>209</v>
      </c>
      <c r="B211" s="29">
        <v>240</v>
      </c>
      <c r="C211" s="30">
        <v>14</v>
      </c>
      <c r="D211" s="29">
        <v>340</v>
      </c>
      <c r="E211" s="30">
        <v>19.883040900000001</v>
      </c>
    </row>
    <row r="212" spans="1:5" ht="16" x14ac:dyDescent="0.2">
      <c r="A212" s="29">
        <v>210</v>
      </c>
      <c r="B212" s="29">
        <v>240</v>
      </c>
      <c r="C212" s="30">
        <v>14</v>
      </c>
      <c r="D212" s="29">
        <v>340</v>
      </c>
      <c r="E212" s="30">
        <v>19.883040900000001</v>
      </c>
    </row>
    <row r="213" spans="1:5" ht="16" x14ac:dyDescent="0.2">
      <c r="A213" s="29">
        <v>211</v>
      </c>
      <c r="B213" s="29">
        <v>240</v>
      </c>
      <c r="C213" s="30">
        <v>14</v>
      </c>
      <c r="D213" s="29">
        <v>340</v>
      </c>
      <c r="E213" s="30">
        <v>19.883040900000001</v>
      </c>
    </row>
    <row r="214" spans="1:5" ht="16" x14ac:dyDescent="0.2">
      <c r="A214" s="29">
        <v>212</v>
      </c>
      <c r="B214" s="29">
        <v>240</v>
      </c>
      <c r="C214" s="30">
        <v>14</v>
      </c>
      <c r="D214" s="29">
        <v>340</v>
      </c>
      <c r="E214" s="30">
        <v>19.883040900000001</v>
      </c>
    </row>
    <row r="215" spans="1:5" ht="16" x14ac:dyDescent="0.2">
      <c r="A215" s="29">
        <v>213</v>
      </c>
      <c r="B215" s="29">
        <v>240</v>
      </c>
      <c r="C215" s="30">
        <v>14</v>
      </c>
      <c r="D215" s="29">
        <v>340</v>
      </c>
      <c r="E215" s="30">
        <v>19.883040900000001</v>
      </c>
    </row>
    <row r="216" spans="1:5" ht="16" x14ac:dyDescent="0.2">
      <c r="A216" s="29">
        <v>214</v>
      </c>
      <c r="B216" s="29">
        <v>240</v>
      </c>
      <c r="C216" s="30">
        <v>14</v>
      </c>
      <c r="D216" s="29">
        <v>340</v>
      </c>
      <c r="E216" s="30">
        <v>19.883040900000001</v>
      </c>
    </row>
    <row r="217" spans="1:5" ht="16" x14ac:dyDescent="0.2">
      <c r="A217" s="29">
        <v>215</v>
      </c>
      <c r="B217" s="29">
        <v>240</v>
      </c>
      <c r="C217" s="30">
        <v>14</v>
      </c>
      <c r="D217" s="29">
        <v>340</v>
      </c>
      <c r="E217" s="30">
        <v>19.883040900000001</v>
      </c>
    </row>
    <row r="218" spans="1:5" ht="16" x14ac:dyDescent="0.2">
      <c r="A218" s="29">
        <v>216</v>
      </c>
      <c r="B218" s="29">
        <v>240</v>
      </c>
      <c r="C218" s="30">
        <v>14</v>
      </c>
      <c r="D218" s="29">
        <v>340</v>
      </c>
      <c r="E218" s="30">
        <v>19.883040900000001</v>
      </c>
    </row>
    <row r="219" spans="1:5" ht="16" x14ac:dyDescent="0.2">
      <c r="A219" s="29">
        <v>217</v>
      </c>
      <c r="B219" s="29">
        <v>240</v>
      </c>
      <c r="C219" s="30">
        <v>14</v>
      </c>
      <c r="D219" s="29">
        <v>340</v>
      </c>
      <c r="E219" s="30">
        <v>19.883040900000001</v>
      </c>
    </row>
    <row r="220" spans="1:5" ht="16" x14ac:dyDescent="0.2">
      <c r="A220" s="29">
        <v>218</v>
      </c>
      <c r="B220" s="29">
        <v>240</v>
      </c>
      <c r="C220" s="30">
        <v>14</v>
      </c>
      <c r="D220" s="29">
        <v>340</v>
      </c>
      <c r="E220" s="30">
        <v>19.883040900000001</v>
      </c>
    </row>
    <row r="221" spans="1:5" ht="16" x14ac:dyDescent="0.2">
      <c r="A221" s="29">
        <v>219</v>
      </c>
      <c r="B221" s="29">
        <v>240</v>
      </c>
      <c r="C221" s="30">
        <v>14</v>
      </c>
      <c r="D221" s="29">
        <v>340</v>
      </c>
      <c r="E221" s="30">
        <v>19.883040900000001</v>
      </c>
    </row>
    <row r="222" spans="1:5" ht="16" x14ac:dyDescent="0.2">
      <c r="A222" s="29">
        <v>220</v>
      </c>
      <c r="B222" s="29">
        <v>240</v>
      </c>
      <c r="C222" s="30">
        <v>14</v>
      </c>
      <c r="D222" s="29">
        <v>340</v>
      </c>
      <c r="E222" s="30">
        <v>19.883040900000001</v>
      </c>
    </row>
    <row r="223" spans="1:5" ht="16" x14ac:dyDescent="0.2">
      <c r="A223" s="29">
        <v>221</v>
      </c>
      <c r="B223" s="29">
        <v>240</v>
      </c>
      <c r="C223" s="30">
        <v>14</v>
      </c>
      <c r="D223" s="29">
        <v>340</v>
      </c>
      <c r="E223" s="30">
        <v>19.883040900000001</v>
      </c>
    </row>
    <row r="224" spans="1:5" ht="16" x14ac:dyDescent="0.2">
      <c r="A224" s="29">
        <v>222</v>
      </c>
      <c r="B224" s="29">
        <v>240</v>
      </c>
      <c r="C224" s="30">
        <v>14</v>
      </c>
      <c r="D224" s="29">
        <v>340</v>
      </c>
      <c r="E224" s="30">
        <v>19.883040900000001</v>
      </c>
    </row>
    <row r="225" spans="1:5" ht="16" x14ac:dyDescent="0.2">
      <c r="A225" s="29">
        <v>223</v>
      </c>
      <c r="B225" s="29">
        <v>240</v>
      </c>
      <c r="C225" s="30">
        <v>14</v>
      </c>
      <c r="D225" s="29">
        <v>340</v>
      </c>
      <c r="E225" s="30">
        <v>19.883040900000001</v>
      </c>
    </row>
    <row r="226" spans="1:5" ht="16" x14ac:dyDescent="0.2">
      <c r="A226" s="29">
        <v>224</v>
      </c>
      <c r="B226" s="29">
        <v>240</v>
      </c>
      <c r="C226" s="30">
        <v>14</v>
      </c>
      <c r="D226" s="29">
        <v>340</v>
      </c>
      <c r="E226" s="30">
        <v>19.883040900000001</v>
      </c>
    </row>
    <row r="227" spans="1:5" ht="16" x14ac:dyDescent="0.2">
      <c r="A227" s="29">
        <v>225</v>
      </c>
      <c r="B227" s="29">
        <v>240</v>
      </c>
      <c r="C227" s="30">
        <v>14</v>
      </c>
      <c r="D227" s="29">
        <v>340</v>
      </c>
      <c r="E227" s="30">
        <v>19.883040900000001</v>
      </c>
    </row>
    <row r="228" spans="1:5" ht="16" x14ac:dyDescent="0.2">
      <c r="A228" s="29">
        <v>226</v>
      </c>
      <c r="B228" s="29">
        <v>240</v>
      </c>
      <c r="C228" s="30">
        <v>14</v>
      </c>
      <c r="D228" s="29">
        <v>340</v>
      </c>
      <c r="E228" s="30">
        <v>19.883040900000001</v>
      </c>
    </row>
    <row r="229" spans="1:5" ht="16" x14ac:dyDescent="0.2">
      <c r="A229" s="29">
        <v>227</v>
      </c>
      <c r="B229" s="29">
        <v>240</v>
      </c>
      <c r="C229" s="30">
        <v>14</v>
      </c>
      <c r="D229" s="29">
        <v>340</v>
      </c>
      <c r="E229" s="30">
        <v>19.883040900000001</v>
      </c>
    </row>
    <row r="230" spans="1:5" ht="16" x14ac:dyDescent="0.2">
      <c r="A230" s="29">
        <v>228</v>
      </c>
      <c r="B230" s="29">
        <v>240</v>
      </c>
      <c r="C230" s="30">
        <v>14</v>
      </c>
      <c r="D230" s="29">
        <v>340</v>
      </c>
      <c r="E230" s="30">
        <v>19.883040900000001</v>
      </c>
    </row>
    <row r="231" spans="1:5" ht="16" x14ac:dyDescent="0.2">
      <c r="A231" s="29">
        <v>229</v>
      </c>
      <c r="B231" s="29">
        <v>240</v>
      </c>
      <c r="C231" s="30">
        <v>14</v>
      </c>
      <c r="D231" s="29">
        <v>340</v>
      </c>
      <c r="E231" s="30">
        <v>19.883040900000001</v>
      </c>
    </row>
    <row r="232" spans="1:5" ht="16" x14ac:dyDescent="0.2">
      <c r="A232" s="29">
        <v>230</v>
      </c>
      <c r="B232" s="29">
        <v>240</v>
      </c>
      <c r="C232" s="30">
        <v>14</v>
      </c>
      <c r="D232" s="29">
        <v>340</v>
      </c>
      <c r="E232" s="30">
        <v>19.883040900000001</v>
      </c>
    </row>
    <row r="233" spans="1:5" ht="16" x14ac:dyDescent="0.2">
      <c r="A233" s="29">
        <v>231</v>
      </c>
      <c r="B233" s="29">
        <v>240</v>
      </c>
      <c r="C233" s="30">
        <v>14</v>
      </c>
      <c r="D233" s="29">
        <v>340</v>
      </c>
      <c r="E233" s="30">
        <v>19.883040900000001</v>
      </c>
    </row>
    <row r="234" spans="1:5" ht="16" x14ac:dyDescent="0.2">
      <c r="A234" s="29">
        <v>232</v>
      </c>
      <c r="B234" s="29">
        <v>240</v>
      </c>
      <c r="C234" s="30">
        <v>14</v>
      </c>
      <c r="D234" s="29">
        <v>340</v>
      </c>
      <c r="E234" s="30">
        <v>19.883040900000001</v>
      </c>
    </row>
    <row r="235" spans="1:5" ht="16" x14ac:dyDescent="0.2">
      <c r="A235" s="29">
        <v>233</v>
      </c>
      <c r="B235" s="29">
        <v>240</v>
      </c>
      <c r="C235" s="30">
        <v>14</v>
      </c>
      <c r="D235" s="29">
        <v>340</v>
      </c>
      <c r="E235" s="30">
        <v>19.883040900000001</v>
      </c>
    </row>
    <row r="236" spans="1:5" ht="16" x14ac:dyDescent="0.2">
      <c r="A236" s="29">
        <v>234</v>
      </c>
      <c r="B236" s="29">
        <v>240</v>
      </c>
      <c r="C236" s="30">
        <v>14</v>
      </c>
      <c r="D236" s="29">
        <v>340</v>
      </c>
      <c r="E236" s="30">
        <v>19.883040900000001</v>
      </c>
    </row>
    <row r="237" spans="1:5" ht="16" x14ac:dyDescent="0.2">
      <c r="A237" s="29">
        <v>235</v>
      </c>
      <c r="B237" s="29">
        <v>240</v>
      </c>
      <c r="C237" s="30">
        <v>14</v>
      </c>
      <c r="D237" s="29">
        <v>340</v>
      </c>
      <c r="E237" s="30">
        <v>19.883040900000001</v>
      </c>
    </row>
    <row r="238" spans="1:5" ht="16" x14ac:dyDescent="0.2">
      <c r="A238" s="29">
        <v>236</v>
      </c>
      <c r="B238" s="29">
        <v>240</v>
      </c>
      <c r="C238" s="30">
        <v>14</v>
      </c>
      <c r="D238" s="29">
        <v>340</v>
      </c>
      <c r="E238" s="30">
        <v>19.883040900000001</v>
      </c>
    </row>
    <row r="239" spans="1:5" ht="16" x14ac:dyDescent="0.2">
      <c r="A239" s="29">
        <v>237</v>
      </c>
      <c r="B239" s="29">
        <v>240</v>
      </c>
      <c r="C239" s="30">
        <v>14</v>
      </c>
      <c r="D239" s="29">
        <v>340</v>
      </c>
      <c r="E239" s="30">
        <v>19.883040900000001</v>
      </c>
    </row>
    <row r="240" spans="1:5" ht="16" x14ac:dyDescent="0.2">
      <c r="A240" s="29">
        <v>238</v>
      </c>
      <c r="B240" s="29">
        <v>240</v>
      </c>
      <c r="C240" s="30">
        <v>14</v>
      </c>
      <c r="D240" s="29">
        <v>340</v>
      </c>
      <c r="E240" s="30">
        <v>19.883040900000001</v>
      </c>
    </row>
    <row r="241" spans="1:5" ht="16" x14ac:dyDescent="0.2">
      <c r="A241" s="29">
        <v>239</v>
      </c>
      <c r="B241" s="29">
        <v>240</v>
      </c>
      <c r="C241" s="30">
        <v>14</v>
      </c>
      <c r="D241" s="29">
        <v>340</v>
      </c>
      <c r="E241" s="30">
        <v>19.883040900000001</v>
      </c>
    </row>
    <row r="242" spans="1:5" ht="16" x14ac:dyDescent="0.2">
      <c r="A242" s="29">
        <v>240</v>
      </c>
      <c r="B242" s="29">
        <v>240</v>
      </c>
      <c r="C242" s="30">
        <v>14</v>
      </c>
      <c r="D242" s="29">
        <v>340</v>
      </c>
      <c r="E242" s="30">
        <v>19.883040900000001</v>
      </c>
    </row>
    <row r="243" spans="1:5" ht="16" x14ac:dyDescent="0.2">
      <c r="A243" s="29">
        <v>241</v>
      </c>
      <c r="B243" s="29">
        <v>240</v>
      </c>
      <c r="C243" s="30">
        <v>14</v>
      </c>
      <c r="D243" s="29">
        <v>340</v>
      </c>
      <c r="E243" s="30">
        <v>19.883040900000001</v>
      </c>
    </row>
    <row r="244" spans="1:5" ht="16" x14ac:dyDescent="0.2">
      <c r="A244" s="29">
        <v>242</v>
      </c>
      <c r="B244" s="29">
        <v>240</v>
      </c>
      <c r="C244" s="30">
        <v>14</v>
      </c>
      <c r="D244" s="29">
        <v>340</v>
      </c>
      <c r="E244" s="30">
        <v>19.883040900000001</v>
      </c>
    </row>
    <row r="245" spans="1:5" ht="16" x14ac:dyDescent="0.2">
      <c r="A245" s="29">
        <v>243</v>
      </c>
      <c r="B245" s="29">
        <v>240</v>
      </c>
      <c r="C245" s="30">
        <v>14</v>
      </c>
      <c r="D245" s="29">
        <v>340</v>
      </c>
      <c r="E245" s="30">
        <v>19.883040900000001</v>
      </c>
    </row>
    <row r="246" spans="1:5" ht="16" x14ac:dyDescent="0.2">
      <c r="A246" s="29">
        <v>244</v>
      </c>
      <c r="B246" s="29">
        <v>240</v>
      </c>
      <c r="C246" s="30">
        <v>14</v>
      </c>
      <c r="D246" s="29">
        <v>340</v>
      </c>
      <c r="E246" s="30">
        <v>19.883040900000001</v>
      </c>
    </row>
    <row r="247" spans="1:5" ht="16" x14ac:dyDescent="0.2">
      <c r="A247" s="29">
        <v>245</v>
      </c>
      <c r="B247" s="29">
        <v>240</v>
      </c>
      <c r="C247" s="30">
        <v>14</v>
      </c>
      <c r="D247" s="29">
        <v>340</v>
      </c>
      <c r="E247" s="30">
        <v>19.883040900000001</v>
      </c>
    </row>
    <row r="248" spans="1:5" ht="16" x14ac:dyDescent="0.2">
      <c r="A248" s="29">
        <v>246</v>
      </c>
      <c r="B248" s="29">
        <v>240</v>
      </c>
      <c r="C248" s="30">
        <v>14</v>
      </c>
      <c r="D248" s="29">
        <v>340</v>
      </c>
      <c r="E248" s="30">
        <v>19.883040900000001</v>
      </c>
    </row>
    <row r="249" spans="1:5" ht="16" x14ac:dyDescent="0.2">
      <c r="A249" s="29">
        <v>247</v>
      </c>
      <c r="B249" s="29">
        <v>240</v>
      </c>
      <c r="C249" s="30">
        <v>14</v>
      </c>
      <c r="D249" s="29">
        <v>340</v>
      </c>
      <c r="E249" s="30">
        <v>19.883040900000001</v>
      </c>
    </row>
    <row r="250" spans="1:5" ht="16" x14ac:dyDescent="0.2">
      <c r="A250" s="29">
        <v>248</v>
      </c>
      <c r="B250" s="29">
        <v>240</v>
      </c>
      <c r="C250" s="30">
        <v>14</v>
      </c>
      <c r="D250" s="29">
        <v>340</v>
      </c>
      <c r="E250" s="30">
        <v>19.883040900000001</v>
      </c>
    </row>
    <row r="251" spans="1:5" ht="16" x14ac:dyDescent="0.2">
      <c r="A251" s="29">
        <v>249</v>
      </c>
      <c r="B251" s="29">
        <v>240</v>
      </c>
      <c r="C251" s="30">
        <v>14</v>
      </c>
      <c r="D251" s="29">
        <v>340</v>
      </c>
      <c r="E251" s="30">
        <v>19.883040900000001</v>
      </c>
    </row>
    <row r="252" spans="1:5" ht="16" x14ac:dyDescent="0.2">
      <c r="A252" s="29">
        <v>250</v>
      </c>
      <c r="B252" s="29">
        <v>240</v>
      </c>
      <c r="C252" s="30">
        <v>14</v>
      </c>
      <c r="D252" s="29">
        <v>340</v>
      </c>
      <c r="E252" s="30">
        <v>19.883040900000001</v>
      </c>
    </row>
    <row r="253" spans="1:5" ht="16" x14ac:dyDescent="0.2">
      <c r="A253" s="29">
        <v>251</v>
      </c>
      <c r="B253" s="29">
        <v>240</v>
      </c>
      <c r="C253" s="30">
        <v>14</v>
      </c>
      <c r="D253" s="29">
        <v>340</v>
      </c>
      <c r="E253" s="30">
        <v>19.883040900000001</v>
      </c>
    </row>
    <row r="254" spans="1:5" ht="16" x14ac:dyDescent="0.2">
      <c r="A254" s="29">
        <v>252</v>
      </c>
      <c r="B254" s="29">
        <v>240</v>
      </c>
      <c r="C254" s="30">
        <v>14</v>
      </c>
      <c r="D254" s="29">
        <v>340</v>
      </c>
      <c r="E254" s="30">
        <v>19.883040900000001</v>
      </c>
    </row>
    <row r="255" spans="1:5" ht="16" x14ac:dyDescent="0.2">
      <c r="A255" s="29">
        <v>253</v>
      </c>
      <c r="B255" s="29">
        <v>240</v>
      </c>
      <c r="C255" s="30">
        <v>14</v>
      </c>
      <c r="D255" s="29">
        <v>340</v>
      </c>
      <c r="E255" s="30">
        <v>19.883040900000001</v>
      </c>
    </row>
    <row r="256" spans="1:5" ht="16" x14ac:dyDescent="0.2">
      <c r="A256" s="29">
        <v>254</v>
      </c>
      <c r="B256" s="29">
        <v>240</v>
      </c>
      <c r="C256" s="30">
        <v>14</v>
      </c>
      <c r="D256" s="29">
        <v>340</v>
      </c>
      <c r="E256" s="30">
        <v>19.883040900000001</v>
      </c>
    </row>
    <row r="257" spans="1:5" ht="16" x14ac:dyDescent="0.2">
      <c r="A257" s="29">
        <v>255</v>
      </c>
      <c r="B257" s="29">
        <v>240</v>
      </c>
      <c r="C257" s="30">
        <v>14</v>
      </c>
      <c r="D257" s="29">
        <v>340</v>
      </c>
      <c r="E257" s="30">
        <v>19.883040900000001</v>
      </c>
    </row>
    <row r="258" spans="1:5" ht="16" x14ac:dyDescent="0.2">
      <c r="A258" s="29">
        <v>256</v>
      </c>
      <c r="B258" s="29">
        <v>240</v>
      </c>
      <c r="C258" s="30">
        <v>14</v>
      </c>
      <c r="D258" s="29">
        <v>340</v>
      </c>
      <c r="E258" s="30">
        <v>19.883040900000001</v>
      </c>
    </row>
    <row r="259" spans="1:5" ht="16" x14ac:dyDescent="0.2">
      <c r="A259" s="29">
        <v>257</v>
      </c>
      <c r="B259" s="29">
        <v>240</v>
      </c>
      <c r="C259" s="30">
        <v>14</v>
      </c>
      <c r="D259" s="29">
        <v>340</v>
      </c>
      <c r="E259" s="30">
        <v>19.883040900000001</v>
      </c>
    </row>
    <row r="260" spans="1:5" ht="16" x14ac:dyDescent="0.2">
      <c r="A260" s="29">
        <v>258</v>
      </c>
      <c r="B260" s="29">
        <v>240</v>
      </c>
      <c r="C260" s="30">
        <v>14</v>
      </c>
      <c r="D260" s="29">
        <v>340</v>
      </c>
      <c r="E260" s="30">
        <v>19.883040900000001</v>
      </c>
    </row>
    <row r="261" spans="1:5" ht="16" x14ac:dyDescent="0.2">
      <c r="A261" s="29">
        <v>259</v>
      </c>
      <c r="B261" s="29">
        <v>240</v>
      </c>
      <c r="C261" s="30">
        <v>14</v>
      </c>
      <c r="D261" s="29">
        <v>340</v>
      </c>
      <c r="E261" s="30">
        <v>19.883040900000001</v>
      </c>
    </row>
    <row r="262" spans="1:5" ht="16" x14ac:dyDescent="0.2">
      <c r="A262" s="29">
        <v>260</v>
      </c>
      <c r="B262" s="29">
        <v>240</v>
      </c>
      <c r="C262" s="30">
        <v>14</v>
      </c>
      <c r="D262" s="29">
        <v>340</v>
      </c>
      <c r="E262" s="30">
        <v>19.883040900000001</v>
      </c>
    </row>
    <row r="263" spans="1:5" ht="16" x14ac:dyDescent="0.2">
      <c r="A263" s="29">
        <v>261</v>
      </c>
      <c r="B263" s="29">
        <v>240</v>
      </c>
      <c r="C263" s="30">
        <v>14</v>
      </c>
      <c r="D263" s="29">
        <v>340</v>
      </c>
      <c r="E263" s="30">
        <v>19.883040900000001</v>
      </c>
    </row>
    <row r="264" spans="1:5" ht="16" x14ac:dyDescent="0.2">
      <c r="A264" s="29">
        <v>262</v>
      </c>
      <c r="B264" s="29">
        <v>240</v>
      </c>
      <c r="C264" s="30">
        <v>14</v>
      </c>
      <c r="D264" s="29">
        <v>340</v>
      </c>
      <c r="E264" s="30">
        <v>19.883040900000001</v>
      </c>
    </row>
    <row r="265" spans="1:5" ht="16" x14ac:dyDescent="0.2">
      <c r="A265" s="29">
        <v>263</v>
      </c>
      <c r="B265" s="29">
        <v>240</v>
      </c>
      <c r="C265" s="30">
        <v>14</v>
      </c>
      <c r="D265" s="29">
        <v>340</v>
      </c>
      <c r="E265" s="30">
        <v>19.883040900000001</v>
      </c>
    </row>
    <row r="266" spans="1:5" ht="16" x14ac:dyDescent="0.2">
      <c r="A266" s="29">
        <v>264</v>
      </c>
      <c r="B266" s="29">
        <v>240</v>
      </c>
      <c r="C266" s="30">
        <v>14</v>
      </c>
      <c r="D266" s="29">
        <v>340</v>
      </c>
      <c r="E266" s="30">
        <v>19.883040900000001</v>
      </c>
    </row>
    <row r="267" spans="1:5" ht="16" x14ac:dyDescent="0.2">
      <c r="A267" s="29">
        <v>265</v>
      </c>
      <c r="B267" s="29">
        <v>240</v>
      </c>
      <c r="C267" s="30">
        <v>14</v>
      </c>
      <c r="D267" s="29">
        <v>340</v>
      </c>
      <c r="E267" s="30">
        <v>19.883040900000001</v>
      </c>
    </row>
    <row r="268" spans="1:5" ht="16" x14ac:dyDescent="0.2">
      <c r="A268" s="29">
        <v>266</v>
      </c>
      <c r="B268" s="29">
        <v>240</v>
      </c>
      <c r="C268" s="30">
        <v>14</v>
      </c>
      <c r="D268" s="29">
        <v>340</v>
      </c>
      <c r="E268" s="30">
        <v>19.883040900000001</v>
      </c>
    </row>
    <row r="269" spans="1:5" ht="16" x14ac:dyDescent="0.2">
      <c r="A269" s="29">
        <v>267</v>
      </c>
      <c r="B269" s="29">
        <v>240</v>
      </c>
      <c r="C269" s="30">
        <v>14</v>
      </c>
      <c r="D269" s="29">
        <v>340</v>
      </c>
      <c r="E269" s="30">
        <v>19.883040900000001</v>
      </c>
    </row>
    <row r="270" spans="1:5" ht="16" x14ac:dyDescent="0.2">
      <c r="A270" s="29">
        <v>268</v>
      </c>
      <c r="B270" s="29">
        <v>240</v>
      </c>
      <c r="C270" s="30">
        <v>14</v>
      </c>
      <c r="D270" s="29">
        <v>340</v>
      </c>
      <c r="E270" s="30">
        <v>19.883040900000001</v>
      </c>
    </row>
    <row r="271" spans="1:5" ht="16" x14ac:dyDescent="0.2">
      <c r="A271" s="29">
        <v>269</v>
      </c>
      <c r="B271" s="29">
        <v>240</v>
      </c>
      <c r="C271" s="30">
        <v>14</v>
      </c>
      <c r="D271" s="29">
        <v>340</v>
      </c>
      <c r="E271" s="30">
        <v>19.883040900000001</v>
      </c>
    </row>
    <row r="272" spans="1:5" ht="16" x14ac:dyDescent="0.2">
      <c r="A272" s="29">
        <v>270</v>
      </c>
      <c r="B272" s="29">
        <v>240</v>
      </c>
      <c r="C272" s="30">
        <v>14</v>
      </c>
      <c r="D272" s="29">
        <v>340</v>
      </c>
      <c r="E272" s="30">
        <v>19.883040900000001</v>
      </c>
    </row>
    <row r="273" spans="1:5" ht="16" x14ac:dyDescent="0.2">
      <c r="A273" s="29">
        <v>271</v>
      </c>
      <c r="B273" s="29">
        <v>240</v>
      </c>
      <c r="C273" s="30">
        <v>14</v>
      </c>
      <c r="D273" s="29">
        <v>340</v>
      </c>
      <c r="E273" s="30">
        <v>19.883040900000001</v>
      </c>
    </row>
    <row r="274" spans="1:5" ht="16" x14ac:dyDescent="0.2">
      <c r="A274" s="29">
        <v>272</v>
      </c>
      <c r="B274" s="29">
        <v>240</v>
      </c>
      <c r="C274" s="30">
        <v>14</v>
      </c>
      <c r="D274" s="29">
        <v>340</v>
      </c>
      <c r="E274" s="30">
        <v>19.883040900000001</v>
      </c>
    </row>
    <row r="275" spans="1:5" ht="16" x14ac:dyDescent="0.2">
      <c r="A275" s="29">
        <v>273</v>
      </c>
      <c r="B275" s="29">
        <v>240</v>
      </c>
      <c r="C275" s="30">
        <v>14</v>
      </c>
      <c r="D275" s="29">
        <v>340</v>
      </c>
      <c r="E275" s="30">
        <v>19.883040900000001</v>
      </c>
    </row>
    <row r="276" spans="1:5" ht="16" x14ac:dyDescent="0.2">
      <c r="A276" s="29">
        <v>274</v>
      </c>
      <c r="B276" s="29">
        <v>240</v>
      </c>
      <c r="C276" s="30">
        <v>14</v>
      </c>
      <c r="D276" s="29">
        <v>340</v>
      </c>
      <c r="E276" s="30">
        <v>19.883040900000001</v>
      </c>
    </row>
    <row r="277" spans="1:5" ht="16" x14ac:dyDescent="0.2">
      <c r="A277" s="29">
        <v>275</v>
      </c>
      <c r="B277" s="29">
        <v>240</v>
      </c>
      <c r="C277" s="30">
        <v>14</v>
      </c>
      <c r="D277" s="29">
        <v>340</v>
      </c>
      <c r="E277" s="30">
        <v>19.883040900000001</v>
      </c>
    </row>
    <row r="278" spans="1:5" ht="16" x14ac:dyDescent="0.2">
      <c r="A278" s="29">
        <v>276</v>
      </c>
      <c r="B278" s="29">
        <v>240</v>
      </c>
      <c r="C278" s="30">
        <v>14</v>
      </c>
      <c r="D278" s="29">
        <v>340</v>
      </c>
      <c r="E278" s="30">
        <v>19.883040900000001</v>
      </c>
    </row>
    <row r="279" spans="1:5" ht="16" x14ac:dyDescent="0.2">
      <c r="A279" s="29">
        <v>277</v>
      </c>
      <c r="B279" s="29">
        <v>240</v>
      </c>
      <c r="C279" s="30">
        <v>14</v>
      </c>
      <c r="D279" s="29">
        <v>340</v>
      </c>
      <c r="E279" s="30">
        <v>19.883040900000001</v>
      </c>
    </row>
    <row r="280" spans="1:5" ht="16" x14ac:dyDescent="0.2">
      <c r="A280" s="29">
        <v>278</v>
      </c>
      <c r="B280" s="29">
        <v>240</v>
      </c>
      <c r="C280" s="30">
        <v>14</v>
      </c>
      <c r="D280" s="29">
        <v>340</v>
      </c>
      <c r="E280" s="30">
        <v>19.883040900000001</v>
      </c>
    </row>
    <row r="281" spans="1:5" ht="16" x14ac:dyDescent="0.2">
      <c r="A281" s="29">
        <v>279</v>
      </c>
      <c r="B281" s="29">
        <v>240</v>
      </c>
      <c r="C281" s="30">
        <v>14</v>
      </c>
      <c r="D281" s="29">
        <v>340</v>
      </c>
      <c r="E281" s="30">
        <v>19.883040900000001</v>
      </c>
    </row>
    <row r="282" spans="1:5" ht="16" x14ac:dyDescent="0.2">
      <c r="A282" s="29">
        <v>280</v>
      </c>
      <c r="B282" s="29">
        <v>240</v>
      </c>
      <c r="C282" s="30">
        <v>14</v>
      </c>
      <c r="D282" s="29">
        <v>340</v>
      </c>
      <c r="E282" s="30">
        <v>19.883040900000001</v>
      </c>
    </row>
    <row r="283" spans="1:5" ht="16" x14ac:dyDescent="0.2">
      <c r="A283" s="29">
        <v>281</v>
      </c>
      <c r="B283" s="29">
        <v>240</v>
      </c>
      <c r="C283" s="30">
        <v>14</v>
      </c>
      <c r="D283" s="29">
        <v>340</v>
      </c>
      <c r="E283" s="30">
        <v>19.883040900000001</v>
      </c>
    </row>
    <row r="284" spans="1:5" ht="16" x14ac:dyDescent="0.2">
      <c r="A284" s="29">
        <v>282</v>
      </c>
      <c r="B284" s="29">
        <v>240</v>
      </c>
      <c r="C284" s="30">
        <v>14</v>
      </c>
      <c r="D284" s="29">
        <v>340</v>
      </c>
      <c r="E284" s="30">
        <v>19.883040900000001</v>
      </c>
    </row>
    <row r="285" spans="1:5" ht="16" x14ac:dyDescent="0.2">
      <c r="A285" s="29">
        <v>283</v>
      </c>
      <c r="B285" s="29">
        <v>240</v>
      </c>
      <c r="C285" s="30">
        <v>14</v>
      </c>
      <c r="D285" s="29">
        <v>340</v>
      </c>
      <c r="E285" s="30">
        <v>19.883040900000001</v>
      </c>
    </row>
    <row r="286" spans="1:5" ht="16" x14ac:dyDescent="0.2">
      <c r="A286" s="29">
        <v>284</v>
      </c>
      <c r="B286" s="29">
        <v>240</v>
      </c>
      <c r="C286" s="30">
        <v>14</v>
      </c>
      <c r="D286" s="29">
        <v>340</v>
      </c>
      <c r="E286" s="30">
        <v>19.883040900000001</v>
      </c>
    </row>
    <row r="287" spans="1:5" ht="16" x14ac:dyDescent="0.2">
      <c r="A287" s="29">
        <v>285</v>
      </c>
      <c r="B287" s="29">
        <v>240</v>
      </c>
      <c r="C287" s="30">
        <v>14</v>
      </c>
      <c r="D287" s="29">
        <v>340</v>
      </c>
      <c r="E287" s="30">
        <v>19.883040900000001</v>
      </c>
    </row>
    <row r="288" spans="1:5" ht="16" x14ac:dyDescent="0.2">
      <c r="A288" s="29">
        <v>286</v>
      </c>
      <c r="B288" s="29">
        <v>240</v>
      </c>
      <c r="C288" s="30">
        <v>14</v>
      </c>
      <c r="D288" s="29">
        <v>340</v>
      </c>
      <c r="E288" s="30">
        <v>19.883040900000001</v>
      </c>
    </row>
    <row r="289" spans="1:5" ht="16" x14ac:dyDescent="0.2">
      <c r="A289" s="29">
        <v>287</v>
      </c>
      <c r="B289" s="29">
        <v>240</v>
      </c>
      <c r="C289" s="30">
        <v>14</v>
      </c>
      <c r="D289" s="29">
        <v>340</v>
      </c>
      <c r="E289" s="30">
        <v>19.883040900000001</v>
      </c>
    </row>
    <row r="290" spans="1:5" ht="16" x14ac:dyDescent="0.2">
      <c r="A290" s="29">
        <v>288</v>
      </c>
      <c r="B290" s="29">
        <v>240</v>
      </c>
      <c r="C290" s="30">
        <v>14</v>
      </c>
      <c r="D290" s="29">
        <v>340</v>
      </c>
      <c r="E290" s="30">
        <v>19.883040900000001</v>
      </c>
    </row>
    <row r="291" spans="1:5" ht="16" x14ac:dyDescent="0.2">
      <c r="A291" s="29">
        <v>289</v>
      </c>
      <c r="B291" s="29">
        <v>240</v>
      </c>
      <c r="C291" s="30">
        <v>14</v>
      </c>
      <c r="D291" s="29">
        <v>340</v>
      </c>
      <c r="E291" s="30">
        <v>19.883040900000001</v>
      </c>
    </row>
    <row r="292" spans="1:5" ht="16" x14ac:dyDescent="0.2">
      <c r="A292" s="29">
        <v>290</v>
      </c>
      <c r="B292" s="29">
        <v>240</v>
      </c>
      <c r="C292" s="30">
        <v>14</v>
      </c>
      <c r="D292" s="29">
        <v>340</v>
      </c>
      <c r="E292" s="30">
        <v>19.883040900000001</v>
      </c>
    </row>
    <row r="293" spans="1:5" ht="16" x14ac:dyDescent="0.2">
      <c r="A293" s="29">
        <v>291</v>
      </c>
      <c r="B293" s="29">
        <v>240</v>
      </c>
      <c r="C293" s="30">
        <v>14</v>
      </c>
      <c r="D293" s="29">
        <v>340</v>
      </c>
      <c r="E293" s="30">
        <v>19.883040900000001</v>
      </c>
    </row>
    <row r="294" spans="1:5" ht="16" x14ac:dyDescent="0.2">
      <c r="A294" s="29">
        <v>292</v>
      </c>
      <c r="B294" s="29">
        <v>240</v>
      </c>
      <c r="C294" s="30">
        <v>14</v>
      </c>
      <c r="D294" s="29">
        <v>340</v>
      </c>
      <c r="E294" s="30">
        <v>19.883040900000001</v>
      </c>
    </row>
    <row r="295" spans="1:5" ht="16" x14ac:dyDescent="0.2">
      <c r="A295" s="29">
        <v>293</v>
      </c>
      <c r="B295" s="29">
        <v>240</v>
      </c>
      <c r="C295" s="30">
        <v>14</v>
      </c>
      <c r="D295" s="29">
        <v>340</v>
      </c>
      <c r="E295" s="30">
        <v>19.883040900000001</v>
      </c>
    </row>
    <row r="296" spans="1:5" ht="16" x14ac:dyDescent="0.2">
      <c r="A296" s="29">
        <v>294</v>
      </c>
      <c r="B296" s="29">
        <v>240</v>
      </c>
      <c r="C296" s="30">
        <v>14</v>
      </c>
      <c r="D296" s="29">
        <v>340</v>
      </c>
      <c r="E296" s="30">
        <v>19.883040900000001</v>
      </c>
    </row>
    <row r="297" spans="1:5" ht="16" x14ac:dyDescent="0.2">
      <c r="A297" s="29">
        <v>295</v>
      </c>
      <c r="B297" s="29">
        <v>240</v>
      </c>
      <c r="C297" s="30">
        <v>14</v>
      </c>
      <c r="D297" s="29">
        <v>340</v>
      </c>
      <c r="E297" s="30">
        <v>19.883040900000001</v>
      </c>
    </row>
    <row r="298" spans="1:5" ht="16" x14ac:dyDescent="0.2">
      <c r="A298" s="29">
        <v>296</v>
      </c>
      <c r="B298" s="29">
        <v>240</v>
      </c>
      <c r="C298" s="30">
        <v>14</v>
      </c>
      <c r="D298" s="29">
        <v>340</v>
      </c>
      <c r="E298" s="30">
        <v>19.883040900000001</v>
      </c>
    </row>
    <row r="299" spans="1:5" ht="16" x14ac:dyDescent="0.2">
      <c r="A299" s="29">
        <v>297</v>
      </c>
      <c r="B299" s="29">
        <v>240</v>
      </c>
      <c r="C299" s="30">
        <v>14</v>
      </c>
      <c r="D299" s="29">
        <v>340</v>
      </c>
      <c r="E299" s="30">
        <v>19.883040900000001</v>
      </c>
    </row>
    <row r="300" spans="1:5" ht="16" x14ac:dyDescent="0.2">
      <c r="A300" s="29">
        <v>298</v>
      </c>
      <c r="B300" s="29">
        <v>240</v>
      </c>
      <c r="C300" s="30">
        <v>14</v>
      </c>
      <c r="D300" s="29">
        <v>340</v>
      </c>
      <c r="E300" s="30">
        <v>19.883040900000001</v>
      </c>
    </row>
    <row r="301" spans="1:5" ht="16" x14ac:dyDescent="0.2">
      <c r="A301" s="29">
        <v>299</v>
      </c>
      <c r="B301" s="29">
        <v>240</v>
      </c>
      <c r="C301" s="30">
        <v>14</v>
      </c>
      <c r="D301" s="29">
        <v>340</v>
      </c>
      <c r="E301" s="30">
        <v>19.883040900000001</v>
      </c>
    </row>
    <row r="302" spans="1:5" ht="16" x14ac:dyDescent="0.2">
      <c r="A302" s="29">
        <v>300</v>
      </c>
      <c r="B302" s="29">
        <v>240</v>
      </c>
      <c r="C302" s="30">
        <v>14</v>
      </c>
      <c r="D302" s="29">
        <v>340</v>
      </c>
      <c r="E302" s="30">
        <v>19.883040900000001</v>
      </c>
    </row>
    <row r="303" spans="1:5" ht="16" x14ac:dyDescent="0.2">
      <c r="A303" s="29">
        <v>301</v>
      </c>
      <c r="B303" s="29">
        <v>240</v>
      </c>
      <c r="C303" s="30">
        <v>14</v>
      </c>
      <c r="D303" s="29">
        <v>340</v>
      </c>
      <c r="E303" s="30">
        <v>19.883040900000001</v>
      </c>
    </row>
    <row r="304" spans="1:5" ht="16" x14ac:dyDescent="0.2">
      <c r="A304" s="29">
        <v>302</v>
      </c>
      <c r="B304" s="29">
        <v>240</v>
      </c>
      <c r="C304" s="30">
        <v>14</v>
      </c>
      <c r="D304" s="29">
        <v>340</v>
      </c>
      <c r="E304" s="30">
        <v>19.883040900000001</v>
      </c>
    </row>
    <row r="305" spans="1:5" ht="16" x14ac:dyDescent="0.2">
      <c r="A305" s="29">
        <v>303</v>
      </c>
      <c r="B305" s="29">
        <v>240</v>
      </c>
      <c r="C305" s="30">
        <v>14</v>
      </c>
      <c r="D305" s="29">
        <v>340</v>
      </c>
      <c r="E305" s="30">
        <v>19.883040900000001</v>
      </c>
    </row>
    <row r="306" spans="1:5" ht="16" x14ac:dyDescent="0.2">
      <c r="A306" s="29">
        <v>304</v>
      </c>
      <c r="B306" s="29">
        <v>240</v>
      </c>
      <c r="C306" s="30">
        <v>14</v>
      </c>
      <c r="D306" s="29">
        <v>340</v>
      </c>
      <c r="E306" s="30">
        <v>19.883040900000001</v>
      </c>
    </row>
    <row r="307" spans="1:5" ht="16" x14ac:dyDescent="0.2">
      <c r="A307" s="29">
        <v>305</v>
      </c>
      <c r="B307" s="29">
        <v>240</v>
      </c>
      <c r="C307" s="30">
        <v>14</v>
      </c>
      <c r="D307" s="29">
        <v>340</v>
      </c>
      <c r="E307" s="30">
        <v>19.883040900000001</v>
      </c>
    </row>
    <row r="308" spans="1:5" ht="16" x14ac:dyDescent="0.2">
      <c r="A308" s="29">
        <v>306</v>
      </c>
      <c r="B308" s="29">
        <v>240</v>
      </c>
      <c r="C308" s="30">
        <v>14</v>
      </c>
      <c r="D308" s="29">
        <v>340</v>
      </c>
      <c r="E308" s="30">
        <v>19.883040900000001</v>
      </c>
    </row>
    <row r="309" spans="1:5" ht="16" x14ac:dyDescent="0.2">
      <c r="A309" s="29">
        <v>307</v>
      </c>
      <c r="B309" s="29">
        <v>240</v>
      </c>
      <c r="C309" s="30">
        <v>14</v>
      </c>
      <c r="D309" s="29">
        <v>340</v>
      </c>
      <c r="E309" s="30">
        <v>19.883040900000001</v>
      </c>
    </row>
    <row r="310" spans="1:5" ht="16" x14ac:dyDescent="0.2">
      <c r="A310" s="29">
        <v>308</v>
      </c>
      <c r="B310" s="29">
        <v>240</v>
      </c>
      <c r="C310" s="30">
        <v>14</v>
      </c>
      <c r="D310" s="29">
        <v>340</v>
      </c>
      <c r="E310" s="30">
        <v>19.883040900000001</v>
      </c>
    </row>
    <row r="311" spans="1:5" ht="16" x14ac:dyDescent="0.2">
      <c r="A311" s="29">
        <v>309</v>
      </c>
      <c r="B311" s="29">
        <v>240</v>
      </c>
      <c r="C311" s="30">
        <v>14</v>
      </c>
      <c r="D311" s="29">
        <v>340</v>
      </c>
      <c r="E311" s="30">
        <v>19.883040900000001</v>
      </c>
    </row>
    <row r="312" spans="1:5" ht="16" x14ac:dyDescent="0.2">
      <c r="A312" s="29">
        <v>310</v>
      </c>
      <c r="B312" s="29">
        <v>240</v>
      </c>
      <c r="C312" s="30">
        <v>14</v>
      </c>
      <c r="D312" s="29">
        <v>340</v>
      </c>
      <c r="E312" s="30">
        <v>19.883040900000001</v>
      </c>
    </row>
    <row r="313" spans="1:5" ht="16" x14ac:dyDescent="0.2">
      <c r="A313" s="29">
        <v>311</v>
      </c>
      <c r="B313" s="29">
        <v>240</v>
      </c>
      <c r="C313" s="30">
        <v>14</v>
      </c>
      <c r="D313" s="29">
        <v>340</v>
      </c>
      <c r="E313" s="30">
        <v>19.883040900000001</v>
      </c>
    </row>
    <row r="314" spans="1:5" ht="16" x14ac:dyDescent="0.2">
      <c r="A314" s="29">
        <v>312</v>
      </c>
      <c r="B314" s="29">
        <v>240</v>
      </c>
      <c r="C314" s="30">
        <v>14</v>
      </c>
      <c r="D314" s="29">
        <v>340</v>
      </c>
      <c r="E314" s="30">
        <v>19.883040900000001</v>
      </c>
    </row>
    <row r="315" spans="1:5" ht="16" x14ac:dyDescent="0.2">
      <c r="A315" s="29">
        <v>313</v>
      </c>
      <c r="B315" s="29">
        <v>240</v>
      </c>
      <c r="C315" s="30">
        <v>14</v>
      </c>
      <c r="D315" s="29">
        <v>340</v>
      </c>
      <c r="E315" s="30">
        <v>19.883040900000001</v>
      </c>
    </row>
    <row r="316" spans="1:5" ht="16" x14ac:dyDescent="0.2">
      <c r="A316" s="29">
        <v>314</v>
      </c>
      <c r="B316" s="29">
        <v>240</v>
      </c>
      <c r="C316" s="30">
        <v>14</v>
      </c>
      <c r="D316" s="29">
        <v>340</v>
      </c>
      <c r="E316" s="30">
        <v>19.883040900000001</v>
      </c>
    </row>
    <row r="317" spans="1:5" ht="16" x14ac:dyDescent="0.2">
      <c r="A317" s="29">
        <v>315</v>
      </c>
      <c r="B317" s="29">
        <v>240</v>
      </c>
      <c r="C317" s="30">
        <v>14</v>
      </c>
      <c r="D317" s="29">
        <v>340</v>
      </c>
      <c r="E317" s="30">
        <v>19.883040900000001</v>
      </c>
    </row>
    <row r="318" spans="1:5" ht="16" x14ac:dyDescent="0.2">
      <c r="A318" s="29">
        <v>316</v>
      </c>
      <c r="B318" s="29">
        <v>240</v>
      </c>
      <c r="C318" s="30">
        <v>14</v>
      </c>
      <c r="D318" s="29">
        <v>340</v>
      </c>
      <c r="E318" s="30">
        <v>19.883040900000001</v>
      </c>
    </row>
    <row r="319" spans="1:5" ht="16" x14ac:dyDescent="0.2">
      <c r="A319" s="29">
        <v>317</v>
      </c>
      <c r="B319" s="29">
        <v>240</v>
      </c>
      <c r="C319" s="30">
        <v>14</v>
      </c>
      <c r="D319" s="29">
        <v>340</v>
      </c>
      <c r="E319" s="30">
        <v>19.883040900000001</v>
      </c>
    </row>
    <row r="320" spans="1:5" ht="16" x14ac:dyDescent="0.2">
      <c r="A320" s="29">
        <v>318</v>
      </c>
      <c r="B320" s="29">
        <v>240</v>
      </c>
      <c r="C320" s="30">
        <v>14</v>
      </c>
      <c r="D320" s="29">
        <v>340</v>
      </c>
      <c r="E320" s="30">
        <v>19.883040900000001</v>
      </c>
    </row>
    <row r="321" spans="1:5" ht="16" x14ac:dyDescent="0.2">
      <c r="A321" s="29">
        <v>319</v>
      </c>
      <c r="B321" s="29">
        <v>240</v>
      </c>
      <c r="C321" s="30">
        <v>14</v>
      </c>
      <c r="D321" s="29">
        <v>340</v>
      </c>
      <c r="E321" s="30">
        <v>19.883040900000001</v>
      </c>
    </row>
    <row r="322" spans="1:5" ht="16" x14ac:dyDescent="0.2">
      <c r="A322" s="29">
        <v>320</v>
      </c>
      <c r="B322" s="29">
        <v>240</v>
      </c>
      <c r="C322" s="30">
        <v>14</v>
      </c>
      <c r="D322" s="29">
        <v>340</v>
      </c>
      <c r="E322" s="30">
        <v>19.883040900000001</v>
      </c>
    </row>
    <row r="323" spans="1:5" ht="16" x14ac:dyDescent="0.2">
      <c r="A323" s="29">
        <v>321</v>
      </c>
      <c r="B323" s="29">
        <v>240</v>
      </c>
      <c r="C323" s="30">
        <v>14</v>
      </c>
      <c r="D323" s="29">
        <v>340</v>
      </c>
      <c r="E323" s="30">
        <v>19.883040900000001</v>
      </c>
    </row>
    <row r="324" spans="1:5" ht="16" x14ac:dyDescent="0.2">
      <c r="A324" s="29">
        <v>322</v>
      </c>
      <c r="B324" s="29">
        <v>240</v>
      </c>
      <c r="C324" s="30">
        <v>14</v>
      </c>
      <c r="D324" s="29">
        <v>340</v>
      </c>
      <c r="E324" s="30">
        <v>19.883040900000001</v>
      </c>
    </row>
    <row r="325" spans="1:5" ht="16" x14ac:dyDescent="0.2">
      <c r="A325" s="29">
        <v>323</v>
      </c>
      <c r="B325" s="29">
        <v>240</v>
      </c>
      <c r="C325" s="30">
        <v>14</v>
      </c>
      <c r="D325" s="29">
        <v>340</v>
      </c>
      <c r="E325" s="30">
        <v>19.883040900000001</v>
      </c>
    </row>
    <row r="326" spans="1:5" ht="16" x14ac:dyDescent="0.2">
      <c r="A326" s="29">
        <v>324</v>
      </c>
      <c r="B326" s="29">
        <v>240</v>
      </c>
      <c r="C326" s="30">
        <v>14</v>
      </c>
      <c r="D326" s="29">
        <v>340</v>
      </c>
      <c r="E326" s="30">
        <v>19.883040900000001</v>
      </c>
    </row>
    <row r="327" spans="1:5" ht="16" x14ac:dyDescent="0.2">
      <c r="A327" s="29">
        <v>325</v>
      </c>
      <c r="B327" s="29">
        <v>240</v>
      </c>
      <c r="C327" s="30">
        <v>14</v>
      </c>
      <c r="D327" s="29">
        <v>340</v>
      </c>
      <c r="E327" s="30">
        <v>19.883040900000001</v>
      </c>
    </row>
    <row r="328" spans="1:5" ht="16" x14ac:dyDescent="0.2">
      <c r="A328" s="29">
        <v>326</v>
      </c>
      <c r="B328" s="29">
        <v>240</v>
      </c>
      <c r="C328" s="30">
        <v>14</v>
      </c>
      <c r="D328" s="29">
        <v>340</v>
      </c>
      <c r="E328" s="30">
        <v>19.883040900000001</v>
      </c>
    </row>
    <row r="329" spans="1:5" ht="16" x14ac:dyDescent="0.2">
      <c r="A329" s="29">
        <v>327</v>
      </c>
      <c r="B329" s="29">
        <v>240</v>
      </c>
      <c r="C329" s="30">
        <v>14</v>
      </c>
      <c r="D329" s="29">
        <v>340</v>
      </c>
      <c r="E329" s="30">
        <v>19.883040900000001</v>
      </c>
    </row>
    <row r="330" spans="1:5" ht="16" x14ac:dyDescent="0.2">
      <c r="A330" s="29">
        <v>328</v>
      </c>
      <c r="B330" s="29">
        <v>240</v>
      </c>
      <c r="C330" s="30">
        <v>14</v>
      </c>
      <c r="D330" s="29">
        <v>340</v>
      </c>
      <c r="E330" s="30">
        <v>19.883040900000001</v>
      </c>
    </row>
    <row r="331" spans="1:5" ht="16" x14ac:dyDescent="0.2">
      <c r="A331" s="29">
        <v>329</v>
      </c>
      <c r="B331" s="29">
        <v>240</v>
      </c>
      <c r="C331" s="30">
        <v>14</v>
      </c>
      <c r="D331" s="29">
        <v>340</v>
      </c>
      <c r="E331" s="30">
        <v>19.883040900000001</v>
      </c>
    </row>
    <row r="332" spans="1:5" ht="16" x14ac:dyDescent="0.2">
      <c r="A332" s="29">
        <v>330</v>
      </c>
      <c r="B332" s="29">
        <v>240</v>
      </c>
      <c r="C332" s="30">
        <v>14</v>
      </c>
      <c r="D332" s="29">
        <v>340</v>
      </c>
      <c r="E332" s="30">
        <v>19.883040900000001</v>
      </c>
    </row>
    <row r="333" spans="1:5" ht="16" x14ac:dyDescent="0.2">
      <c r="A333" s="29">
        <v>331</v>
      </c>
      <c r="B333" s="29">
        <v>240</v>
      </c>
      <c r="C333" s="30">
        <v>14</v>
      </c>
      <c r="D333" s="29">
        <v>340</v>
      </c>
      <c r="E333" s="30">
        <v>19.883040900000001</v>
      </c>
    </row>
    <row r="334" spans="1:5" ht="16" x14ac:dyDescent="0.2">
      <c r="A334" s="29">
        <v>332</v>
      </c>
      <c r="B334" s="29">
        <v>240</v>
      </c>
      <c r="C334" s="30">
        <v>14</v>
      </c>
      <c r="D334" s="29">
        <v>340</v>
      </c>
      <c r="E334" s="30">
        <v>19.883040900000001</v>
      </c>
    </row>
    <row r="335" spans="1:5" ht="16" x14ac:dyDescent="0.2">
      <c r="A335" s="29">
        <v>333</v>
      </c>
      <c r="B335" s="29">
        <v>240</v>
      </c>
      <c r="C335" s="30">
        <v>14</v>
      </c>
      <c r="D335" s="29">
        <v>340</v>
      </c>
      <c r="E335" s="30">
        <v>19.883040900000001</v>
      </c>
    </row>
    <row r="336" spans="1:5" ht="16" x14ac:dyDescent="0.2">
      <c r="A336" s="29">
        <v>334</v>
      </c>
      <c r="B336" s="29">
        <v>240</v>
      </c>
      <c r="C336" s="30">
        <v>14</v>
      </c>
      <c r="D336" s="29">
        <v>340</v>
      </c>
      <c r="E336" s="30">
        <v>19.883040900000001</v>
      </c>
    </row>
    <row r="337" spans="1:5" ht="16" x14ac:dyDescent="0.2">
      <c r="A337" s="29">
        <v>335</v>
      </c>
      <c r="B337" s="29">
        <v>240</v>
      </c>
      <c r="C337" s="30">
        <v>14</v>
      </c>
      <c r="D337" s="29">
        <v>340</v>
      </c>
      <c r="E337" s="30">
        <v>19.883040900000001</v>
      </c>
    </row>
    <row r="338" spans="1:5" ht="16" x14ac:dyDescent="0.2">
      <c r="A338" s="29">
        <v>336</v>
      </c>
      <c r="B338" s="29">
        <v>240</v>
      </c>
      <c r="C338" s="30">
        <v>14</v>
      </c>
      <c r="D338" s="29">
        <v>340</v>
      </c>
      <c r="E338" s="30">
        <v>19.883040900000001</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C8664-3B3E-FB47-9C72-CE19B0585CA7}">
  <dimension ref="A1"/>
  <sheetViews>
    <sheetView showGridLines="0" zoomScale="85" zoomScaleNormal="85" workbookViewId="0">
      <selection activeCell="J4" sqref="J4"/>
    </sheetView>
  </sheetViews>
  <sheetFormatPr baseColWidth="10" defaultRowHeight="13" x14ac:dyDescent="0.15"/>
  <cols>
    <col min="1" max="256" width="8.83203125" customWidth="1"/>
  </cols>
  <sheetData/>
  <pageMargins left="0.70866141732283472" right="0.70866141732283472" top="0" bottom="0" header="0" footer="0"/>
  <pageSetup paperSize="9" orientation="portrait"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336B9-1BED-8840-976A-72969D11AA2C}">
  <dimension ref="A1"/>
  <sheetViews>
    <sheetView showGridLines="0" workbookViewId="0">
      <selection activeCell="N1" sqref="N1"/>
    </sheetView>
  </sheetViews>
  <sheetFormatPr baseColWidth="10" defaultRowHeight="13" x14ac:dyDescent="0.15"/>
  <cols>
    <col min="1" max="256" width="8.83203125" customWidth="1"/>
  </cols>
  <sheetData/>
  <pageMargins left="0.7" right="0.7" top="0.75" bottom="0.75" header="0.3" footer="0.3"/>
  <pageSetup paperSize="9" orientation="landscape"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89C3A-5D6D-E74D-AE34-DD5E17C8DBB4}">
  <dimension ref="B38:M39"/>
  <sheetViews>
    <sheetView showGridLines="0" workbookViewId="0">
      <selection activeCell="P1" sqref="P1"/>
    </sheetView>
  </sheetViews>
  <sheetFormatPr baseColWidth="10" defaultRowHeight="13" x14ac:dyDescent="0.15"/>
  <cols>
    <col min="1" max="256" width="8.83203125" customWidth="1"/>
  </cols>
  <sheetData>
    <row r="38" spans="2:13" ht="14.25" customHeight="1" x14ac:dyDescent="0.15">
      <c r="B38" s="24"/>
      <c r="C38" s="24"/>
      <c r="D38" s="24"/>
      <c r="E38" s="24"/>
      <c r="F38" s="24"/>
      <c r="G38" s="24"/>
      <c r="H38" s="24"/>
      <c r="I38" s="24"/>
      <c r="J38" s="24"/>
      <c r="K38" s="24"/>
      <c r="L38" s="24"/>
      <c r="M38" s="24"/>
    </row>
    <row r="39" spans="2:13" ht="409.5" customHeight="1" x14ac:dyDescent="0.15"/>
  </sheetData>
  <pageMargins left="0.25" right="0.25" top="0.75" bottom="0.75" header="0.3" footer="0.3"/>
  <pageSetup paperSize="9" orientation="landscape"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B424F-C123-FC4B-888A-FB9C32A02ABB}">
  <dimension ref="A1:J58"/>
  <sheetViews>
    <sheetView workbookViewId="0">
      <selection activeCell="H19" sqref="H19"/>
    </sheetView>
  </sheetViews>
  <sheetFormatPr baseColWidth="10" defaultRowHeight="13" x14ac:dyDescent="0.15"/>
  <cols>
    <col min="1" max="256" width="8.83203125" customWidth="1"/>
  </cols>
  <sheetData>
    <row r="1" spans="1:10" x14ac:dyDescent="0.15">
      <c r="A1" s="4" t="s">
        <v>1</v>
      </c>
      <c r="B1" s="4" t="s">
        <v>2</v>
      </c>
      <c r="C1" s="4"/>
      <c r="D1" s="3" t="s">
        <v>0</v>
      </c>
      <c r="E1" s="3" t="s">
        <v>5</v>
      </c>
      <c r="I1" t="s">
        <v>4</v>
      </c>
      <c r="J1" t="s">
        <v>3</v>
      </c>
    </row>
    <row r="2" spans="1:10" x14ac:dyDescent="0.15">
      <c r="A2" s="5">
        <v>0</v>
      </c>
      <c r="B2" s="5">
        <v>0</v>
      </c>
      <c r="C2" s="7">
        <f>A2/24</f>
        <v>0</v>
      </c>
      <c r="D2" s="3">
        <f>IF(AND('Treatment threshold graphs'!$M$6&gt;=22,'Treatment threshold graphs'!$M$6&lt;=37),40,'Data sheet'!I2)</f>
        <v>40</v>
      </c>
      <c r="E2" s="3">
        <f>IF(AND('Treatment threshold graphs'!$M$6&gt;=22,'Treatment threshold graphs'!$M$6&lt;=37),80,'Data sheet'!J2)</f>
        <v>80</v>
      </c>
      <c r="I2">
        <v>100</v>
      </c>
      <c r="J2">
        <v>100</v>
      </c>
    </row>
    <row r="3" spans="1:10" x14ac:dyDescent="0.15">
      <c r="A3" s="5">
        <v>6</v>
      </c>
      <c r="B3" s="5"/>
      <c r="C3" s="7">
        <f t="shared" ref="C3:C58" si="0">A3/24</f>
        <v>0.25</v>
      </c>
      <c r="D3" s="3">
        <f>IF(AND('Treatment threshold graphs'!$M$6&gt;=22,'Treatment threshold graphs'!$M$6&lt;=37),D2+(($D$15-$D$2)/12),'Data sheet'!I3)</f>
        <v>56.666666666666671</v>
      </c>
      <c r="E3" s="3">
        <f>IF(AND('Treatment threshold graphs'!$M$6&gt;=22,'Treatment threshold graphs'!$M$6&lt;=37),E2+(($E$14-$E$2)/12),'Data sheet'!J3)</f>
        <v>101.66666666666667</v>
      </c>
      <c r="I3">
        <v>125</v>
      </c>
      <c r="J3">
        <v>150</v>
      </c>
    </row>
    <row r="4" spans="1:10" x14ac:dyDescent="0.15">
      <c r="A4" s="5">
        <v>12</v>
      </c>
      <c r="B4" s="5"/>
      <c r="C4" s="7">
        <f t="shared" si="0"/>
        <v>0.5</v>
      </c>
      <c r="D4" s="3">
        <f>IF(AND('Treatment threshold graphs'!$M$6&gt;=22,'Treatment threshold graphs'!$M$6&lt;=37),D3+(($D$15-$D$2)/12),'Data sheet'!I4)</f>
        <v>73.333333333333343</v>
      </c>
      <c r="E4" s="3">
        <f>IF(AND('Treatment threshold graphs'!$M$6&gt;=22,'Treatment threshold graphs'!$M$6&lt;=37),E3+(($E$14-$E$2)/12),'Data sheet'!J4)</f>
        <v>123.33333333333334</v>
      </c>
      <c r="I4">
        <v>150</v>
      </c>
      <c r="J4">
        <v>200</v>
      </c>
    </row>
    <row r="5" spans="1:10" x14ac:dyDescent="0.15">
      <c r="A5" s="5">
        <v>18</v>
      </c>
      <c r="B5" s="5"/>
      <c r="C5" s="7">
        <f t="shared" si="0"/>
        <v>0.75</v>
      </c>
      <c r="D5" s="3">
        <f>IF(AND('Treatment threshold graphs'!$M$6&gt;=22,'Treatment threshold graphs'!$M$6&lt;=37),D4+(($D$15-$D$2)/12),'Data sheet'!I5)</f>
        <v>90.000000000000014</v>
      </c>
      <c r="E5" s="3">
        <f>IF(AND('Treatment threshold graphs'!$M$6&gt;=22,'Treatment threshold graphs'!$M$6&lt;=37),E4+(($E$14-$E$2)/12),'Data sheet'!J5)</f>
        <v>145</v>
      </c>
      <c r="I5">
        <v>175</v>
      </c>
      <c r="J5">
        <v>250</v>
      </c>
    </row>
    <row r="6" spans="1:10" x14ac:dyDescent="0.15">
      <c r="A6" s="5">
        <v>24</v>
      </c>
      <c r="B6" s="5">
        <v>1</v>
      </c>
      <c r="C6" s="7">
        <f t="shared" si="0"/>
        <v>1</v>
      </c>
      <c r="D6" s="3">
        <f>IF(AND('Treatment threshold graphs'!$M$6&gt;=22,'Treatment threshold graphs'!$M$6&lt;=37),D5+(($D$15-$D$2)/12),'Data sheet'!I6)</f>
        <v>106.66666666666669</v>
      </c>
      <c r="E6" s="3">
        <f>IF(AND('Treatment threshold graphs'!$M$6&gt;=22,'Treatment threshold graphs'!$M$6&lt;=37),E5+(($E$14-$E$2)/12),'Data sheet'!J6)</f>
        <v>166.66666666666666</v>
      </c>
      <c r="I6">
        <v>200</v>
      </c>
      <c r="J6">
        <v>300</v>
      </c>
    </row>
    <row r="7" spans="1:10" x14ac:dyDescent="0.15">
      <c r="A7" s="5">
        <v>30</v>
      </c>
      <c r="B7" s="5"/>
      <c r="C7" s="7">
        <f t="shared" si="0"/>
        <v>1.25</v>
      </c>
      <c r="D7" s="3">
        <f>IF(AND('Treatment threshold graphs'!$M$6&gt;=22,'Treatment threshold graphs'!$M$6&lt;=37),D6+(($D$15-$D$2)/12),'Data sheet'!I7)</f>
        <v>123.33333333333336</v>
      </c>
      <c r="E7" s="3">
        <f>IF(AND('Treatment threshold graphs'!$M$6&gt;=22,'Treatment threshold graphs'!$M$6&lt;=37),E6+(($E$14-$E$2)/12),'Data sheet'!J7)</f>
        <v>188.33333333333331</v>
      </c>
      <c r="I7">
        <v>212</v>
      </c>
      <c r="J7">
        <v>350</v>
      </c>
    </row>
    <row r="8" spans="1:10" x14ac:dyDescent="0.15">
      <c r="A8" s="5">
        <v>36</v>
      </c>
      <c r="B8" s="5"/>
      <c r="C8" s="7">
        <f t="shared" si="0"/>
        <v>1.5</v>
      </c>
      <c r="D8" s="3">
        <f>IF(AND('Treatment threshold graphs'!$M$6&gt;=22,'Treatment threshold graphs'!$M$6&lt;=37),D7+(($D$15-$D$2)/12),'Data sheet'!I8)</f>
        <v>140.00000000000003</v>
      </c>
      <c r="E8" s="3">
        <f>IF(AND('Treatment threshold graphs'!$M$6&gt;=22,'Treatment threshold graphs'!$M$6&lt;=37),E7+(($E$14-$E$2)/12),'Data sheet'!J8)</f>
        <v>209.99999999999997</v>
      </c>
      <c r="I8">
        <v>225</v>
      </c>
      <c r="J8">
        <v>400</v>
      </c>
    </row>
    <row r="9" spans="1:10" x14ac:dyDescent="0.15">
      <c r="A9" s="5">
        <v>42</v>
      </c>
      <c r="B9" s="5"/>
      <c r="C9" s="7">
        <f t="shared" si="0"/>
        <v>1.75</v>
      </c>
      <c r="D9" s="3">
        <f>IF(AND('Treatment threshold graphs'!$M$6&gt;=22,'Treatment threshold graphs'!$M$6&lt;=37),D8+(($D$15-$D$2)/12),'Data sheet'!I9)</f>
        <v>156.66666666666669</v>
      </c>
      <c r="E9" s="3">
        <f>IF(AND('Treatment threshold graphs'!$M$6&gt;=22,'Treatment threshold graphs'!$M$6&lt;=37),E8+(($E$14-$E$2)/12),'Data sheet'!J9)</f>
        <v>231.66666666666663</v>
      </c>
      <c r="I9">
        <v>237</v>
      </c>
      <c r="J9">
        <v>450</v>
      </c>
    </row>
    <row r="10" spans="1:10" x14ac:dyDescent="0.15">
      <c r="A10" s="5">
        <v>48</v>
      </c>
      <c r="B10" s="5">
        <v>2</v>
      </c>
      <c r="C10" s="7">
        <f t="shared" si="0"/>
        <v>2</v>
      </c>
      <c r="D10" s="3">
        <f>IF(AND('Treatment threshold graphs'!$M$6&gt;=22,'Treatment threshold graphs'!$M$6&lt;=37),D9+(($D$15-$D$2)/12),'Data sheet'!I10)</f>
        <v>173.33333333333334</v>
      </c>
      <c r="E10" s="3">
        <f>IF(AND('Treatment threshold graphs'!$M$6&gt;=22,'Treatment threshold graphs'!$M$6&lt;=37),E9+(($E$14-$E$2)/12),'Data sheet'!J10)</f>
        <v>253.33333333333329</v>
      </c>
      <c r="I10">
        <v>250</v>
      </c>
      <c r="J10">
        <v>450</v>
      </c>
    </row>
    <row r="11" spans="1:10" x14ac:dyDescent="0.15">
      <c r="A11" s="5">
        <v>54</v>
      </c>
      <c r="B11" s="5"/>
      <c r="C11" s="7">
        <f t="shared" si="0"/>
        <v>2.25</v>
      </c>
      <c r="D11" s="3">
        <f>IF(AND('Treatment threshold graphs'!$M$6&gt;=22,'Treatment threshold graphs'!$M$6&lt;=37),D10+(($D$15-$D$2)/12),'Data sheet'!I11)</f>
        <v>190</v>
      </c>
      <c r="E11" s="3">
        <f>IF(AND('Treatment threshold graphs'!$M$6&gt;=22,'Treatment threshold graphs'!$M$6&lt;=37),E10+(($E$14-$E$2)/12),'Data sheet'!J11)</f>
        <v>274.99999999999994</v>
      </c>
      <c r="I11">
        <v>262</v>
      </c>
      <c r="J11">
        <v>450</v>
      </c>
    </row>
    <row r="12" spans="1:10" x14ac:dyDescent="0.15">
      <c r="A12" s="5">
        <v>60</v>
      </c>
      <c r="B12" s="5"/>
      <c r="C12" s="7">
        <f t="shared" si="0"/>
        <v>2.5</v>
      </c>
      <c r="D12" s="3">
        <f>IF(AND('Treatment threshold graphs'!$M$6&gt;=22,'Treatment threshold graphs'!$M$6&lt;=37),D11+(($D$15-$D$2)/12),'Data sheet'!I12)</f>
        <v>206.66666666666666</v>
      </c>
      <c r="E12" s="3">
        <f>IF(AND('Treatment threshold graphs'!$M$6&gt;=22,'Treatment threshold graphs'!$M$6&lt;=37),E11+(($E$14-$E$2)/12),'Data sheet'!J12)</f>
        <v>296.66666666666663</v>
      </c>
      <c r="I12">
        <v>275</v>
      </c>
      <c r="J12">
        <v>450</v>
      </c>
    </row>
    <row r="13" spans="1:10" x14ac:dyDescent="0.15">
      <c r="A13" s="5">
        <v>66</v>
      </c>
      <c r="B13" s="5"/>
      <c r="C13" s="7">
        <f t="shared" si="0"/>
        <v>2.75</v>
      </c>
      <c r="D13" s="3">
        <f>IF(AND('Treatment threshold graphs'!$M$6&gt;=22,'Treatment threshold graphs'!$M$6&lt;=37),D12+(($D$15-$D$2)/12),'Data sheet'!I13)</f>
        <v>223.33333333333331</v>
      </c>
      <c r="E13" s="3">
        <f>IF(AND('Treatment threshold graphs'!$M$6&gt;=22,'Treatment threshold graphs'!$M$6&lt;=37),E12+(($E$14-$E$2)/12),'Data sheet'!J13)</f>
        <v>318.33333333333331</v>
      </c>
      <c r="I13">
        <v>287</v>
      </c>
      <c r="J13">
        <v>450</v>
      </c>
    </row>
    <row r="14" spans="1:10" x14ac:dyDescent="0.15">
      <c r="A14" s="5">
        <v>72</v>
      </c>
      <c r="B14" s="5">
        <v>3</v>
      </c>
      <c r="C14" s="7">
        <f t="shared" si="0"/>
        <v>3</v>
      </c>
      <c r="D14" s="3">
        <f>IF(AND('Treatment threshold graphs'!$M$6&gt;=22,'Treatment threshold graphs'!$M$6&lt;=37),D13+(($D$15-$D$2)/12),'Data sheet'!I14)</f>
        <v>239.99999999999997</v>
      </c>
      <c r="E14" s="3">
        <f>IF(AND('Treatment threshold graphs'!$M$6&gt;=22,'Treatment threshold graphs'!$M$6&lt;=37),'Treatment threshold graphs'!$M$6*10,'Data sheet'!J14)</f>
        <v>340</v>
      </c>
      <c r="I14">
        <v>300</v>
      </c>
      <c r="J14">
        <v>450</v>
      </c>
    </row>
    <row r="15" spans="1:10" x14ac:dyDescent="0.15">
      <c r="A15" s="5">
        <v>78</v>
      </c>
      <c r="B15" s="5"/>
      <c r="C15" s="7">
        <f t="shared" si="0"/>
        <v>3.25</v>
      </c>
      <c r="D15" s="3">
        <f>IF(AND('Treatment threshold graphs'!$M$6&gt;=22,'Treatment threshold graphs'!$M$6&lt;=37),'Treatment threshold graphs'!$M$6*10-100,'Data sheet'!I15)</f>
        <v>240</v>
      </c>
      <c r="E15" s="3">
        <f>IF(AND('Treatment threshold graphs'!$M$6&gt;=22,'Treatment threshold graphs'!$M$6&lt;=37),'Treatment threshold graphs'!$M$6*10,'Data sheet'!J15)</f>
        <v>340</v>
      </c>
      <c r="I15">
        <v>312</v>
      </c>
      <c r="J15">
        <v>450</v>
      </c>
    </row>
    <row r="16" spans="1:10" x14ac:dyDescent="0.15">
      <c r="A16" s="5">
        <v>84</v>
      </c>
      <c r="B16" s="5"/>
      <c r="C16" s="7">
        <f t="shared" si="0"/>
        <v>3.5</v>
      </c>
      <c r="D16" s="3">
        <f>IF(AND('Treatment threshold graphs'!$M$6&gt;=22,'Treatment threshold graphs'!$M$6&lt;=37),'Treatment threshold graphs'!$M$6*10-100,'Data sheet'!I16)</f>
        <v>240</v>
      </c>
      <c r="E16" s="3">
        <f>IF(AND('Treatment threshold graphs'!$M$6&gt;=22,'Treatment threshold graphs'!$M$6&lt;=37),'Treatment threshold graphs'!$M$6*10,'Data sheet'!J16)</f>
        <v>340</v>
      </c>
      <c r="I16">
        <v>325</v>
      </c>
      <c r="J16">
        <v>450</v>
      </c>
    </row>
    <row r="17" spans="1:10" x14ac:dyDescent="0.15">
      <c r="A17" s="5">
        <v>90</v>
      </c>
      <c r="B17" s="5"/>
      <c r="C17" s="7">
        <f t="shared" si="0"/>
        <v>3.75</v>
      </c>
      <c r="D17" s="3">
        <f>IF(AND('Treatment threshold graphs'!$M$6&gt;=22,'Treatment threshold graphs'!$M$6&lt;=37),'Treatment threshold graphs'!$M$6*10-100,'Data sheet'!I17)</f>
        <v>240</v>
      </c>
      <c r="E17" s="3">
        <f>IF(AND('Treatment threshold graphs'!$M$6&gt;=22,'Treatment threshold graphs'!$M$6&lt;=37),'Treatment threshold graphs'!$M$6*10,'Data sheet'!J17)</f>
        <v>340</v>
      </c>
      <c r="G17" s="13" t="s">
        <v>6</v>
      </c>
      <c r="I17">
        <v>337</v>
      </c>
      <c r="J17">
        <v>450</v>
      </c>
    </row>
    <row r="18" spans="1:10" x14ac:dyDescent="0.15">
      <c r="A18" s="5">
        <v>96</v>
      </c>
      <c r="B18" s="5">
        <v>4</v>
      </c>
      <c r="C18" s="7">
        <f t="shared" si="0"/>
        <v>4</v>
      </c>
      <c r="D18" s="3">
        <f>IF(AND('Treatment threshold graphs'!$M$6&gt;=22,'Treatment threshold graphs'!$M$6&lt;=37),'Treatment threshold graphs'!$M$6*10-100,'Data sheet'!I18)</f>
        <v>240</v>
      </c>
      <c r="E18" s="3">
        <f>IF(AND('Treatment threshold graphs'!$M$6&gt;=22,'Treatment threshold graphs'!$M$6&lt;=37),'Treatment threshold graphs'!$M$6*10,'Data sheet'!J18)</f>
        <v>340</v>
      </c>
      <c r="I18">
        <v>350</v>
      </c>
      <c r="J18">
        <v>450</v>
      </c>
    </row>
    <row r="19" spans="1:10" x14ac:dyDescent="0.15">
      <c r="A19" s="5">
        <v>102</v>
      </c>
      <c r="B19" s="5"/>
      <c r="C19" s="7">
        <f t="shared" si="0"/>
        <v>4.25</v>
      </c>
      <c r="D19" s="3">
        <f>IF(AND('Treatment threshold graphs'!$M$6&gt;=22,'Treatment threshold graphs'!$M$6&lt;=37),'Treatment threshold graphs'!$M$6*10-100,'Data sheet'!I19)</f>
        <v>240</v>
      </c>
      <c r="E19" s="3">
        <f>IF(AND('Treatment threshold graphs'!$M$6&gt;=22,'Treatment threshold graphs'!$M$6&lt;=37),'Treatment threshold graphs'!$M$6*10,'Data sheet'!J19)</f>
        <v>340</v>
      </c>
      <c r="I19">
        <v>350</v>
      </c>
      <c r="J19">
        <v>450</v>
      </c>
    </row>
    <row r="20" spans="1:10" x14ac:dyDescent="0.15">
      <c r="A20" s="5">
        <v>108</v>
      </c>
      <c r="B20" s="5"/>
      <c r="C20" s="7">
        <f t="shared" si="0"/>
        <v>4.5</v>
      </c>
      <c r="D20" s="3">
        <f>IF(AND('Treatment threshold graphs'!$M$6&gt;=22,'Treatment threshold graphs'!$M$6&lt;=37),'Treatment threshold graphs'!$M$6*10-100,'Data sheet'!I20)</f>
        <v>240</v>
      </c>
      <c r="E20" s="3">
        <f>IF(AND('Treatment threshold graphs'!$M$6&gt;=22,'Treatment threshold graphs'!$M$6&lt;=37),'Treatment threshold graphs'!$M$6*10,'Data sheet'!J20)</f>
        <v>340</v>
      </c>
      <c r="I20">
        <v>350</v>
      </c>
      <c r="J20">
        <v>450</v>
      </c>
    </row>
    <row r="21" spans="1:10" x14ac:dyDescent="0.15">
      <c r="A21" s="5">
        <v>114</v>
      </c>
      <c r="B21" s="5"/>
      <c r="C21" s="7">
        <f t="shared" si="0"/>
        <v>4.75</v>
      </c>
      <c r="D21" s="3">
        <f>IF(AND('Treatment threshold graphs'!$M$6&gt;=22,'Treatment threshold graphs'!$M$6&lt;=37),'Treatment threshold graphs'!$M$6*10-100,'Data sheet'!I21)</f>
        <v>240</v>
      </c>
      <c r="E21" s="3">
        <f>IF(AND('Treatment threshold graphs'!$M$6&gt;=22,'Treatment threshold graphs'!$M$6&lt;=37),'Treatment threshold graphs'!$M$6*10,'Data sheet'!J21)</f>
        <v>340</v>
      </c>
      <c r="I21">
        <v>350</v>
      </c>
      <c r="J21">
        <v>450</v>
      </c>
    </row>
    <row r="22" spans="1:10" x14ac:dyDescent="0.15">
      <c r="A22" s="5">
        <v>120</v>
      </c>
      <c r="B22" s="5">
        <v>5</v>
      </c>
      <c r="C22" s="7">
        <f t="shared" si="0"/>
        <v>5</v>
      </c>
      <c r="D22" s="3">
        <f>IF(AND('Treatment threshold graphs'!$M$6&gt;=22,'Treatment threshold graphs'!$M$6&lt;=37),'Treatment threshold graphs'!$M$6*10-100,'Data sheet'!I22)</f>
        <v>240</v>
      </c>
      <c r="E22" s="3">
        <f>IF(AND('Treatment threshold graphs'!$M$6&gt;=22,'Treatment threshold graphs'!$M$6&lt;=37),'Treatment threshold graphs'!$M$6*10,'Data sheet'!J22)</f>
        <v>340</v>
      </c>
      <c r="I22">
        <v>350</v>
      </c>
      <c r="J22">
        <v>450</v>
      </c>
    </row>
    <row r="23" spans="1:10" x14ac:dyDescent="0.15">
      <c r="A23" s="5">
        <v>126</v>
      </c>
      <c r="B23" s="5"/>
      <c r="C23" s="7">
        <f t="shared" si="0"/>
        <v>5.25</v>
      </c>
      <c r="D23" s="3">
        <f>IF(AND('Treatment threshold graphs'!$M$6&gt;=22,'Treatment threshold graphs'!$M$6&lt;=37),'Treatment threshold graphs'!$M$6*10-100,'Data sheet'!I23)</f>
        <v>240</v>
      </c>
      <c r="E23" s="3">
        <f>IF(AND('Treatment threshold graphs'!$M$6&gt;=22,'Treatment threshold graphs'!$M$6&lt;=37),'Treatment threshold graphs'!$M$6*10,'Data sheet'!J23)</f>
        <v>340</v>
      </c>
      <c r="I23">
        <v>350</v>
      </c>
      <c r="J23">
        <v>450</v>
      </c>
    </row>
    <row r="24" spans="1:10" x14ac:dyDescent="0.15">
      <c r="A24" s="5">
        <v>132</v>
      </c>
      <c r="B24" s="5"/>
      <c r="C24" s="7">
        <f t="shared" si="0"/>
        <v>5.5</v>
      </c>
      <c r="D24" s="3">
        <f>IF(AND('Treatment threshold graphs'!$M$6&gt;=22,'Treatment threshold graphs'!$M$6&lt;=37),'Treatment threshold graphs'!$M$6*10-100,'Data sheet'!I24)</f>
        <v>240</v>
      </c>
      <c r="E24" s="3">
        <f>IF(AND('Treatment threshold graphs'!$M$6&gt;=22,'Treatment threshold graphs'!$M$6&lt;=37),'Treatment threshold graphs'!$M$6*10,'Data sheet'!J24)</f>
        <v>340</v>
      </c>
      <c r="I24">
        <v>350</v>
      </c>
      <c r="J24">
        <v>450</v>
      </c>
    </row>
    <row r="25" spans="1:10" x14ac:dyDescent="0.15">
      <c r="A25" s="5">
        <v>138</v>
      </c>
      <c r="B25" s="5"/>
      <c r="C25" s="7">
        <f t="shared" si="0"/>
        <v>5.75</v>
      </c>
      <c r="D25" s="3">
        <f>IF(AND('Treatment threshold graphs'!$M$6&gt;=22,'Treatment threshold graphs'!$M$6&lt;=37),'Treatment threshold graphs'!$M$6*10-100,'Data sheet'!I25)</f>
        <v>240</v>
      </c>
      <c r="E25" s="3">
        <f>IF(AND('Treatment threshold graphs'!$M$6&gt;=22,'Treatment threshold graphs'!$M$6&lt;=37),'Treatment threshold graphs'!$M$6*10,'Data sheet'!J25)</f>
        <v>340</v>
      </c>
      <c r="G25" s="13" t="s">
        <v>6</v>
      </c>
      <c r="I25">
        <v>350</v>
      </c>
      <c r="J25">
        <v>450</v>
      </c>
    </row>
    <row r="26" spans="1:10" x14ac:dyDescent="0.15">
      <c r="A26" s="5">
        <v>144</v>
      </c>
      <c r="B26" s="5">
        <v>6</v>
      </c>
      <c r="C26" s="7">
        <f t="shared" si="0"/>
        <v>6</v>
      </c>
      <c r="D26" s="3">
        <f>IF(AND('Treatment threshold graphs'!$M$6&gt;=22,'Treatment threshold graphs'!$M$6&lt;=37),'Treatment threshold graphs'!$M$6*10-100,'Data sheet'!I26)</f>
        <v>240</v>
      </c>
      <c r="E26" s="3">
        <f>IF(AND('Treatment threshold graphs'!$M$6&gt;=22,'Treatment threshold graphs'!$M$6&lt;=37),'Treatment threshold graphs'!$M$6*10,'Data sheet'!J26)</f>
        <v>340</v>
      </c>
      <c r="I26">
        <v>350</v>
      </c>
      <c r="J26">
        <v>450</v>
      </c>
    </row>
    <row r="27" spans="1:10" x14ac:dyDescent="0.15">
      <c r="A27" s="5">
        <v>150</v>
      </c>
      <c r="B27" s="5"/>
      <c r="C27" s="7">
        <f t="shared" si="0"/>
        <v>6.25</v>
      </c>
      <c r="D27" s="3">
        <f>IF(AND('Treatment threshold graphs'!$M$6&gt;=22,'Treatment threshold graphs'!$M$6&lt;=37),'Treatment threshold graphs'!$M$6*10-100,'Data sheet'!I27)</f>
        <v>240</v>
      </c>
      <c r="E27" s="3">
        <f>IF(AND('Treatment threshold graphs'!$M$6&gt;=22,'Treatment threshold graphs'!$M$6&lt;=37),'Treatment threshold graphs'!$M$6*10,'Data sheet'!J27)</f>
        <v>340</v>
      </c>
      <c r="I27">
        <v>350</v>
      </c>
      <c r="J27">
        <v>450</v>
      </c>
    </row>
    <row r="28" spans="1:10" x14ac:dyDescent="0.15">
      <c r="A28" s="5">
        <v>156</v>
      </c>
      <c r="B28" s="5"/>
      <c r="C28" s="7">
        <f t="shared" si="0"/>
        <v>6.5</v>
      </c>
      <c r="D28" s="3">
        <f>IF(AND('Treatment threshold graphs'!$M$6&gt;=22,'Treatment threshold graphs'!$M$6&lt;=37),'Treatment threshold graphs'!$M$6*10-100,'Data sheet'!I28)</f>
        <v>240</v>
      </c>
      <c r="E28" s="3">
        <f>IF(AND('Treatment threshold graphs'!$M$6&gt;=22,'Treatment threshold graphs'!$M$6&lt;=37),'Treatment threshold graphs'!$M$6*10,'Data sheet'!J28)</f>
        <v>340</v>
      </c>
      <c r="I28">
        <v>350</v>
      </c>
      <c r="J28">
        <v>450</v>
      </c>
    </row>
    <row r="29" spans="1:10" x14ac:dyDescent="0.15">
      <c r="A29" s="5">
        <v>162</v>
      </c>
      <c r="B29" s="5"/>
      <c r="C29" s="7">
        <f t="shared" si="0"/>
        <v>6.75</v>
      </c>
      <c r="D29" s="3">
        <f>IF(AND('Treatment threshold graphs'!$M$6&gt;=22,'Treatment threshold graphs'!$M$6&lt;=37),'Treatment threshold graphs'!$M$6*10-100,'Data sheet'!I29)</f>
        <v>240</v>
      </c>
      <c r="E29" s="3">
        <f>IF(AND('Treatment threshold graphs'!$M$6&gt;=22,'Treatment threshold graphs'!$M$6&lt;=37),'Treatment threshold graphs'!$M$6*10,'Data sheet'!J29)</f>
        <v>340</v>
      </c>
      <c r="I29">
        <v>350</v>
      </c>
      <c r="J29">
        <v>450</v>
      </c>
    </row>
    <row r="30" spans="1:10" x14ac:dyDescent="0.15">
      <c r="A30" s="5">
        <v>168</v>
      </c>
      <c r="B30" s="5">
        <v>7</v>
      </c>
      <c r="C30" s="7">
        <f t="shared" si="0"/>
        <v>7</v>
      </c>
      <c r="D30" s="3">
        <f>IF(AND('Treatment threshold graphs'!$M$6&gt;=22,'Treatment threshold graphs'!$M$6&lt;=37),'Treatment threshold graphs'!$M$6*10-100,'Data sheet'!I30)</f>
        <v>240</v>
      </c>
      <c r="E30" s="3">
        <f>IF(AND('Treatment threshold graphs'!$M$6&gt;=22,'Treatment threshold graphs'!$M$6&lt;=37),'Treatment threshold graphs'!$M$6*10,'Data sheet'!J30)</f>
        <v>340</v>
      </c>
      <c r="I30">
        <v>350</v>
      </c>
      <c r="J30">
        <v>450</v>
      </c>
    </row>
    <row r="31" spans="1:10" x14ac:dyDescent="0.15">
      <c r="A31" s="5">
        <v>174</v>
      </c>
      <c r="B31" s="5"/>
      <c r="C31" s="7">
        <f t="shared" si="0"/>
        <v>7.25</v>
      </c>
      <c r="D31" s="3">
        <f>IF(AND('Treatment threshold graphs'!$M$6&gt;=22,'Treatment threshold graphs'!$M$6&lt;=37),'Treatment threshold graphs'!$M$6*10-100,'Data sheet'!I31)</f>
        <v>240</v>
      </c>
      <c r="E31" s="3">
        <f>IF(AND('Treatment threshold graphs'!$M$6&gt;=22,'Treatment threshold graphs'!$M$6&lt;=37),'Treatment threshold graphs'!$M$6*10,'Data sheet'!J31)</f>
        <v>340</v>
      </c>
      <c r="I31">
        <v>350</v>
      </c>
      <c r="J31">
        <v>450</v>
      </c>
    </row>
    <row r="32" spans="1:10" x14ac:dyDescent="0.15">
      <c r="A32" s="5">
        <v>180</v>
      </c>
      <c r="B32" s="5"/>
      <c r="C32" s="7">
        <f t="shared" si="0"/>
        <v>7.5</v>
      </c>
      <c r="D32" s="3">
        <f>IF(AND('Treatment threshold graphs'!$M$6&gt;=22,'Treatment threshold graphs'!$M$6&lt;=37),'Treatment threshold graphs'!$M$6*10-100,'Data sheet'!I32)</f>
        <v>240</v>
      </c>
      <c r="E32" s="3">
        <f>IF(AND('Treatment threshold graphs'!$M$6&gt;=22,'Treatment threshold graphs'!$M$6&lt;=37),'Treatment threshold graphs'!$M$6*10,'Data sheet'!J32)</f>
        <v>340</v>
      </c>
      <c r="I32">
        <v>350</v>
      </c>
      <c r="J32">
        <v>450</v>
      </c>
    </row>
    <row r="33" spans="1:10" x14ac:dyDescent="0.15">
      <c r="A33" s="5">
        <v>186</v>
      </c>
      <c r="B33" s="5"/>
      <c r="C33" s="7">
        <f t="shared" si="0"/>
        <v>7.75</v>
      </c>
      <c r="D33" s="3">
        <f>IF(AND('Treatment threshold graphs'!$M$6&gt;=22,'Treatment threshold graphs'!$M$6&lt;=37),'Treatment threshold graphs'!$M$6*10-100,'Data sheet'!I33)</f>
        <v>240</v>
      </c>
      <c r="E33" s="3">
        <f>IF(AND('Treatment threshold graphs'!$M$6&gt;=22,'Treatment threshold graphs'!$M$6&lt;=37),'Treatment threshold graphs'!$M$6*10,'Data sheet'!J33)</f>
        <v>340</v>
      </c>
      <c r="I33">
        <v>350</v>
      </c>
      <c r="J33">
        <v>450</v>
      </c>
    </row>
    <row r="34" spans="1:10" x14ac:dyDescent="0.15">
      <c r="A34" s="5">
        <v>192</v>
      </c>
      <c r="B34" s="5">
        <v>8</v>
      </c>
      <c r="C34" s="7">
        <f t="shared" si="0"/>
        <v>8</v>
      </c>
      <c r="D34" s="3">
        <f>IF(AND('Treatment threshold graphs'!$M$6&gt;=22,'Treatment threshold graphs'!$M$6&lt;=37),'Treatment threshold graphs'!$M$6*10-100,'Data sheet'!I34)</f>
        <v>240</v>
      </c>
      <c r="E34" s="3">
        <f>IF(AND('Treatment threshold graphs'!$M$6&gt;=22,'Treatment threshold graphs'!$M$6&lt;=37),'Treatment threshold graphs'!$M$6*10,'Data sheet'!J34)</f>
        <v>340</v>
      </c>
      <c r="I34">
        <v>350</v>
      </c>
      <c r="J34">
        <v>450</v>
      </c>
    </row>
    <row r="35" spans="1:10" x14ac:dyDescent="0.15">
      <c r="A35" s="5">
        <v>198</v>
      </c>
      <c r="B35" s="5"/>
      <c r="C35" s="7">
        <f t="shared" si="0"/>
        <v>8.25</v>
      </c>
      <c r="D35" s="3">
        <f>IF(AND('Treatment threshold graphs'!$M$6&gt;=22,'Treatment threshold graphs'!$M$6&lt;=37),'Treatment threshold graphs'!$M$6*10-100,'Data sheet'!I35)</f>
        <v>240</v>
      </c>
      <c r="E35" s="3">
        <f>IF(AND('Treatment threshold graphs'!$M$6&gt;=22,'Treatment threshold graphs'!$M$6&lt;=37),'Treatment threshold graphs'!$M$6*10,'Data sheet'!J35)</f>
        <v>340</v>
      </c>
      <c r="I35">
        <v>350</v>
      </c>
      <c r="J35">
        <v>450</v>
      </c>
    </row>
    <row r="36" spans="1:10" x14ac:dyDescent="0.15">
      <c r="A36" s="5">
        <v>204</v>
      </c>
      <c r="B36" s="5"/>
      <c r="C36" s="7">
        <f t="shared" si="0"/>
        <v>8.5</v>
      </c>
      <c r="D36" s="3">
        <f>IF(AND('Treatment threshold graphs'!$M$6&gt;=22,'Treatment threshold graphs'!$M$6&lt;=37),'Treatment threshold graphs'!$M$6*10-100,'Data sheet'!I36)</f>
        <v>240</v>
      </c>
      <c r="E36" s="3">
        <f>IF(AND('Treatment threshold graphs'!$M$6&gt;=22,'Treatment threshold graphs'!$M$6&lt;=37),'Treatment threshold graphs'!$M$6*10,'Data sheet'!J36)</f>
        <v>340</v>
      </c>
      <c r="I36">
        <v>350</v>
      </c>
      <c r="J36">
        <v>450</v>
      </c>
    </row>
    <row r="37" spans="1:10" x14ac:dyDescent="0.15">
      <c r="A37" s="5">
        <v>210</v>
      </c>
      <c r="B37" s="5"/>
      <c r="C37" s="7">
        <f t="shared" si="0"/>
        <v>8.75</v>
      </c>
      <c r="D37" s="3">
        <f>IF(AND('Treatment threshold graphs'!$M$6&gt;=22,'Treatment threshold graphs'!$M$6&lt;=37),'Treatment threshold graphs'!$M$6*10-100,'Data sheet'!I37)</f>
        <v>240</v>
      </c>
      <c r="E37" s="3">
        <f>IF(AND('Treatment threshold graphs'!$M$6&gt;=22,'Treatment threshold graphs'!$M$6&lt;=37),'Treatment threshold graphs'!$M$6*10,'Data sheet'!J37)</f>
        <v>340</v>
      </c>
      <c r="I37">
        <v>350</v>
      </c>
      <c r="J37">
        <v>450</v>
      </c>
    </row>
    <row r="38" spans="1:10" x14ac:dyDescent="0.15">
      <c r="A38" s="5">
        <v>216</v>
      </c>
      <c r="B38" s="5">
        <v>9</v>
      </c>
      <c r="C38" s="7">
        <f t="shared" si="0"/>
        <v>9</v>
      </c>
      <c r="D38" s="3">
        <f>IF(AND('Treatment threshold graphs'!$M$6&gt;=22,'Treatment threshold graphs'!$M$6&lt;=37),'Treatment threshold graphs'!$M$6*10-100,'Data sheet'!I38)</f>
        <v>240</v>
      </c>
      <c r="E38" s="3">
        <f>IF(AND('Treatment threshold graphs'!$M$6&gt;=22,'Treatment threshold graphs'!$M$6&lt;=37),'Treatment threshold graphs'!$M$6*10,'Data sheet'!J38)</f>
        <v>340</v>
      </c>
      <c r="I38">
        <v>350</v>
      </c>
      <c r="J38">
        <v>450</v>
      </c>
    </row>
    <row r="39" spans="1:10" x14ac:dyDescent="0.15">
      <c r="A39" s="5">
        <v>222</v>
      </c>
      <c r="B39" s="5"/>
      <c r="C39" s="7">
        <f t="shared" si="0"/>
        <v>9.25</v>
      </c>
      <c r="D39" s="3">
        <f>IF(AND('Treatment threshold graphs'!$M$6&gt;=22,'Treatment threshold graphs'!$M$6&lt;=37),'Treatment threshold graphs'!$M$6*10-100,'Data sheet'!I39)</f>
        <v>240</v>
      </c>
      <c r="E39" s="3">
        <f>IF(AND('Treatment threshold graphs'!$M$6&gt;=22,'Treatment threshold graphs'!$M$6&lt;=37),'Treatment threshold graphs'!$M$6*10,'Data sheet'!J39)</f>
        <v>340</v>
      </c>
      <c r="I39">
        <v>350</v>
      </c>
      <c r="J39">
        <v>450</v>
      </c>
    </row>
    <row r="40" spans="1:10" x14ac:dyDescent="0.15">
      <c r="A40" s="5">
        <v>228</v>
      </c>
      <c r="B40" s="5"/>
      <c r="C40" s="7">
        <f t="shared" si="0"/>
        <v>9.5</v>
      </c>
      <c r="D40" s="3">
        <f>IF(AND('Treatment threshold graphs'!$M$6&gt;=22,'Treatment threshold graphs'!$M$6&lt;=37),'Treatment threshold graphs'!$M$6*10-100,'Data sheet'!I40)</f>
        <v>240</v>
      </c>
      <c r="E40" s="3">
        <f>IF(AND('Treatment threshold graphs'!$M$6&gt;=22,'Treatment threshold graphs'!$M$6&lt;=37),'Treatment threshold graphs'!$M$6*10,'Data sheet'!J40)</f>
        <v>340</v>
      </c>
      <c r="I40">
        <v>350</v>
      </c>
      <c r="J40">
        <v>450</v>
      </c>
    </row>
    <row r="41" spans="1:10" x14ac:dyDescent="0.15">
      <c r="A41" s="5">
        <v>234</v>
      </c>
      <c r="B41" s="5"/>
      <c r="C41" s="7">
        <f t="shared" si="0"/>
        <v>9.75</v>
      </c>
      <c r="D41" s="3">
        <f>IF(AND('Treatment threshold graphs'!$M$6&gt;=22,'Treatment threshold graphs'!$M$6&lt;=37),'Treatment threshold graphs'!$M$6*10-100,'Data sheet'!I41)</f>
        <v>240</v>
      </c>
      <c r="E41" s="3">
        <f>IF(AND('Treatment threshold graphs'!$M$6&gt;=22,'Treatment threshold graphs'!$M$6&lt;=37),'Treatment threshold graphs'!$M$6*10,'Data sheet'!J41)</f>
        <v>340</v>
      </c>
      <c r="I41">
        <v>350</v>
      </c>
      <c r="J41">
        <v>450</v>
      </c>
    </row>
    <row r="42" spans="1:10" x14ac:dyDescent="0.15">
      <c r="A42" s="5">
        <v>240</v>
      </c>
      <c r="B42" s="5">
        <v>10</v>
      </c>
      <c r="C42" s="7">
        <f t="shared" si="0"/>
        <v>10</v>
      </c>
      <c r="D42" s="3">
        <f>IF(AND('Treatment threshold graphs'!$M$6&gt;=22,'Treatment threshold graphs'!$M$6&lt;=37),'Treatment threshold graphs'!$M$6*10-100,'Data sheet'!I42)</f>
        <v>240</v>
      </c>
      <c r="E42" s="3">
        <f>IF(AND('Treatment threshold graphs'!$M$6&gt;=22,'Treatment threshold graphs'!$M$6&lt;=37),'Treatment threshold graphs'!$M$6*10,'Data sheet'!J42)</f>
        <v>340</v>
      </c>
      <c r="I42">
        <v>350</v>
      </c>
      <c r="J42">
        <v>450</v>
      </c>
    </row>
    <row r="43" spans="1:10" x14ac:dyDescent="0.15">
      <c r="A43" s="5">
        <v>246</v>
      </c>
      <c r="B43" s="6"/>
      <c r="C43" s="7">
        <f t="shared" si="0"/>
        <v>10.25</v>
      </c>
      <c r="D43" s="3">
        <f>IF(AND('Treatment threshold graphs'!$M$6&gt;=22,'Treatment threshold graphs'!$M$6&lt;=37),'Treatment threshold graphs'!$M$6*10-100,'Data sheet'!I43)</f>
        <v>240</v>
      </c>
      <c r="E43" s="3">
        <f>IF(AND('Treatment threshold graphs'!$M$6&gt;=22,'Treatment threshold graphs'!$M$6&lt;=37),'Treatment threshold graphs'!$M$6*10,'Data sheet'!J43)</f>
        <v>340</v>
      </c>
      <c r="I43">
        <v>350</v>
      </c>
      <c r="J43">
        <v>450</v>
      </c>
    </row>
    <row r="44" spans="1:10" x14ac:dyDescent="0.15">
      <c r="A44" s="5">
        <v>252</v>
      </c>
      <c r="B44" s="6"/>
      <c r="C44" s="7">
        <f t="shared" si="0"/>
        <v>10.5</v>
      </c>
      <c r="D44" s="3">
        <f>IF(AND('Treatment threshold graphs'!$M$6&gt;=22,'Treatment threshold graphs'!$M$6&lt;=37),'Treatment threshold graphs'!$M$6*10-100,'Data sheet'!I44)</f>
        <v>240</v>
      </c>
      <c r="E44" s="3">
        <f>IF(AND('Treatment threshold graphs'!$M$6&gt;=22,'Treatment threshold graphs'!$M$6&lt;=37),'Treatment threshold graphs'!$M$6*10,'Data sheet'!J44)</f>
        <v>340</v>
      </c>
      <c r="I44">
        <v>350</v>
      </c>
      <c r="J44">
        <v>450</v>
      </c>
    </row>
    <row r="45" spans="1:10" x14ac:dyDescent="0.15">
      <c r="A45" s="5">
        <v>258</v>
      </c>
      <c r="B45" s="6"/>
      <c r="C45" s="7">
        <f t="shared" si="0"/>
        <v>10.75</v>
      </c>
      <c r="D45" s="3">
        <f>IF(AND('Treatment threshold graphs'!$M$6&gt;=22,'Treatment threshold graphs'!$M$6&lt;=37),'Treatment threshold graphs'!$M$6*10-100,'Data sheet'!I45)</f>
        <v>240</v>
      </c>
      <c r="E45" s="3">
        <f>IF(AND('Treatment threshold graphs'!$M$6&gt;=22,'Treatment threshold graphs'!$M$6&lt;=37),'Treatment threshold graphs'!$M$6*10,'Data sheet'!J45)</f>
        <v>340</v>
      </c>
      <c r="I45">
        <v>350</v>
      </c>
      <c r="J45">
        <v>450</v>
      </c>
    </row>
    <row r="46" spans="1:10" x14ac:dyDescent="0.15">
      <c r="A46" s="5">
        <v>264</v>
      </c>
      <c r="B46" s="6">
        <v>11</v>
      </c>
      <c r="C46" s="7">
        <f t="shared" si="0"/>
        <v>11</v>
      </c>
      <c r="D46" s="3">
        <f>IF(AND('Treatment threshold graphs'!$M$6&gt;=22,'Treatment threshold graphs'!$M$6&lt;=37),'Treatment threshold graphs'!$M$6*10-100,'Data sheet'!I46)</f>
        <v>240</v>
      </c>
      <c r="E46" s="3">
        <f>IF(AND('Treatment threshold graphs'!$M$6&gt;=22,'Treatment threshold graphs'!$M$6&lt;=37),'Treatment threshold graphs'!$M$6*10,'Data sheet'!J46)</f>
        <v>340</v>
      </c>
      <c r="I46">
        <v>350</v>
      </c>
      <c r="J46">
        <v>450</v>
      </c>
    </row>
    <row r="47" spans="1:10" x14ac:dyDescent="0.15">
      <c r="A47" s="5">
        <v>270</v>
      </c>
      <c r="B47" s="6"/>
      <c r="C47" s="7">
        <f t="shared" si="0"/>
        <v>11.25</v>
      </c>
      <c r="D47" s="3">
        <f>IF(AND('Treatment threshold graphs'!$M$6&gt;=22,'Treatment threshold graphs'!$M$6&lt;=37),'Treatment threshold graphs'!$M$6*10-100,'Data sheet'!I47)</f>
        <v>240</v>
      </c>
      <c r="E47" s="3">
        <f>IF(AND('Treatment threshold graphs'!$M$6&gt;=22,'Treatment threshold graphs'!$M$6&lt;=37),'Treatment threshold graphs'!$M$6*10,'Data sheet'!J47)</f>
        <v>340</v>
      </c>
      <c r="I47">
        <v>350</v>
      </c>
      <c r="J47">
        <v>450</v>
      </c>
    </row>
    <row r="48" spans="1:10" x14ac:dyDescent="0.15">
      <c r="A48" s="5">
        <v>276</v>
      </c>
      <c r="B48" s="6"/>
      <c r="C48" s="7">
        <f t="shared" si="0"/>
        <v>11.5</v>
      </c>
      <c r="D48" s="3">
        <f>IF(AND('Treatment threshold graphs'!$M$6&gt;=22,'Treatment threshold graphs'!$M$6&lt;=37),'Treatment threshold graphs'!$M$6*10-100,'Data sheet'!I48)</f>
        <v>240</v>
      </c>
      <c r="E48" s="3">
        <f>IF(AND('Treatment threshold graphs'!$M$6&gt;=22,'Treatment threshold graphs'!$M$6&lt;=37),'Treatment threshold graphs'!$M$6*10,'Data sheet'!J48)</f>
        <v>340</v>
      </c>
      <c r="I48">
        <v>350</v>
      </c>
      <c r="J48">
        <v>450</v>
      </c>
    </row>
    <row r="49" spans="1:10" x14ac:dyDescent="0.15">
      <c r="A49" s="5">
        <v>282</v>
      </c>
      <c r="B49" s="6"/>
      <c r="C49" s="7">
        <f t="shared" si="0"/>
        <v>11.75</v>
      </c>
      <c r="D49" s="3">
        <f>IF(AND('Treatment threshold graphs'!$M$6&gt;=22,'Treatment threshold graphs'!$M$6&lt;=37),'Treatment threshold graphs'!$M$6*10-100,'Data sheet'!I49)</f>
        <v>240</v>
      </c>
      <c r="E49" s="3">
        <f>IF(AND('Treatment threshold graphs'!$M$6&gt;=22,'Treatment threshold graphs'!$M$6&lt;=37),'Treatment threshold graphs'!$M$6*10,'Data sheet'!J49)</f>
        <v>340</v>
      </c>
      <c r="I49">
        <v>350</v>
      </c>
      <c r="J49">
        <v>450</v>
      </c>
    </row>
    <row r="50" spans="1:10" x14ac:dyDescent="0.15">
      <c r="A50" s="5">
        <v>288</v>
      </c>
      <c r="B50" s="6">
        <v>12</v>
      </c>
      <c r="C50" s="7">
        <f t="shared" si="0"/>
        <v>12</v>
      </c>
      <c r="D50" s="3">
        <f>IF(AND('Treatment threshold graphs'!$M$6&gt;=22,'Treatment threshold graphs'!$M$6&lt;=37),'Treatment threshold graphs'!$M$6*10-100,'Data sheet'!I50)</f>
        <v>240</v>
      </c>
      <c r="E50" s="3">
        <f>IF(AND('Treatment threshold graphs'!$M$6&gt;=22,'Treatment threshold graphs'!$M$6&lt;=37),'Treatment threshold graphs'!$M$6*10,'Data sheet'!J50)</f>
        <v>340</v>
      </c>
      <c r="I50">
        <v>350</v>
      </c>
      <c r="J50">
        <v>450</v>
      </c>
    </row>
    <row r="51" spans="1:10" x14ac:dyDescent="0.15">
      <c r="A51" s="5">
        <v>294</v>
      </c>
      <c r="B51" s="6"/>
      <c r="C51" s="7">
        <f t="shared" si="0"/>
        <v>12.25</v>
      </c>
      <c r="D51" s="3">
        <f>IF(AND('Treatment threshold graphs'!$M$6&gt;=22,'Treatment threshold graphs'!$M$6&lt;=37),'Treatment threshold graphs'!$M$6*10-100,'Data sheet'!I51)</f>
        <v>240</v>
      </c>
      <c r="E51" s="3">
        <f>IF(AND('Treatment threshold graphs'!$M$6&gt;=22,'Treatment threshold graphs'!$M$6&lt;=37),'Treatment threshold graphs'!$M$6*10,'Data sheet'!J51)</f>
        <v>340</v>
      </c>
      <c r="I51">
        <v>350</v>
      </c>
      <c r="J51">
        <v>450</v>
      </c>
    </row>
    <row r="52" spans="1:10" x14ac:dyDescent="0.15">
      <c r="A52" s="5">
        <v>300</v>
      </c>
      <c r="B52" s="6"/>
      <c r="C52" s="7">
        <f t="shared" si="0"/>
        <v>12.5</v>
      </c>
      <c r="D52" s="3">
        <f>IF(AND('Treatment threshold graphs'!$M$6&gt;=22,'Treatment threshold graphs'!$M$6&lt;=37),'Treatment threshold graphs'!$M$6*10-100,'Data sheet'!I52)</f>
        <v>240</v>
      </c>
      <c r="E52" s="3">
        <f>IF(AND('Treatment threshold graphs'!$M$6&gt;=22,'Treatment threshold graphs'!$M$6&lt;=37),'Treatment threshold graphs'!$M$6*10,'Data sheet'!J52)</f>
        <v>340</v>
      </c>
      <c r="I52">
        <v>350</v>
      </c>
      <c r="J52">
        <v>450</v>
      </c>
    </row>
    <row r="53" spans="1:10" x14ac:dyDescent="0.15">
      <c r="A53" s="5">
        <v>306</v>
      </c>
      <c r="B53" s="6"/>
      <c r="C53" s="7">
        <f t="shared" si="0"/>
        <v>12.75</v>
      </c>
      <c r="D53" s="3">
        <f>IF(AND('Treatment threshold graphs'!$M$6&gt;=22,'Treatment threshold graphs'!$M$6&lt;=37),'Treatment threshold graphs'!$M$6*10-100,'Data sheet'!I53)</f>
        <v>240</v>
      </c>
      <c r="E53" s="3">
        <f>IF(AND('Treatment threshold graphs'!$M$6&gt;=22,'Treatment threshold graphs'!$M$6&lt;=37),'Treatment threshold graphs'!$M$6*10,'Data sheet'!J53)</f>
        <v>340</v>
      </c>
      <c r="I53">
        <v>350</v>
      </c>
      <c r="J53">
        <v>450</v>
      </c>
    </row>
    <row r="54" spans="1:10" x14ac:dyDescent="0.15">
      <c r="A54" s="5">
        <v>312</v>
      </c>
      <c r="B54" s="6">
        <v>13</v>
      </c>
      <c r="C54" s="7">
        <f t="shared" si="0"/>
        <v>13</v>
      </c>
      <c r="D54" s="3">
        <f>IF(AND('Treatment threshold graphs'!$M$6&gt;=22,'Treatment threshold graphs'!$M$6&lt;=37),'Treatment threshold graphs'!$M$6*10-100,'Data sheet'!I54)</f>
        <v>240</v>
      </c>
      <c r="E54" s="3">
        <f>IF(AND('Treatment threshold graphs'!$M$6&gt;=22,'Treatment threshold graphs'!$M$6&lt;=37),'Treatment threshold graphs'!$M$6*10,'Data sheet'!J54)</f>
        <v>340</v>
      </c>
      <c r="I54">
        <v>350</v>
      </c>
      <c r="J54">
        <v>450</v>
      </c>
    </row>
    <row r="55" spans="1:10" x14ac:dyDescent="0.15">
      <c r="A55" s="5">
        <v>318</v>
      </c>
      <c r="B55" s="6"/>
      <c r="C55" s="7">
        <f t="shared" si="0"/>
        <v>13.25</v>
      </c>
      <c r="D55" s="3">
        <f>IF(AND('Treatment threshold graphs'!$M$6&gt;=22,'Treatment threshold graphs'!$M$6&lt;=37),'Treatment threshold graphs'!$M$6*10-100,'Data sheet'!I55)</f>
        <v>240</v>
      </c>
      <c r="E55" s="3">
        <f>IF(AND('Treatment threshold graphs'!$M$6&gt;=22,'Treatment threshold graphs'!$M$6&lt;=37),'Treatment threshold graphs'!$M$6*10,'Data sheet'!J55)</f>
        <v>340</v>
      </c>
      <c r="I55">
        <v>350</v>
      </c>
      <c r="J55">
        <v>450</v>
      </c>
    </row>
    <row r="56" spans="1:10" x14ac:dyDescent="0.15">
      <c r="A56" s="5">
        <v>324</v>
      </c>
      <c r="B56" s="6"/>
      <c r="C56" s="7">
        <f t="shared" si="0"/>
        <v>13.5</v>
      </c>
      <c r="D56" s="3">
        <f>IF(AND('Treatment threshold graphs'!$M$6&gt;=22,'Treatment threshold graphs'!$M$6&lt;=37),'Treatment threshold graphs'!$M$6*10-100,'Data sheet'!I56)</f>
        <v>240</v>
      </c>
      <c r="E56" s="3">
        <f>IF(AND('Treatment threshold graphs'!$M$6&gt;=22,'Treatment threshold graphs'!$M$6&lt;=37),'Treatment threshold graphs'!$M$6*10,'Data sheet'!J56)</f>
        <v>340</v>
      </c>
      <c r="I56">
        <v>350</v>
      </c>
      <c r="J56">
        <v>450</v>
      </c>
    </row>
    <row r="57" spans="1:10" x14ac:dyDescent="0.15">
      <c r="A57" s="5">
        <v>330</v>
      </c>
      <c r="B57" s="6"/>
      <c r="C57" s="7">
        <f t="shared" si="0"/>
        <v>13.75</v>
      </c>
      <c r="D57" s="3">
        <f>IF(AND('Treatment threshold graphs'!$M$6&gt;=22,'Treatment threshold graphs'!$M$6&lt;=37),'Treatment threshold graphs'!$M$6*10-100,'Data sheet'!I57)</f>
        <v>240</v>
      </c>
      <c r="E57" s="3">
        <f>IF(AND('Treatment threshold graphs'!$M$6&gt;=22,'Treatment threshold graphs'!$M$6&lt;=37),'Treatment threshold graphs'!$M$6*10,'Data sheet'!J57)</f>
        <v>340</v>
      </c>
      <c r="I57">
        <v>350</v>
      </c>
      <c r="J57">
        <v>450</v>
      </c>
    </row>
    <row r="58" spans="1:10" x14ac:dyDescent="0.15">
      <c r="A58" s="5">
        <v>336</v>
      </c>
      <c r="B58" s="6">
        <v>14</v>
      </c>
      <c r="C58" s="7">
        <f t="shared" si="0"/>
        <v>14</v>
      </c>
      <c r="D58" s="3">
        <f>IF(AND('Treatment threshold graphs'!$M$6&gt;=22,'Treatment threshold graphs'!$M$6&lt;=37),'Treatment threshold graphs'!$M$6*10-100,'Data sheet'!I58)</f>
        <v>240</v>
      </c>
      <c r="E58" s="3">
        <f>IF(AND('Treatment threshold graphs'!$M$6&gt;=22,'Treatment threshold graphs'!$M$6&lt;=37),'Treatment threshold graphs'!$M$6*10,'Data sheet'!J58)</f>
        <v>340</v>
      </c>
      <c r="I58">
        <v>350</v>
      </c>
      <c r="J58">
        <v>450</v>
      </c>
    </row>
  </sheetData>
  <sheetProtection sheet="1" objects="1" scenarios="1" selectLockedCell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440A-3EDC-4B4F-ADEC-4F643340F08E}">
  <dimension ref="A1"/>
  <sheetViews>
    <sheetView showGridLines="0" topLeftCell="A3" workbookViewId="0">
      <selection activeCell="O1" sqref="O1"/>
    </sheetView>
  </sheetViews>
  <sheetFormatPr baseColWidth="10" defaultRowHeight="13" x14ac:dyDescent="0.15"/>
  <cols>
    <col min="1" max="256" width="8.83203125" customWidth="1"/>
  </cols>
  <sheetData/>
  <pageMargins left="0.7" right="0.7" top="0.75" bottom="0.75" header="0.3" footer="0.3"/>
  <pageSetup paperSize="9" orientation="landscape"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Treatment threshold graphs</vt:lpstr>
      <vt:lpstr>Ariel</vt:lpstr>
      <vt:lpstr>Title page</vt:lpstr>
      <vt:lpstr>Acknowledgements</vt:lpstr>
      <vt:lpstr>Instructions</vt:lpstr>
      <vt:lpstr>Data sheet</vt:lpstr>
      <vt:lpstr>Where to find the guidance</vt:lpstr>
      <vt:lpstr>'Treatment threshold graphs'!Print_Area</vt:lpstr>
    </vt:vector>
  </TitlesOfParts>
  <Company>UCL Hospitals NHS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Giles Kendall</dc:creator>
  <cp:lastModifiedBy>Ariel Hasidim</cp:lastModifiedBy>
  <cp:lastPrinted>2011-08-12T09:33:34Z</cp:lastPrinted>
  <dcterms:created xsi:type="dcterms:W3CDTF">2006-10-23T11:49:52Z</dcterms:created>
  <dcterms:modified xsi:type="dcterms:W3CDTF">2025-09-02T07:46:50Z</dcterms:modified>
</cp:coreProperties>
</file>