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ameilij/Documents/Doctorado Administracion Gerencial/Tesis Doctoral/trmpred/exportaciones/"/>
    </mc:Choice>
  </mc:AlternateContent>
  <bookViews>
    <workbookView xWindow="680" yWindow="580" windowWidth="39640" windowHeight="18800" tabRatio="500" activeTab="8"/>
  </bookViews>
  <sheets>
    <sheet name="Sheet1" sheetId="1" r:id="rId1"/>
    <sheet name="Sheet2" sheetId="2" r:id="rId2"/>
    <sheet name="2011" sheetId="4" r:id="rId3"/>
    <sheet name="2012" sheetId="5" r:id="rId4"/>
    <sheet name="2013" sheetId="6" r:id="rId5"/>
    <sheet name="2014" sheetId="7" r:id="rId6"/>
    <sheet name="2015" sheetId="8" r:id="rId7"/>
    <sheet name="2016" sheetId="3" r:id="rId8"/>
    <sheet name="ANALISIS" sheetId="10" r:id="rId9"/>
    <sheet name="TIDY" sheetId="9" r:id="rId10"/>
  </sheets>
  <externalReferences>
    <externalReference r:id="rId11"/>
  </externalReferenc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0" i="10" l="1"/>
  <c r="H20" i="10"/>
  <c r="G20" i="10"/>
  <c r="F20" i="10"/>
  <c r="I21" i="10"/>
  <c r="H21" i="10"/>
  <c r="G21" i="10"/>
  <c r="F21" i="10"/>
  <c r="E20" i="10"/>
  <c r="E21" i="10"/>
  <c r="D20" i="10"/>
  <c r="D21" i="10"/>
  <c r="C20" i="10"/>
  <c r="C21" i="10"/>
  <c r="G85" i="5"/>
  <c r="D85" i="5"/>
  <c r="G58" i="5"/>
  <c r="D58" i="5"/>
  <c r="G54" i="5"/>
  <c r="G46" i="5"/>
  <c r="D46" i="5"/>
  <c r="G33" i="5"/>
  <c r="D33" i="5"/>
  <c r="G26" i="5"/>
  <c r="D26" i="5"/>
  <c r="G25" i="5"/>
  <c r="D25" i="5"/>
  <c r="G24" i="5"/>
  <c r="D24" i="5"/>
  <c r="H15" i="5"/>
  <c r="F9" i="4"/>
  <c r="F19" i="2"/>
  <c r="E19" i="2"/>
  <c r="E15" i="2"/>
</calcChain>
</file>

<file path=xl/sharedStrings.xml><?xml version="1.0" encoding="utf-8"?>
<sst xmlns="http://schemas.openxmlformats.org/spreadsheetml/2006/main" count="812" uniqueCount="213">
  <si>
    <t>feature</t>
  </si>
  <si>
    <t>year</t>
  </si>
  <si>
    <t>volume</t>
  </si>
  <si>
    <t>petroleo</t>
  </si>
  <si>
    <t>carbon</t>
  </si>
  <si>
    <t>aceites</t>
  </si>
  <si>
    <t>oro</t>
  </si>
  <si>
    <t>café</t>
  </si>
  <si>
    <t>flores</t>
  </si>
  <si>
    <t>ferroniquel</t>
  </si>
  <si>
    <t>banano</t>
  </si>
  <si>
    <t>azucar</t>
  </si>
  <si>
    <t>gas</t>
  </si>
  <si>
    <t>propileno</t>
  </si>
  <si>
    <t>medicamento</t>
  </si>
  <si>
    <t>bovinos</t>
  </si>
  <si>
    <t>cloruro de vinilo</t>
  </si>
  <si>
    <t>Cuadro 4</t>
  </si>
  <si>
    <t>Principales productos exportados según el valor FOB</t>
  </si>
  <si>
    <t>Total nacional</t>
  </si>
  <si>
    <t>Enero - Diciembre 2016/2015p</t>
  </si>
  <si>
    <t xml:space="preserve"> Partida</t>
  </si>
  <si>
    <t>Miles de dólares</t>
  </si>
  <si>
    <t>Participación</t>
  </si>
  <si>
    <t>Toneladas netas</t>
  </si>
  <si>
    <t>arancelaria</t>
  </si>
  <si>
    <t>Descripción del producto</t>
  </si>
  <si>
    <r>
      <t xml:space="preserve"> 2015</t>
    </r>
    <r>
      <rPr>
        <b/>
        <vertAlign val="superscript"/>
        <sz val="9"/>
        <rFont val="Arial"/>
        <family val="2"/>
      </rPr>
      <t>p</t>
    </r>
    <r>
      <rPr>
        <b/>
        <sz val="9"/>
        <rFont val="Arial"/>
        <family val="2"/>
      </rPr>
      <t xml:space="preserve"> </t>
    </r>
  </si>
  <si>
    <r>
      <t xml:space="preserve"> 2016</t>
    </r>
    <r>
      <rPr>
        <b/>
        <vertAlign val="superscript"/>
        <sz val="9"/>
        <rFont val="Arial"/>
        <family val="2"/>
      </rPr>
      <t>p</t>
    </r>
    <r>
      <rPr>
        <b/>
        <sz val="9"/>
        <rFont val="Arial"/>
        <family val="2"/>
      </rPr>
      <t xml:space="preserve"> </t>
    </r>
  </si>
  <si>
    <t>Total</t>
  </si>
  <si>
    <t>Aceites crudos de petróleo o de mineral bituminoso.</t>
  </si>
  <si>
    <t>Hullas térmicas.</t>
  </si>
  <si>
    <t>Los demás cafés sin tostar, sin descafeinar.</t>
  </si>
  <si>
    <t>Oro(incluido el oro platinado), en las demás formas en bruto, para uso no monetario.</t>
  </si>
  <si>
    <t>Bananas o plátanos tipo "cavendish valery" frescos</t>
  </si>
  <si>
    <t>Fueloils (fuel), excepto desechos de aceites  y que contengan biodiésel</t>
  </si>
  <si>
    <t>Gasoils (gasóleo), excepto desechos de aceites  y que contengan biodiésel</t>
  </si>
  <si>
    <t>Las demás flores y capullos frescos, cortados para ramos o adornos.</t>
  </si>
  <si>
    <t>Carburorreactores tipo gasolina,para reactores y turbinas, excepto desechos de aceites y que contengan biodiésel</t>
  </si>
  <si>
    <t>Ferroníquel.</t>
  </si>
  <si>
    <t>Los demás vehículos para el transporte de personas, con motor de émbolo (pistón) alternativo, de encendido por chispa, de cilindrada superior a 1.500 cm3 pero inferior o igual a 3.000 cm3.</t>
  </si>
  <si>
    <t>Rosas frescas, cortadas para ramos o adornos.</t>
  </si>
  <si>
    <t>Los demás aceites livianos (ligeros) y sus preparaciones, excepto desechos de aceites y que contengan biodiésel</t>
  </si>
  <si>
    <t>Coques y semicoques de hulla, incluso aglomerados.</t>
  </si>
  <si>
    <t>Polipropileno.</t>
  </si>
  <si>
    <t>Bombones, caramelos, confites y pastillas.</t>
  </si>
  <si>
    <t>Aceite de palma en bruto.</t>
  </si>
  <si>
    <t>Los demás medicamentos para uso humano.</t>
  </si>
  <si>
    <t>Los demás insecticidas, presentados en formas o en envases para la venta al por menor o en, artículos.</t>
  </si>
  <si>
    <t>Policloruro de vinilo,  sin mezclar con otras sustancias, obtenido por polimerizacion en suspension.</t>
  </si>
  <si>
    <t>Los demás azúcares de caña o de remolacha y sacarosa químicamente pura, en estado sólido.</t>
  </si>
  <si>
    <t>Puertas, ventanas y sus marcos, bastidores y umbrales, de aluminio.</t>
  </si>
  <si>
    <t>Los demás claveles frescos, cortados para ramos o adornos.</t>
  </si>
  <si>
    <t>Desperdicios y desechos, de cobre, con contenido en peso igual o superior a 94% de cobre.</t>
  </si>
  <si>
    <t>Copolímeros de propileno.</t>
  </si>
  <si>
    <t>Esmeraldas trabajadas de otro modo, clasificadas, sin ensartar, montar ni engarzar.</t>
  </si>
  <si>
    <t>Las demás formas de oro semilabradas, para uso no monetario.</t>
  </si>
  <si>
    <t>Café soluble liofilizado, con granulometría de 2.0 - 3.00 mm.</t>
  </si>
  <si>
    <t>Pompones frescos, cortados para ramos o adornos.</t>
  </si>
  <si>
    <t>Abonos minerales o químicos con los tres elementos fertilizantes: nitrógeno, fósforo y potasio.</t>
  </si>
  <si>
    <t>Los demás extractos, esencias y concentrados de café.</t>
  </si>
  <si>
    <t>Acumuladores eléctricos de plomo del tipo de los utilizados para el arranque de los motores de explosión.</t>
  </si>
  <si>
    <t>Las demás hullas bituminosas.</t>
  </si>
  <si>
    <t>Los demás fungicidas.</t>
  </si>
  <si>
    <t>Los demás azúcares de caña en bruto, sin adición de aromatizante ni colororante en estado sòlido.</t>
  </si>
  <si>
    <t>Alstroemerias frescas, cortadas para ramos o adornos.</t>
  </si>
  <si>
    <t>Los demás fungicidas, presentados en formas o en envases para la venta al por menor o en artículos.</t>
  </si>
  <si>
    <t>Hortensias (Higrangea.Spp)</t>
  </si>
  <si>
    <t>Perfumes y aguas de tocador.</t>
  </si>
  <si>
    <t>Claveles miniatura frescos, cortados para ramos o adornos.</t>
  </si>
  <si>
    <t>Las demás preparaciones de belleza, de maquillaje y para el cuidado de la piel, excepto los medicamentos, incluidas las preparaciones antisolares y bronceadoras.</t>
  </si>
  <si>
    <t>Compresas y tampones higienicos, de pasta de papel,papel,guata de celulosa o napa de fibras de celulosa.</t>
  </si>
  <si>
    <t>Gasolinas sin tetraetilo de plomo, para motores de vehiculos automoviles, excepto desechos de aceites y que contengan biodiésel</t>
  </si>
  <si>
    <t>Aceites de almendra de palma y sus fracciones, en bruto.</t>
  </si>
  <si>
    <t>Plátanos "plantains", frescos.</t>
  </si>
  <si>
    <t>Preparaciones  tensoactivas, para lavar (incluidas las preparaciones auxiliares de lavado)  y  preparaciones  de limpieza acondicionadas para la venta al por menor.</t>
  </si>
  <si>
    <t>Las demás preparaciones capilares.</t>
  </si>
  <si>
    <t>Placas y  hojas lisas de vidrio colado o laminado, sin  armar, coloreadas en la masa, opacificadas, chapadas o con capa absorbente, reflectante o antirreflectante.</t>
  </si>
  <si>
    <t>Los demás chocolates y demás preparaciones alimenticias que contengan cacao.</t>
  </si>
  <si>
    <t>Los demás bovinos domésticos vivos, machos.</t>
  </si>
  <si>
    <t>Ropa de  tocador o de cocina, de tejido con bucles, de tipo para toalla, de algodón.</t>
  </si>
  <si>
    <t>Las demás placas, hojas, películas, bandas y láminas de polímeros de cloruro de vinilo.</t>
  </si>
  <si>
    <t>Los demás tapones, tapas, cápsulas y demás dispositivos de cierre, de plástico.</t>
  </si>
  <si>
    <t>Cueros y pieles, curtidos, de bovino (incluido el búfalo) o de equino, en estado húmedo (incluido el "wet blue") con plena flor sin dividir y divididos con la flor.</t>
  </si>
  <si>
    <t>Los demás vehículos automóviles, con motor de émbolo o pistón, de encendido por compresión (diesel o semidiesel), para el transporte de 10 o mas  personas incluido el conductor.</t>
  </si>
  <si>
    <t>Pantalones largos, pantalones con peto, pantalones cortos (calzones) y "shorts" de algodón, para mujeres o niñas, excepto los de punto.</t>
  </si>
  <si>
    <t>Los demás medicamentos que contengan hormonas corticosteroides, sus derivados y análogos estructurales para uso humano, para uso humano.</t>
  </si>
  <si>
    <t>Pantalones largos, pantalones con peto, pantalones cortos (calzones) y shorts, de tejidos llamados «mezclilla o denim», para hombres o niños.</t>
  </si>
  <si>
    <t>Las demás placas, láminas, hojas y tiras, de plástico no celular y sin refuerzo, estratificación ni soporte o combinación similar con otras materias, de polipropileno.</t>
  </si>
  <si>
    <t>Los demás poliestirenos.</t>
  </si>
  <si>
    <t>Galletas saladas o aromatizadas incluso con adición de cacao.</t>
  </si>
  <si>
    <t>Policloruro de vinilo, sin mezclar con otras sustancias, obtenido por polimerizacion en emulsion.</t>
  </si>
  <si>
    <t>Los demás frutos y partes comestibles de plantas, incluidas las mezclas, preparados o conservados de otro modo, incluso con adición de azúcar u otro edulcorante o alcohol, excepto las mezclas de la subpartida No. 2008.19.</t>
  </si>
  <si>
    <t>Los demás medicamentos que contengan otros antibióticos, para uso humano.</t>
  </si>
  <si>
    <t>Filetes  de Tilapia (Oreochromis spp.), frescos o refrigerados.</t>
  </si>
  <si>
    <t>Café sin tostar, sin descafeinar, para la siembra.</t>
  </si>
  <si>
    <t>Fregaderos (piletas de lavar), lavabos, pedestales de lavabo, bañeras, bides, inodoros, cisternas (depósitos de agua) para inodoros, urinarios y aparatos fijos similares, de porcelana, para usos sanitarios.</t>
  </si>
  <si>
    <t>Minerales de cobre y sus concentrados.</t>
  </si>
  <si>
    <t>Transformadores de dieléctrico líquido, de potencia superior a 10.000 kva.</t>
  </si>
  <si>
    <t>Los demás aceites de palma y sus fracciones, incluso refinados, pero sin modificar químicamente.</t>
  </si>
  <si>
    <t>Papel y cartón autoadhesivos, en bobinas (rollos), de anchura superior a 15 cm o en hojas en las que un lado sea superior a 36 cm y el otro sea superior a 15 cm, sin plegar.</t>
  </si>
  <si>
    <t>Los demás crisantemos, frescos, cortados para ramos o adornos.</t>
  </si>
  <si>
    <t>Desperdicios y desechos, de aluminio.</t>
  </si>
  <si>
    <t>Aguacates (paltas), frescos o secos.</t>
  </si>
  <si>
    <t>Atunes de aleta amarilla (rabiles) (thunnus albacares), congelados, excepto hígados, huevas y lechas.</t>
  </si>
  <si>
    <t>Los demás Herbicidas, inhibidores de germinación y reguladores del crecimiento de las plantas, presentados en formas o enenvases para la venta al por menor o en artículos.</t>
  </si>
  <si>
    <t>Los demás libros, folletos e impresos similares.</t>
  </si>
  <si>
    <t>Sostenes (corpiños), incluso de punto.</t>
  </si>
  <si>
    <t>Las demás placas, hojas, películas, bandas y láminas, de plástico, obtenidas por estratificación con papel</t>
  </si>
  <si>
    <t>Champues para el cabello.</t>
  </si>
  <si>
    <t>Los demás desperdicios y desechos, de cobre.</t>
  </si>
  <si>
    <t>Ácido cítrico.</t>
  </si>
  <si>
    <t>Las demás mezclas de sustancias odoriferas y mezclas (incluidas las disoluciones alcohólicas) a base de una o varias de estas sustancias, del tipo de las utilizadas como materias básicas para la industria.</t>
  </si>
  <si>
    <t>Los demás recipientes (bombonas (damajuanas), botellas, frascos y artículos similares), de diferente capacidad.</t>
  </si>
  <si>
    <t>Las demás partes de aviones o helicopteros.</t>
  </si>
  <si>
    <t>Los demás medicamentos para uso humano, que contengan vitaminas u otros productos de la partida 29.36, acondicionados para la venta al por menor.</t>
  </si>
  <si>
    <t>Las demás manufacturas de cuero natural o cuero regenerado.</t>
  </si>
  <si>
    <t>Los demás cacaos crudos en grano, entero o partido.</t>
  </si>
  <si>
    <t xml:space="preserve">Demás productos </t>
  </si>
  <si>
    <t>Fuente: DIAN - DANE (EXPO)</t>
  </si>
  <si>
    <r>
      <t>p</t>
    </r>
    <r>
      <rPr>
        <sz val="9"/>
        <rFont val="Arial"/>
        <family val="2"/>
      </rPr>
      <t xml:space="preserve"> provisional</t>
    </r>
  </si>
  <si>
    <t>Fecha de publicación: 2 de febrero de 2017</t>
  </si>
  <si>
    <t xml:space="preserve"> </t>
  </si>
  <si>
    <t>Cuadro 3</t>
  </si>
  <si>
    <t>Enero - diciembre (2011p - 2010p)</t>
  </si>
  <si>
    <r>
      <t xml:space="preserve"> 2011</t>
    </r>
    <r>
      <rPr>
        <b/>
        <vertAlign val="superscript"/>
        <sz val="9"/>
        <rFont val="Arial"/>
        <family val="2"/>
      </rPr>
      <t>p</t>
    </r>
    <r>
      <rPr>
        <b/>
        <sz val="9"/>
        <rFont val="Arial"/>
        <family val="2"/>
      </rPr>
      <t xml:space="preserve"> </t>
    </r>
  </si>
  <si>
    <r>
      <t xml:space="preserve"> 2010</t>
    </r>
    <r>
      <rPr>
        <b/>
        <vertAlign val="superscript"/>
        <sz val="9"/>
        <rFont val="Arial"/>
        <family val="2"/>
      </rPr>
      <t>p</t>
    </r>
    <r>
      <rPr>
        <b/>
        <sz val="9"/>
        <rFont val="Arial"/>
        <family val="2"/>
      </rPr>
      <t xml:space="preserve"> </t>
    </r>
  </si>
  <si>
    <t>Fueloils (fuel).</t>
  </si>
  <si>
    <t>Bananas o plátanos frescos del tipo "cavendish valery".</t>
  </si>
  <si>
    <t>Gasoils (gasóleo).</t>
  </si>
  <si>
    <t>Gasolina sin tetraetilo de plomo para motores de vehículos automóviles.</t>
  </si>
  <si>
    <t>Aviones y demás aeronaves, de peso en vacío, superior a 15000 kg.</t>
  </si>
  <si>
    <t>Carburorreactores tipo gasolina, para reactores y turbinas.</t>
  </si>
  <si>
    <t>Gas natural de petróleo en estado gaseoso.</t>
  </si>
  <si>
    <t>Los demás aceites livianos (ligeros) y preparaciones.</t>
  </si>
  <si>
    <t>Energia eléctrica.</t>
  </si>
  <si>
    <t>Pañales para bebés.</t>
  </si>
  <si>
    <t>Pigmentos (incluidos el polvo y las laminillas metálicos) dispersos en medios no acuosos, líquidos o en pasta del tipo de los utilizados para la fabricación de pinturas.</t>
  </si>
  <si>
    <t>Los demás  aceites medios y preparaciones.</t>
  </si>
  <si>
    <t>Los demás tubos de entubación («casing») o de producción («tubing»), de los tipos utilizados para la extracción de petróleo o gas.</t>
  </si>
  <si>
    <t>Compresas y tampones higiénicos</t>
  </si>
  <si>
    <t>Los demás vehículos automóviles para el transporte de mercancías, con motor de émbolo (pistón), de encendido por compresión (Diesel o semi -Diesel), de peso total con carga máxima Superior a 9,3 t, pero inferior o igual a 20 t.</t>
  </si>
  <si>
    <t>Los demás azúcares en bruto de caña, sin adición de aromatizante ni colororante.</t>
  </si>
  <si>
    <t>Neumáticos (llantas neumáticas) nuevos de caucho radiales, de los tipos utilizados en autobuses o camiones.</t>
  </si>
  <si>
    <t>Las demás baldosas y losas, de cerámica para pavimentacion o revestimiento, barnizadas o esmaltadas.</t>
  </si>
  <si>
    <t>Jabones, productos y preparaciones orgánicos tensoactivos de tocador (incluso los medicinales), en barras, panes o trozos, o en piezas troqueladas o moldeada.</t>
  </si>
  <si>
    <t>Neumáticos (llantas neumáticas) nuevos de caucho radiales, de los tipos utilizados en automóviles de turismo (incluidos los del tipo familiar (tipo "break" o "station wagon") y los de carrera).</t>
  </si>
  <si>
    <t>Platino en bruto o en polvo.</t>
  </si>
  <si>
    <t xml:space="preserve">Los demás papeles y cartones sin fibras obtenidas por procedimiento mecánico o químico-mecánico o con un contenido total de estas fibras inferior o igual al 10% en peso del contenido total de fibra, de peso superio o igual a 40 g/m2 pero inferior o igual </t>
  </si>
  <si>
    <t>Los demás carbonos (negros de humo y otras formas de carbono no expresados ni comprendidas en otra parte).</t>
  </si>
  <si>
    <t>Los demás productos laminados planos de hierro o de acero sin alear, cincados de otro modo, de anchura superior o igual a 600 mm.</t>
  </si>
  <si>
    <t>Tejidos de punto de anchura superior a 30 cm, con un contenido de hilados de elastómeros  superior o igual a 5% en peso, sin hilos de caucho, excepto los de la partida 60.01</t>
  </si>
  <si>
    <t>Las demás bombonas, (damajuanas), botellas, frascos, bocales, tarros, envases tubulares y demás recipientes para el transporte o envasado, de vidrio; bocales para para conservas de vidrio, de capacidad superior a 0,33 l pero inferior o igual a 1 l.</t>
  </si>
  <si>
    <t>Los demás conductores eléctricos para una tensión inferior o igual a 1.000 V, de cobre.</t>
  </si>
  <si>
    <t>Los demás polímeros de estireno, en formas primarias.</t>
  </si>
  <si>
    <t>Bananas o plátanos frescos del tipo "plantain" (plátano para cocción).</t>
  </si>
  <si>
    <t>Los demás animales vivos de la especie bovina, machos.</t>
  </si>
  <si>
    <t>Combinaciones de refrigerador y congelador, con puertas exteriores separadas, de volumen superior o igual a 269 l pero inferior a 382 l, aunque no sean eléctricos.</t>
  </si>
  <si>
    <t>Tejidos de mezclilla ("denim") de algodón, con hilados de distintos colores, con un contenido de algodón, superior o igual a 85% en peso, de gramaje superior a 200 g/m2.</t>
  </si>
  <si>
    <t>Las demás placas, hojas, películas, bandas y láminas, de plástico, obtenidas por estratificación y laminación de papeles.</t>
  </si>
  <si>
    <t>Chicles y demás gomas de mascar, recubiertos de azúcar.</t>
  </si>
  <si>
    <t>"T-shirts" y camisetas interiores de punto, de algodón.</t>
  </si>
  <si>
    <t>Fuente: DANE - DIAN  Cálculos: DANE</t>
  </si>
  <si>
    <t>Enero - diciembre  (2011p - 2012 p)*</t>
  </si>
  <si>
    <t xml:space="preserve">Fueloils (fuel), excepto desechos de aceites  y que contengan biodiésel </t>
  </si>
  <si>
    <t xml:space="preserve">Gasoils (gasóleo), excepto desechos de aceites  y que contengan biodiésel </t>
  </si>
  <si>
    <t xml:space="preserve">Carburorreactores tipo gasolina,para reactores y turbinas, excepto desechos de aceites y que contengan biodiésel </t>
  </si>
  <si>
    <t xml:space="preserve">Gasolinas sin tetraetilo de plomo, para motores de vehiculos automoviles, excepto desechos de aceites y que contengan biodiésel </t>
  </si>
  <si>
    <t xml:space="preserve">Los demás aceites livianos (ligeros) y sus preparaciones, excepto desechos de aceites y que contengan biodiésel </t>
  </si>
  <si>
    <t>Pañales para bebes, de pasta de papel, papel, guata de celulosa o napa de fibras de celulosa.</t>
  </si>
  <si>
    <t>Los demás papeles y cartones sin fibras obtenidas por procedimiento mecánico o químico-mecánico o con un contenido total de estas fibras inferior o igual al 10% en peso del contenido total de fibra, de peso superio o igual a 40 g/m2 pero inferior o igual o igual a 150g/m2, en hojas en las que un lado sea inferior o igual a 435 mm y el otro sea inferior o igual a 297 mm, medido sin plegar.</t>
  </si>
  <si>
    <t xml:space="preserve">Los demás aceites pesados, excepto desechos de aceites  y que contengan biodiésel </t>
  </si>
  <si>
    <t>Productos laminados planos de hierro o de acero sin alear, revestidos de oxidos de cromo o de cromo y oxidos de cromo, de anchura superior o igual a 600 mm.</t>
  </si>
  <si>
    <t>Preparaciones y conservas de atunes, enteros o en trozos, excepto picados.</t>
  </si>
  <si>
    <t>Fecha de publicación:  18 de febrero  de 2013</t>
  </si>
  <si>
    <t xml:space="preserve">*La información histórica de petróleo crudo y derivados se actualizó a partir del mes de junio del año 2010 por la incorporación de empresas exportadoras de estos productos. La actualización de las series se encuentra disponible desde esta publicación en los anexos históricos de la página web. </t>
  </si>
  <si>
    <t>Enero - diciembre 2013/2012p</t>
  </si>
  <si>
    <r>
      <t xml:space="preserve"> 2013</t>
    </r>
    <r>
      <rPr>
        <b/>
        <vertAlign val="superscript"/>
        <sz val="9"/>
        <rFont val="Arial"/>
        <family val="2"/>
      </rPr>
      <t>p</t>
    </r>
    <r>
      <rPr>
        <b/>
        <sz val="9"/>
        <rFont val="Arial"/>
        <family val="2"/>
      </rPr>
      <t xml:space="preserve"> </t>
    </r>
  </si>
  <si>
    <r>
      <t xml:space="preserve"> 2012</t>
    </r>
    <r>
      <rPr>
        <b/>
        <vertAlign val="superscript"/>
        <sz val="9"/>
        <rFont val="Arial"/>
        <family val="2"/>
      </rPr>
      <t>p</t>
    </r>
    <r>
      <rPr>
        <b/>
        <sz val="9"/>
        <rFont val="Arial"/>
        <family val="2"/>
      </rPr>
      <t xml:space="preserve"> </t>
    </r>
  </si>
  <si>
    <t>Las demás carnes de animales de la especie bovina, congelada, deshuesada.</t>
  </si>
  <si>
    <t>Camperos (4 x 4), para el transporte de personas, con motor de émbolo (pistón) alternativo, de encendido por chispa, de cilindrada superior a 1.500 cm3 pero inferior o igual a 3.000 cm3.</t>
  </si>
  <si>
    <t>Los demás aceites pesados, excepto desechos de aceites  y que contengan biodiésel</t>
  </si>
  <si>
    <t>Los demás insecticidas.</t>
  </si>
  <si>
    <t>Cueros y pieles enteros, de peso unitario superior a 16 kg, de bovino (incluido el búfalo) o de equino (frescos o salados, secos, encalados, piquelados o conservados de otro modo, pero sin curtir, apergaminar ni preparar de otra forma), incluso depilados.</t>
  </si>
  <si>
    <t>Tabaco rubio total o parcialmente desvenado o desnervado.</t>
  </si>
  <si>
    <t>Los demás herbicidas, inhibidores de germinación y reguladores del crecimiento de las plantas.</t>
  </si>
  <si>
    <t>Aceites base para lubricantes excepto desechos de aceites  y que contengan biodiésel</t>
  </si>
  <si>
    <t>Los demás papeles y cartones, sin fibras obtenidas por procedimiento mecánico o químico-mecánico o con un contenido total de estas fibras inferior o igual al 10% en peso del contenido total de fibra, de peso superior o igual a 40 g/m2 pero inferior o igua</t>
  </si>
  <si>
    <t>Fecha de publicación: 14 de febrero de 2014</t>
  </si>
  <si>
    <r>
      <t>Enero - diciembre 2014/2013</t>
    </r>
    <r>
      <rPr>
        <b/>
        <vertAlign val="superscript"/>
        <sz val="11"/>
        <rFont val="Arial"/>
        <family val="2"/>
      </rPr>
      <t>p</t>
    </r>
  </si>
  <si>
    <r>
      <t xml:space="preserve"> 2014</t>
    </r>
    <r>
      <rPr>
        <b/>
        <vertAlign val="superscript"/>
        <sz val="9"/>
        <rFont val="Arial"/>
        <family val="2"/>
      </rPr>
      <t>p</t>
    </r>
    <r>
      <rPr>
        <b/>
        <sz val="9"/>
        <rFont val="Arial"/>
        <family val="2"/>
      </rPr>
      <t xml:space="preserve"> </t>
    </r>
  </si>
  <si>
    <t>Galletas dulces (con adición de edulcorante).</t>
  </si>
  <si>
    <t>Las demás bombonas, (damajuanas), botellas, frascos, bocales, tarros, envases tubulares y demás recipientes para el transporte o envasado, de vidrio; bocales para para conservas de vidrio, de capacidad superior a 0,15 l pero inferior o igual a 0,33 l.</t>
  </si>
  <si>
    <t>Barquillos y obleas, incluso rellenos ("gaufrettes", "wafers" ) y "waffles" ("gaufres").</t>
  </si>
  <si>
    <t>Las demás bombas para líquidos.</t>
  </si>
  <si>
    <t>Las demás construcciones y partes de construcciones no incluidas antes, de fundición, de hierro o de acero, excepto las contrucciones prefabricadas de la partida 94.06</t>
  </si>
  <si>
    <t>Fecha de publicación: 18 de febrero de 2015</t>
  </si>
  <si>
    <t>Enero - Diciembre 2015/2014p</t>
  </si>
  <si>
    <t>Fajas y fajas-braga (fajas bombacha), incluso de punto.</t>
  </si>
  <si>
    <t>Los demás papeles y cartones, sin fibras obtenidas por procedimiento mecánico o químico-mecánico o con un contenido total de estas fibras inferior o igual al 10% en peso del contenido total de fibra, de peso superior o igual a 40 g/m2 pero inferior o igual a 150 g/m2, en bobinas (rollos).</t>
  </si>
  <si>
    <r>
      <t>p</t>
    </r>
    <r>
      <rPr>
        <sz val="8"/>
        <rFont val="Arial"/>
        <family val="2"/>
      </rPr>
      <t xml:space="preserve"> Cifras provisionales</t>
    </r>
  </si>
  <si>
    <t>Fecha de publicación: 4 de febrero de 2016</t>
  </si>
  <si>
    <t>TOTAL EXPORTACIONES</t>
  </si>
  <si>
    <t>PORCENTAJE CUBIERTO</t>
  </si>
  <si>
    <t>Polipropileno</t>
  </si>
  <si>
    <t>Policloruro de vinilo</t>
  </si>
  <si>
    <t>Aceite de palma en bruto</t>
  </si>
  <si>
    <t>Esmeraldas</t>
  </si>
  <si>
    <t>EXPORT</t>
  </si>
  <si>
    <t>YEAR</t>
  </si>
  <si>
    <t>VOLUME</t>
  </si>
  <si>
    <t>PRINCIPALES RUBROS DE EXPORTACION COLOMBIA</t>
  </si>
  <si>
    <t>(2010 AL 2016 - USD 000's)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</si>
</sst>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
    <numFmt numFmtId="166" formatCode="#,##0.00000"/>
    <numFmt numFmtId="167" formatCode="_-* #,##0\ _P_t_s_-;\-* #,##0\ _P_t_s_-;_-* &quot;-&quot;??\ _P_t_s_-;_-@_-"/>
    <numFmt numFmtId="168" formatCode="000"/>
    <numFmt numFmtId="170" formatCode="0.0%"/>
  </numFmts>
  <fonts count="2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0"/>
      <name val="MS Sans Serif"/>
      <family val="2"/>
    </font>
    <font>
      <sz val="10"/>
      <name val="Arial"/>
      <family val="2"/>
    </font>
    <font>
      <sz val="10"/>
      <color theme="0"/>
      <name val="Arial"/>
      <family val="2"/>
    </font>
    <font>
      <b/>
      <sz val="11"/>
      <name val="Arial"/>
      <family val="2"/>
    </font>
    <font>
      <b/>
      <sz val="9"/>
      <name val="Arial"/>
      <family val="2"/>
    </font>
    <font>
      <b/>
      <sz val="9"/>
      <color theme="1"/>
      <name val="Arial"/>
      <family val="2"/>
    </font>
    <font>
      <b/>
      <vertAlign val="superscript"/>
      <sz val="9"/>
      <name val="Arial"/>
      <family val="2"/>
    </font>
    <font>
      <sz val="10"/>
      <color indexed="8"/>
      <name val="Arial"/>
      <family val="2"/>
    </font>
    <font>
      <sz val="9"/>
      <name val="Arial"/>
      <family val="2"/>
    </font>
    <font>
      <sz val="9"/>
      <name val="Times New Roman"/>
      <family val="1"/>
    </font>
    <font>
      <sz val="9"/>
      <name val="MS Sans Serif"/>
      <family val="2"/>
    </font>
    <font>
      <vertAlign val="superscript"/>
      <sz val="9"/>
      <name val="Arial"/>
      <family val="2"/>
    </font>
    <font>
      <sz val="10"/>
      <color rgb="FFFF0000"/>
      <name val="Arial"/>
      <family val="2"/>
    </font>
    <font>
      <sz val="8"/>
      <name val="Arial"/>
      <family val="2"/>
    </font>
    <font>
      <b/>
      <vertAlign val="superscript"/>
      <sz val="11"/>
      <name val="Arial"/>
      <family val="2"/>
    </font>
    <font>
      <vertAlign val="superscript"/>
      <sz val="8"/>
      <name val="Arial"/>
      <family val="2"/>
    </font>
    <font>
      <sz val="12"/>
      <color theme="0" tint="-0.499984740745262"/>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s>
  <borders count="5">
    <border>
      <left/>
      <right/>
      <top/>
      <bottom/>
      <diagonal/>
    </border>
    <border>
      <left/>
      <right/>
      <top style="medium">
        <color auto="1"/>
      </top>
      <bottom/>
      <diagonal/>
    </border>
    <border>
      <left/>
      <right/>
      <top style="medium">
        <color auto="1"/>
      </top>
      <bottom style="medium">
        <color auto="1"/>
      </bottom>
      <diagonal/>
    </border>
    <border>
      <left/>
      <right/>
      <top/>
      <bottom style="medium">
        <color auto="1"/>
      </bottom>
      <diagonal/>
    </border>
    <border>
      <left/>
      <right/>
      <top/>
      <bottom style="thin">
        <color theme="0" tint="-0.499984740745262"/>
      </bottom>
      <diagonal/>
    </border>
  </borders>
  <cellStyleXfs count="6">
    <xf numFmtId="0" fontId="0" fillId="0" borderId="0"/>
    <xf numFmtId="43" fontId="2" fillId="0" borderId="0" applyFont="0" applyFill="0" applyBorder="0" applyAlignment="0" applyProtection="0"/>
    <xf numFmtId="0" fontId="4" fillId="0" borderId="0"/>
    <xf numFmtId="0" fontId="4" fillId="0" borderId="0"/>
    <xf numFmtId="0" fontId="5" fillId="0" borderId="0"/>
    <xf numFmtId="9" fontId="1" fillId="0" borderId="0" applyFont="0" applyFill="0" applyBorder="0" applyAlignment="0" applyProtection="0"/>
  </cellStyleXfs>
  <cellXfs count="112">
    <xf numFmtId="0" fontId="0" fillId="0" borderId="0" xfId="0"/>
    <xf numFmtId="0" fontId="3" fillId="0" borderId="0" xfId="0" applyFont="1" applyAlignment="1">
      <alignment horizontal="center"/>
    </xf>
    <xf numFmtId="0" fontId="3" fillId="0" borderId="0" xfId="0" applyFont="1"/>
    <xf numFmtId="0" fontId="0" fillId="0" borderId="0" xfId="0" quotePrefix="1"/>
    <xf numFmtId="0" fontId="5" fillId="2" borderId="0" xfId="2" applyFont="1" applyFill="1" applyAlignment="1">
      <alignment horizontal="right"/>
    </xf>
    <xf numFmtId="3" fontId="5" fillId="3" borderId="0" xfId="2" applyNumberFormat="1" applyFont="1" applyFill="1" applyAlignment="1">
      <alignment horizontal="right"/>
    </xf>
    <xf numFmtId="0" fontId="5" fillId="3" borderId="0" xfId="2" applyFont="1" applyFill="1" applyAlignment="1">
      <alignment horizontal="right"/>
    </xf>
    <xf numFmtId="3" fontId="5" fillId="2" borderId="0" xfId="2" applyNumberFormat="1" applyFont="1" applyFill="1" applyAlignment="1">
      <alignment horizontal="right"/>
    </xf>
    <xf numFmtId="0" fontId="6" fillId="3" borderId="0" xfId="2" applyFont="1" applyFill="1" applyAlignment="1">
      <alignment horizontal="right"/>
    </xf>
    <xf numFmtId="0" fontId="7" fillId="2" borderId="0" xfId="2" applyFont="1" applyFill="1" applyBorder="1" applyAlignment="1"/>
    <xf numFmtId="0" fontId="5" fillId="2" borderId="0" xfId="2" applyFont="1" applyFill="1" applyAlignment="1">
      <alignment horizontal="right" wrapText="1"/>
    </xf>
    <xf numFmtId="4" fontId="5" fillId="2" borderId="0" xfId="2" applyNumberFormat="1" applyFont="1" applyFill="1" applyBorder="1" applyAlignment="1" applyProtection="1">
      <alignment horizontal="left"/>
    </xf>
    <xf numFmtId="0" fontId="5" fillId="2" borderId="0" xfId="2" applyFont="1" applyFill="1" applyBorder="1" applyAlignment="1">
      <alignment horizontal="left"/>
    </xf>
    <xf numFmtId="3" fontId="5" fillId="2" borderId="0" xfId="2" applyNumberFormat="1" applyFont="1" applyFill="1" applyBorder="1" applyAlignment="1" applyProtection="1">
      <alignment horizontal="left"/>
    </xf>
    <xf numFmtId="3" fontId="5" fillId="2" borderId="0" xfId="2" applyNumberFormat="1" applyFont="1" applyFill="1" applyBorder="1" applyAlignment="1">
      <alignment horizontal="left"/>
    </xf>
    <xf numFmtId="4" fontId="5" fillId="2" borderId="0" xfId="2" applyNumberFormat="1" applyFont="1" applyFill="1" applyBorder="1" applyAlignment="1">
      <alignment horizontal="left"/>
    </xf>
    <xf numFmtId="0" fontId="8" fillId="2" borderId="1" xfId="2" applyFont="1" applyFill="1" applyBorder="1" applyAlignment="1" applyProtection="1">
      <alignment horizontal="center"/>
    </xf>
    <xf numFmtId="0" fontId="8" fillId="2" borderId="1" xfId="2" applyFont="1" applyFill="1" applyBorder="1" applyAlignment="1">
      <alignment horizontal="right"/>
    </xf>
    <xf numFmtId="3" fontId="8" fillId="2" borderId="1" xfId="2" applyNumberFormat="1" applyFont="1" applyFill="1" applyBorder="1" applyAlignment="1">
      <alignment horizontal="center"/>
    </xf>
    <xf numFmtId="0" fontId="8" fillId="2" borderId="3" xfId="2" applyFont="1" applyFill="1" applyBorder="1" applyAlignment="1" applyProtection="1">
      <alignment horizontal="center" wrapText="1"/>
    </xf>
    <xf numFmtId="0" fontId="8" fillId="2" borderId="3" xfId="2" applyFont="1" applyFill="1" applyBorder="1" applyAlignment="1">
      <alignment horizontal="center" wrapText="1"/>
    </xf>
    <xf numFmtId="3" fontId="8" fillId="2" borderId="3" xfId="2" applyNumberFormat="1" applyFont="1" applyFill="1" applyBorder="1" applyAlignment="1" applyProtection="1">
      <alignment horizontal="center" wrapText="1"/>
    </xf>
    <xf numFmtId="1" fontId="8" fillId="2" borderId="3" xfId="2" applyNumberFormat="1" applyFont="1" applyFill="1" applyBorder="1" applyAlignment="1" applyProtection="1">
      <alignment horizontal="center" wrapText="1"/>
    </xf>
    <xf numFmtId="0" fontId="5" fillId="2" borderId="0" xfId="2" applyFont="1" applyFill="1" applyBorder="1" applyAlignment="1">
      <alignment horizontal="right"/>
    </xf>
    <xf numFmtId="3" fontId="11" fillId="2" borderId="0" xfId="2" applyNumberFormat="1" applyFont="1" applyFill="1" applyBorder="1" applyAlignment="1">
      <alignment horizontal="right"/>
    </xf>
    <xf numFmtId="0" fontId="5" fillId="2" borderId="0" xfId="2" applyFont="1" applyFill="1" applyAlignment="1">
      <alignment horizontal="right" vertical="center"/>
    </xf>
    <xf numFmtId="166" fontId="5" fillId="2" borderId="0" xfId="2" applyNumberFormat="1" applyFont="1" applyFill="1" applyAlignment="1">
      <alignment horizontal="right"/>
    </xf>
    <xf numFmtId="0" fontId="8" fillId="0" borderId="0" xfId="2" quotePrefix="1" applyNumberFormat="1" applyFont="1" applyFill="1" applyBorder="1" applyAlignment="1">
      <alignment horizontal="left"/>
    </xf>
    <xf numFmtId="0" fontId="8" fillId="0" borderId="0" xfId="2" applyFont="1" applyFill="1" applyBorder="1"/>
    <xf numFmtId="3" fontId="8" fillId="0" borderId="0" xfId="2" quotePrefix="1" applyNumberFormat="1" applyFont="1" applyFill="1" applyBorder="1" applyAlignment="1">
      <alignment horizontal="right" vertical="top"/>
    </xf>
    <xf numFmtId="164" fontId="8" fillId="0" borderId="0" xfId="2" quotePrefix="1" applyNumberFormat="1" applyFont="1" applyFill="1" applyBorder="1" applyAlignment="1">
      <alignment horizontal="right" vertical="top"/>
    </xf>
    <xf numFmtId="0" fontId="12" fillId="0" borderId="0" xfId="2" quotePrefix="1" applyNumberFormat="1" applyFont="1" applyFill="1" applyBorder="1" applyAlignment="1">
      <alignment horizontal="left"/>
    </xf>
    <xf numFmtId="0" fontId="12" fillId="0" borderId="0" xfId="2" applyFont="1" applyFill="1" applyBorder="1"/>
    <xf numFmtId="3" fontId="12" fillId="0" borderId="0" xfId="2" quotePrefix="1" applyNumberFormat="1" applyFont="1" applyFill="1" applyBorder="1" applyAlignment="1">
      <alignment horizontal="right" vertical="top"/>
    </xf>
    <xf numFmtId="165" fontId="12" fillId="0" borderId="0" xfId="2" applyNumberFormat="1" applyFont="1" applyFill="1" applyBorder="1" applyAlignment="1">
      <alignment horizontal="right" vertical="top"/>
    </xf>
    <xf numFmtId="1" fontId="12" fillId="0" borderId="0" xfId="2" quotePrefix="1" applyNumberFormat="1" applyFont="1" applyFill="1" applyBorder="1" applyAlignment="1">
      <alignment horizontal="right" vertical="top"/>
    </xf>
    <xf numFmtId="1" fontId="12" fillId="0" borderId="0" xfId="2" quotePrefix="1" applyNumberFormat="1" applyFont="1" applyFill="1" applyBorder="1" applyAlignment="1">
      <alignment horizontal="left" vertical="top"/>
    </xf>
    <xf numFmtId="164" fontId="12" fillId="0" borderId="0" xfId="2" quotePrefix="1" applyNumberFormat="1" applyFont="1" applyFill="1" applyBorder="1" applyAlignment="1">
      <alignment horizontal="right" vertical="top"/>
    </xf>
    <xf numFmtId="1" fontId="12" fillId="0" borderId="3" xfId="2" quotePrefix="1" applyNumberFormat="1" applyFont="1" applyFill="1" applyBorder="1" applyAlignment="1">
      <alignment horizontal="right" vertical="top"/>
    </xf>
    <xf numFmtId="1" fontId="12" fillId="0" borderId="3" xfId="2" quotePrefix="1" applyNumberFormat="1" applyFont="1" applyFill="1" applyBorder="1" applyAlignment="1">
      <alignment horizontal="left" vertical="top"/>
    </xf>
    <xf numFmtId="3" fontId="12" fillId="0" borderId="3" xfId="2" quotePrefix="1" applyNumberFormat="1" applyFont="1" applyFill="1" applyBorder="1" applyAlignment="1">
      <alignment horizontal="right" vertical="top"/>
    </xf>
    <xf numFmtId="165" fontId="12" fillId="0" borderId="3" xfId="2" applyNumberFormat="1" applyFont="1" applyFill="1" applyBorder="1" applyAlignment="1">
      <alignment horizontal="right" vertical="top"/>
    </xf>
    <xf numFmtId="0" fontId="5" fillId="0" borderId="0" xfId="2" applyFont="1" applyFill="1" applyAlignment="1">
      <alignment horizontal="right"/>
    </xf>
    <xf numFmtId="0" fontId="13" fillId="0" borderId="0" xfId="2" applyFont="1" applyFill="1" applyAlignment="1">
      <alignment horizontal="justify" wrapText="1"/>
    </xf>
    <xf numFmtId="3" fontId="12" fillId="0" borderId="0" xfId="2" quotePrefix="1" applyNumberFormat="1" applyFont="1" applyFill="1" applyBorder="1" applyAlignment="1">
      <alignment horizontal="right"/>
    </xf>
    <xf numFmtId="165" fontId="14" fillId="0" borderId="0" xfId="2" applyNumberFormat="1" applyFont="1" applyFill="1" applyBorder="1" applyAlignment="1">
      <alignment horizontal="right"/>
    </xf>
    <xf numFmtId="0" fontId="12" fillId="0" borderId="0" xfId="2" applyNumberFormat="1" applyFont="1" applyFill="1" applyBorder="1" applyAlignment="1">
      <alignment horizontal="left"/>
    </xf>
    <xf numFmtId="165" fontId="12" fillId="0" borderId="0" xfId="2" applyNumberFormat="1" applyFont="1" applyFill="1" applyBorder="1" applyAlignment="1">
      <alignment horizontal="right"/>
    </xf>
    <xf numFmtId="0" fontId="15" fillId="0" borderId="0" xfId="2" applyFont="1" applyFill="1" applyAlignment="1"/>
    <xf numFmtId="0" fontId="12" fillId="0" borderId="0" xfId="0" applyFont="1" applyFill="1" applyAlignment="1" applyProtection="1">
      <alignment horizontal="left"/>
    </xf>
    <xf numFmtId="3" fontId="5" fillId="0" borderId="0" xfId="2" applyNumberFormat="1" applyFont="1" applyFill="1" applyAlignment="1">
      <alignment horizontal="right"/>
    </xf>
    <xf numFmtId="0" fontId="7" fillId="0" borderId="0" xfId="2" applyFont="1" applyFill="1" applyBorder="1" applyAlignment="1"/>
    <xf numFmtId="0" fontId="8" fillId="0" borderId="0" xfId="0" applyFont="1" applyFill="1" applyAlignment="1" applyProtection="1">
      <alignment horizontal="left"/>
    </xf>
    <xf numFmtId="4" fontId="5" fillId="0" borderId="0" xfId="2" applyNumberFormat="1" applyFont="1" applyFill="1" applyBorder="1" applyAlignment="1" applyProtection="1">
      <alignment horizontal="left"/>
    </xf>
    <xf numFmtId="0" fontId="5" fillId="0" borderId="0" xfId="2" applyFont="1" applyFill="1" applyBorder="1" applyAlignment="1">
      <alignment horizontal="left"/>
    </xf>
    <xf numFmtId="3" fontId="5" fillId="0" borderId="0" xfId="2" applyNumberFormat="1" applyFont="1" applyFill="1" applyBorder="1" applyAlignment="1" applyProtection="1">
      <alignment horizontal="left"/>
    </xf>
    <xf numFmtId="3" fontId="5" fillId="0" borderId="0" xfId="2" applyNumberFormat="1" applyFont="1" applyFill="1" applyBorder="1" applyAlignment="1">
      <alignment horizontal="left"/>
    </xf>
    <xf numFmtId="4" fontId="5" fillId="0" borderId="0" xfId="2" applyNumberFormat="1" applyFont="1" applyFill="1" applyBorder="1" applyAlignment="1">
      <alignment horizontal="left"/>
    </xf>
    <xf numFmtId="0" fontId="8" fillId="0" borderId="1" xfId="2" applyFont="1" applyFill="1" applyBorder="1" applyAlignment="1" applyProtection="1">
      <alignment horizontal="center"/>
    </xf>
    <xf numFmtId="0" fontId="8" fillId="0" borderId="1" xfId="2" applyFont="1" applyFill="1" applyBorder="1" applyAlignment="1">
      <alignment horizontal="right"/>
    </xf>
    <xf numFmtId="3" fontId="8" fillId="0" borderId="1" xfId="2" applyNumberFormat="1" applyFont="1" applyFill="1" applyBorder="1" applyAlignment="1">
      <alignment horizontal="center"/>
    </xf>
    <xf numFmtId="0" fontId="8" fillId="0" borderId="3" xfId="2" applyFont="1" applyFill="1" applyBorder="1" applyAlignment="1" applyProtection="1">
      <alignment horizontal="center" wrapText="1"/>
    </xf>
    <xf numFmtId="0" fontId="8" fillId="0" borderId="3" xfId="2" applyFont="1" applyFill="1" applyBorder="1" applyAlignment="1">
      <alignment horizontal="center" wrapText="1"/>
    </xf>
    <xf numFmtId="3" fontId="8" fillId="0" borderId="3" xfId="2" applyNumberFormat="1" applyFont="1" applyFill="1" applyBorder="1" applyAlignment="1" applyProtection="1">
      <alignment horizontal="center" wrapText="1"/>
    </xf>
    <xf numFmtId="1" fontId="8" fillId="0" borderId="3" xfId="2" applyNumberFormat="1" applyFont="1" applyFill="1" applyBorder="1" applyAlignment="1" applyProtection="1">
      <alignment horizontal="center" wrapText="1"/>
    </xf>
    <xf numFmtId="0" fontId="5" fillId="0" borderId="0" xfId="2" applyFont="1" applyFill="1" applyAlignment="1">
      <alignment horizontal="right" wrapText="1"/>
    </xf>
    <xf numFmtId="0" fontId="5" fillId="0" borderId="0" xfId="2" applyFont="1" applyFill="1" applyBorder="1" applyAlignment="1">
      <alignment horizontal="right"/>
    </xf>
    <xf numFmtId="3" fontId="11" fillId="0" borderId="0" xfId="2" applyNumberFormat="1" applyFont="1" applyFill="1" applyBorder="1" applyAlignment="1">
      <alignment horizontal="right"/>
    </xf>
    <xf numFmtId="166" fontId="5" fillId="0" borderId="0" xfId="2" applyNumberFormat="1" applyFont="1" applyFill="1" applyAlignment="1">
      <alignment horizontal="right"/>
    </xf>
    <xf numFmtId="3" fontId="16" fillId="0" borderId="0" xfId="2" applyNumberFormat="1" applyFont="1" applyFill="1" applyAlignment="1">
      <alignment horizontal="right"/>
    </xf>
    <xf numFmtId="167" fontId="5" fillId="0" borderId="0" xfId="1" applyNumberFormat="1" applyFont="1" applyFill="1" applyAlignment="1">
      <alignment horizontal="right"/>
    </xf>
    <xf numFmtId="167" fontId="7" fillId="0" borderId="0" xfId="1" applyNumberFormat="1" applyFont="1" applyFill="1" applyBorder="1" applyAlignment="1"/>
    <xf numFmtId="3" fontId="7" fillId="0" borderId="0" xfId="2" applyNumberFormat="1" applyFont="1" applyFill="1" applyBorder="1" applyAlignment="1"/>
    <xf numFmtId="43" fontId="5" fillId="0" borderId="0" xfId="1" applyFont="1" applyFill="1" applyAlignment="1">
      <alignment horizontal="right"/>
    </xf>
    <xf numFmtId="0" fontId="17" fillId="0" borderId="0" xfId="0" applyFont="1" applyFill="1" applyAlignment="1" applyProtection="1">
      <alignment horizontal="left"/>
    </xf>
    <xf numFmtId="0" fontId="17" fillId="0" borderId="0" xfId="3" applyFont="1" applyFill="1" applyBorder="1" applyAlignment="1">
      <alignment horizontal="left"/>
    </xf>
    <xf numFmtId="0" fontId="5" fillId="0" borderId="0" xfId="2" applyFont="1" applyFill="1" applyAlignment="1">
      <alignment horizontal="right" vertical="center"/>
    </xf>
    <xf numFmtId="1" fontId="12" fillId="0" borderId="0" xfId="2" quotePrefix="1" applyNumberFormat="1" applyFont="1" applyFill="1" applyBorder="1" applyAlignment="1">
      <alignment horizontal="right" vertical="center"/>
    </xf>
    <xf numFmtId="1" fontId="12" fillId="0" borderId="0" xfId="2" quotePrefix="1" applyNumberFormat="1" applyFont="1" applyFill="1" applyBorder="1" applyAlignment="1">
      <alignment horizontal="left" vertical="center" wrapText="1"/>
    </xf>
    <xf numFmtId="3" fontId="12" fillId="0" borderId="0" xfId="2" quotePrefix="1" applyNumberFormat="1" applyFont="1" applyFill="1" applyBorder="1" applyAlignment="1">
      <alignment horizontal="right" vertical="center"/>
    </xf>
    <xf numFmtId="164" fontId="12" fillId="0" borderId="0" xfId="2" quotePrefix="1" applyNumberFormat="1" applyFont="1" applyFill="1" applyBorder="1" applyAlignment="1">
      <alignment horizontal="right" vertical="center"/>
    </xf>
    <xf numFmtId="164" fontId="5" fillId="0" borderId="0" xfId="2" applyNumberFormat="1" applyFont="1" applyFill="1" applyAlignment="1">
      <alignment horizontal="right" vertical="center"/>
    </xf>
    <xf numFmtId="165" fontId="12" fillId="0" borderId="0" xfId="2" applyNumberFormat="1" applyFont="1" applyFill="1" applyBorder="1" applyAlignment="1">
      <alignment horizontal="right" vertical="center"/>
    </xf>
    <xf numFmtId="1" fontId="12" fillId="0" borderId="3" xfId="2" quotePrefix="1" applyNumberFormat="1" applyFont="1" applyFill="1" applyBorder="1" applyAlignment="1">
      <alignment horizontal="right" vertical="center"/>
    </xf>
    <xf numFmtId="1" fontId="12" fillId="0" borderId="3" xfId="2" quotePrefix="1" applyNumberFormat="1" applyFont="1" applyFill="1" applyBorder="1" applyAlignment="1">
      <alignment horizontal="left" vertical="center" wrapText="1"/>
    </xf>
    <xf numFmtId="3" fontId="12" fillId="0" borderId="3" xfId="2" quotePrefix="1" applyNumberFormat="1" applyFont="1" applyFill="1" applyBorder="1" applyAlignment="1">
      <alignment horizontal="right" vertical="center"/>
    </xf>
    <xf numFmtId="165" fontId="12" fillId="0" borderId="3" xfId="2" applyNumberFormat="1" applyFont="1" applyFill="1" applyBorder="1" applyAlignment="1">
      <alignment horizontal="right" vertical="center"/>
    </xf>
    <xf numFmtId="0" fontId="19" fillId="0" borderId="0" xfId="4" applyFont="1" applyFill="1" applyBorder="1" applyAlignment="1">
      <alignment horizontal="left"/>
    </xf>
    <xf numFmtId="168" fontId="20" fillId="0" borderId="0" xfId="0" applyNumberFormat="1" applyFont="1" applyAlignment="1">
      <alignment horizontal="center"/>
    </xf>
    <xf numFmtId="3" fontId="0" fillId="0" borderId="0" xfId="0" applyNumberFormat="1"/>
    <xf numFmtId="170" fontId="0" fillId="0" borderId="0" xfId="5" applyNumberFormat="1" applyFont="1"/>
    <xf numFmtId="0" fontId="0" fillId="0" borderId="4" xfId="0" applyBorder="1" applyAlignment="1">
      <alignment horizontal="center"/>
    </xf>
    <xf numFmtId="168" fontId="20" fillId="4" borderId="0" xfId="0" applyNumberFormat="1" applyFont="1" applyFill="1" applyAlignment="1">
      <alignment horizontal="center"/>
    </xf>
    <xf numFmtId="0" fontId="0" fillId="4" borderId="0" xfId="0" applyFill="1"/>
    <xf numFmtId="49" fontId="0" fillId="0" borderId="0" xfId="0" applyNumberFormat="1"/>
    <xf numFmtId="1" fontId="0" fillId="0" borderId="0" xfId="0" applyNumberFormat="1"/>
    <xf numFmtId="3" fontId="8" fillId="0" borderId="2" xfId="2" applyNumberFormat="1" applyFont="1" applyFill="1" applyBorder="1" applyAlignment="1" applyProtection="1">
      <alignment horizontal="center"/>
    </xf>
    <xf numFmtId="0" fontId="7" fillId="0" borderId="0" xfId="2" applyFont="1" applyFill="1" applyBorder="1" applyAlignment="1" applyProtection="1">
      <alignment horizontal="left"/>
    </xf>
    <xf numFmtId="0" fontId="7" fillId="0" borderId="0" xfId="2" applyFont="1" applyFill="1" applyBorder="1" applyAlignment="1">
      <alignment horizontal="left"/>
    </xf>
    <xf numFmtId="3" fontId="5" fillId="0" borderId="0" xfId="2" applyNumberFormat="1" applyFont="1" applyFill="1" applyBorder="1" applyAlignment="1">
      <alignment horizontal="left"/>
    </xf>
    <xf numFmtId="0" fontId="8" fillId="0" borderId="1" xfId="2" applyFont="1" applyFill="1" applyBorder="1" applyAlignment="1">
      <alignment horizontal="center" vertical="center" wrapText="1"/>
    </xf>
    <xf numFmtId="0" fontId="8" fillId="0" borderId="3" xfId="2" applyFont="1" applyFill="1" applyBorder="1" applyAlignment="1">
      <alignment horizontal="center" vertical="center" wrapText="1"/>
    </xf>
    <xf numFmtId="3" fontId="5" fillId="0" borderId="3" xfId="2" applyNumberFormat="1" applyFont="1" applyFill="1" applyBorder="1" applyAlignment="1">
      <alignment horizontal="left"/>
    </xf>
    <xf numFmtId="3" fontId="8" fillId="2" borderId="2" xfId="2" applyNumberFormat="1" applyFont="1" applyFill="1" applyBorder="1" applyAlignment="1" applyProtection="1">
      <alignment horizontal="center"/>
    </xf>
    <xf numFmtId="3" fontId="9" fillId="3" borderId="2" xfId="2" applyNumberFormat="1" applyFont="1" applyFill="1" applyBorder="1" applyAlignment="1" applyProtection="1">
      <alignment horizontal="center"/>
    </xf>
    <xf numFmtId="3" fontId="9" fillId="2" borderId="2" xfId="2" applyNumberFormat="1" applyFont="1" applyFill="1" applyBorder="1" applyAlignment="1" applyProtection="1">
      <alignment horizontal="center"/>
    </xf>
    <xf numFmtId="0" fontId="7" fillId="2" borderId="0" xfId="2" applyFont="1" applyFill="1" applyBorder="1" applyAlignment="1" applyProtection="1">
      <alignment horizontal="left"/>
    </xf>
    <xf numFmtId="0" fontId="7" fillId="2" borderId="0" xfId="2" applyFont="1" applyFill="1" applyBorder="1" applyAlignment="1">
      <alignment horizontal="left"/>
    </xf>
    <xf numFmtId="3" fontId="5" fillId="2" borderId="0" xfId="2" applyNumberFormat="1" applyFont="1" applyFill="1" applyBorder="1" applyAlignment="1">
      <alignment horizontal="left"/>
    </xf>
    <xf numFmtId="3" fontId="0" fillId="0" borderId="0" xfId="1" applyNumberFormat="1" applyFont="1"/>
    <xf numFmtId="3" fontId="0" fillId="4" borderId="0" xfId="1" applyNumberFormat="1" applyFont="1" applyFill="1"/>
    <xf numFmtId="3" fontId="0" fillId="4" borderId="0" xfId="0" applyNumberFormat="1" applyFill="1"/>
  </cellXfs>
  <cellStyles count="6">
    <cellStyle name="Comma" xfId="1" builtinId="3"/>
    <cellStyle name="Normal" xfId="0" builtinId="0"/>
    <cellStyle name="Normal 2" xfId="3"/>
    <cellStyle name="Normal_cuadro 2.2 macro" xfId="2"/>
    <cellStyle name="Normal_cuadro2.3 " xfId="4"/>
    <cellStyle name="Percent" xfId="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3670300</xdr:colOff>
      <xdr:row>5</xdr:row>
      <xdr:rowOff>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139700</xdr:rowOff>
    </xdr:from>
    <xdr:to>
      <xdr:col>1</xdr:col>
      <xdr:colOff>3670300</xdr:colOff>
      <xdr:row>5</xdr:row>
      <xdr:rowOff>139700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0"/>
          <a:ext cx="56007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3670300</xdr:colOff>
      <xdr:row>3</xdr:row>
      <xdr:rowOff>127000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3670300</xdr:colOff>
      <xdr:row>4</xdr:row>
      <xdr:rowOff>127000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3670300</xdr:colOff>
      <xdr:row>3</xdr:row>
      <xdr:rowOff>127000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3670300</xdr:colOff>
      <xdr:row>4</xdr:row>
      <xdr:rowOff>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eilij/Downloads/anexos_export_dic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ido"/>
      <sheetName val="cuadro 1"/>
      <sheetName val="cuadro 2"/>
      <sheetName val="cuadro 3"/>
      <sheetName val="cuadro 4"/>
      <sheetName val="cuadro 5"/>
      <sheetName val="cuadro 6"/>
      <sheetName val="cuadro 7"/>
      <sheetName val="cuadro 8"/>
      <sheetName val="cuadro 9"/>
      <sheetName val="cuadro 10"/>
      <sheetName val="cuadro 11"/>
      <sheetName val="cuadro 12"/>
      <sheetName val="cuadro 13"/>
      <sheetName val="cuadro 14"/>
      <sheetName val="cuadro 15"/>
      <sheetName val="cuadro 16"/>
      <sheetName val="cuadro 17"/>
      <sheetName val="cuadro 18"/>
      <sheetName val="cuadro 19"/>
      <sheetName val="cuadro 20"/>
      <sheetName val="cuadro 21"/>
      <sheetName val="cuadro 22"/>
      <sheetName val="cuadro 23"/>
      <sheetName val="Cuadro B1"/>
      <sheetName val="Cuadro B2"/>
    </sheetNames>
    <sheetDataSet>
      <sheetData sheetId="0" refreshError="1"/>
      <sheetData sheetId="1">
        <row r="8">
          <cell r="N8" t="str">
            <v>Fecha de publicación: 16 de febrero de 2012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sqref="A1:XFD1048576"/>
    </sheetView>
  </sheetViews>
  <sheetFormatPr baseColWidth="10" defaultRowHeight="16" x14ac:dyDescent="0.2"/>
  <cols>
    <col min="1" max="1" width="14.33203125" bestFit="1" customWidth="1"/>
    <col min="2" max="3" width="15.83203125" customWidth="1"/>
  </cols>
  <sheetData>
    <row r="1" spans="1:3" x14ac:dyDescent="0.2">
      <c r="A1" s="1" t="s">
        <v>0</v>
      </c>
      <c r="B1" s="1" t="s">
        <v>1</v>
      </c>
      <c r="C1" s="1" t="s">
        <v>2</v>
      </c>
    </row>
    <row r="2" spans="1:3" x14ac:dyDescent="0.2">
      <c r="A2" t="s">
        <v>3</v>
      </c>
      <c r="B2">
        <v>2011</v>
      </c>
      <c r="C2">
        <v>23485</v>
      </c>
    </row>
    <row r="3" spans="1:3" x14ac:dyDescent="0.2">
      <c r="A3" t="s">
        <v>4</v>
      </c>
      <c r="B3">
        <v>2011</v>
      </c>
      <c r="C3">
        <v>8397</v>
      </c>
    </row>
    <row r="4" spans="1:3" x14ac:dyDescent="0.2">
      <c r="A4" t="s">
        <v>5</v>
      </c>
      <c r="B4">
        <v>2011</v>
      </c>
      <c r="C4">
        <v>4566</v>
      </c>
    </row>
    <row r="5" spans="1:3" x14ac:dyDescent="0.2">
      <c r="A5" t="s">
        <v>6</v>
      </c>
      <c r="B5">
        <v>2011</v>
      </c>
      <c r="C5">
        <v>2775</v>
      </c>
    </row>
    <row r="6" spans="1:3" x14ac:dyDescent="0.2">
      <c r="A6" t="s">
        <v>7</v>
      </c>
      <c r="B6">
        <v>2011</v>
      </c>
      <c r="C6">
        <v>2608</v>
      </c>
    </row>
    <row r="7" spans="1:3" x14ac:dyDescent="0.2">
      <c r="A7" t="s">
        <v>8</v>
      </c>
      <c r="B7">
        <v>2011</v>
      </c>
      <c r="C7">
        <v>1251</v>
      </c>
    </row>
    <row r="8" spans="1:3" x14ac:dyDescent="0.2">
      <c r="A8" t="s">
        <v>9</v>
      </c>
      <c r="B8">
        <v>2011</v>
      </c>
      <c r="C8">
        <v>827</v>
      </c>
    </row>
    <row r="9" spans="1:3" x14ac:dyDescent="0.2">
      <c r="A9" t="s">
        <v>10</v>
      </c>
      <c r="B9">
        <v>2011</v>
      </c>
      <c r="C9">
        <v>815</v>
      </c>
    </row>
    <row r="10" spans="1:3" x14ac:dyDescent="0.2">
      <c r="A10" t="s">
        <v>11</v>
      </c>
      <c r="B10">
        <v>2011</v>
      </c>
      <c r="C10">
        <v>594</v>
      </c>
    </row>
    <row r="11" spans="1:3" x14ac:dyDescent="0.2">
      <c r="A11" t="s">
        <v>12</v>
      </c>
      <c r="B11">
        <v>2011</v>
      </c>
      <c r="C11">
        <v>334</v>
      </c>
    </row>
    <row r="12" spans="1:3" x14ac:dyDescent="0.2">
      <c r="A12" t="s">
        <v>13</v>
      </c>
      <c r="B12">
        <v>2011</v>
      </c>
      <c r="C12">
        <v>430</v>
      </c>
    </row>
    <row r="13" spans="1:3" x14ac:dyDescent="0.2">
      <c r="A13" t="s">
        <v>14</v>
      </c>
      <c r="B13">
        <v>2011</v>
      </c>
      <c r="C13">
        <v>368</v>
      </c>
    </row>
    <row r="14" spans="1:3" x14ac:dyDescent="0.2">
      <c r="A14" t="s">
        <v>15</v>
      </c>
      <c r="B14">
        <v>2011</v>
      </c>
      <c r="C14">
        <v>40</v>
      </c>
    </row>
    <row r="15" spans="1:3" x14ac:dyDescent="0.2">
      <c r="A15" t="s">
        <v>16</v>
      </c>
      <c r="B15">
        <v>2011</v>
      </c>
      <c r="C15">
        <v>367</v>
      </c>
    </row>
    <row r="16" spans="1:3" x14ac:dyDescent="0.2">
      <c r="A16" t="s">
        <v>3</v>
      </c>
      <c r="B16">
        <v>2012</v>
      </c>
      <c r="C16">
        <v>26408</v>
      </c>
    </row>
    <row r="17" spans="1:3" x14ac:dyDescent="0.2">
      <c r="A17" t="s">
        <v>4</v>
      </c>
      <c r="B17">
        <v>2012</v>
      </c>
      <c r="C17">
        <v>7805</v>
      </c>
    </row>
    <row r="18" spans="1:3" x14ac:dyDescent="0.2">
      <c r="A18" t="s">
        <v>5</v>
      </c>
      <c r="B18">
        <v>2012</v>
      </c>
      <c r="C18">
        <v>4657</v>
      </c>
    </row>
    <row r="19" spans="1:3" x14ac:dyDescent="0.2">
      <c r="A19" t="s">
        <v>6</v>
      </c>
      <c r="B19">
        <v>2012</v>
      </c>
      <c r="C19">
        <v>3385</v>
      </c>
    </row>
    <row r="20" spans="1:3" x14ac:dyDescent="0.2">
      <c r="A20" t="s">
        <v>7</v>
      </c>
      <c r="B20">
        <v>2012</v>
      </c>
      <c r="C20">
        <v>1910</v>
      </c>
    </row>
    <row r="21" spans="1:3" x14ac:dyDescent="0.2">
      <c r="A21" t="s">
        <v>8</v>
      </c>
      <c r="B21">
        <v>2012</v>
      </c>
      <c r="C21">
        <v>1270</v>
      </c>
    </row>
    <row r="22" spans="1:3" x14ac:dyDescent="0.2">
      <c r="A22" t="s">
        <v>9</v>
      </c>
      <c r="B22">
        <v>2012</v>
      </c>
      <c r="C22">
        <v>881</v>
      </c>
    </row>
    <row r="23" spans="1:3" x14ac:dyDescent="0.2">
      <c r="A23" t="s">
        <v>10</v>
      </c>
      <c r="B23">
        <v>2012</v>
      </c>
      <c r="C23">
        <v>822</v>
      </c>
    </row>
    <row r="24" spans="1:3" x14ac:dyDescent="0.2">
      <c r="A24" t="s">
        <v>11</v>
      </c>
      <c r="B24">
        <v>2012</v>
      </c>
      <c r="C24">
        <v>484</v>
      </c>
    </row>
    <row r="25" spans="1:3" x14ac:dyDescent="0.2">
      <c r="A25" t="s">
        <v>12</v>
      </c>
      <c r="B25">
        <v>2012</v>
      </c>
      <c r="C25">
        <v>463</v>
      </c>
    </row>
    <row r="26" spans="1:3" x14ac:dyDescent="0.2">
      <c r="A26" t="s">
        <v>13</v>
      </c>
      <c r="B26">
        <v>2012</v>
      </c>
      <c r="C26">
        <v>436</v>
      </c>
    </row>
    <row r="27" spans="1:3" x14ac:dyDescent="0.2">
      <c r="A27" t="s">
        <v>14</v>
      </c>
      <c r="B27">
        <v>2012</v>
      </c>
      <c r="C27">
        <v>417</v>
      </c>
    </row>
    <row r="28" spans="1:3" x14ac:dyDescent="0.2">
      <c r="A28" t="s">
        <v>15</v>
      </c>
      <c r="B28">
        <v>2012</v>
      </c>
      <c r="C28">
        <v>350</v>
      </c>
    </row>
    <row r="29" spans="1:3" x14ac:dyDescent="0.2">
      <c r="A29" t="s">
        <v>16</v>
      </c>
      <c r="B29">
        <v>2012</v>
      </c>
      <c r="C29">
        <v>344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workbookViewId="0">
      <selection activeCell="A51" sqref="A51"/>
    </sheetView>
  </sheetViews>
  <sheetFormatPr baseColWidth="10" defaultRowHeight="16" x14ac:dyDescent="0.2"/>
  <cols>
    <col min="1" max="1" width="70.1640625" bestFit="1" customWidth="1"/>
  </cols>
  <sheetData>
    <row r="1" spans="1:3" x14ac:dyDescent="0.2">
      <c r="A1" t="s">
        <v>208</v>
      </c>
      <c r="B1" t="s">
        <v>209</v>
      </c>
      <c r="C1" t="s">
        <v>210</v>
      </c>
    </row>
    <row r="2" spans="1:3" x14ac:dyDescent="0.2">
      <c r="A2" s="94" t="s">
        <v>30</v>
      </c>
      <c r="B2" s="95">
        <v>2010</v>
      </c>
      <c r="C2" s="95">
        <v>13393973</v>
      </c>
    </row>
    <row r="3" spans="1:3" x14ac:dyDescent="0.2">
      <c r="A3" s="94" t="s">
        <v>31</v>
      </c>
      <c r="B3" s="95">
        <v>2010</v>
      </c>
      <c r="C3" s="95">
        <v>5350130</v>
      </c>
    </row>
    <row r="4" spans="1:3" x14ac:dyDescent="0.2">
      <c r="A4" s="94" t="s">
        <v>32</v>
      </c>
      <c r="B4" s="95">
        <v>2010</v>
      </c>
      <c r="C4" s="95">
        <v>1883557</v>
      </c>
    </row>
    <row r="5" spans="1:3" x14ac:dyDescent="0.2">
      <c r="A5" s="94" t="s">
        <v>33</v>
      </c>
      <c r="B5" s="95">
        <v>2010</v>
      </c>
      <c r="C5" s="95">
        <v>1997240</v>
      </c>
    </row>
    <row r="6" spans="1:3" x14ac:dyDescent="0.2">
      <c r="A6" s="94" t="s">
        <v>127</v>
      </c>
      <c r="B6" s="95">
        <v>2010</v>
      </c>
      <c r="C6" s="95">
        <v>1528495</v>
      </c>
    </row>
    <row r="7" spans="1:3" x14ac:dyDescent="0.2">
      <c r="A7" s="94" t="s">
        <v>39</v>
      </c>
      <c r="B7" s="95">
        <v>2010</v>
      </c>
      <c r="C7" s="95">
        <v>967338</v>
      </c>
    </row>
    <row r="8" spans="1:3" x14ac:dyDescent="0.2">
      <c r="A8" s="94" t="s">
        <v>128</v>
      </c>
      <c r="B8" s="95">
        <v>2010</v>
      </c>
      <c r="C8" s="95">
        <v>694415</v>
      </c>
    </row>
    <row r="9" spans="1:3" x14ac:dyDescent="0.2">
      <c r="A9" s="94" t="s">
        <v>129</v>
      </c>
      <c r="B9" s="95">
        <v>2010</v>
      </c>
      <c r="C9" s="95">
        <v>522892</v>
      </c>
    </row>
    <row r="10" spans="1:3" x14ac:dyDescent="0.2">
      <c r="A10" s="94" t="s">
        <v>43</v>
      </c>
      <c r="B10" s="95">
        <v>2010</v>
      </c>
      <c r="C10" s="95">
        <v>494008</v>
      </c>
    </row>
    <row r="11" spans="1:3" x14ac:dyDescent="0.2">
      <c r="A11" s="94" t="s">
        <v>41</v>
      </c>
      <c r="B11" s="95">
        <v>2010</v>
      </c>
      <c r="C11" s="95">
        <v>375960</v>
      </c>
    </row>
    <row r="12" spans="1:3" x14ac:dyDescent="0.2">
      <c r="A12" s="94" t="s">
        <v>204</v>
      </c>
      <c r="B12" s="95">
        <v>2010</v>
      </c>
      <c r="C12" s="95">
        <v>219932</v>
      </c>
    </row>
    <row r="13" spans="1:3" x14ac:dyDescent="0.2">
      <c r="A13" s="94" t="s">
        <v>205</v>
      </c>
      <c r="B13" s="95">
        <v>2010</v>
      </c>
      <c r="C13" s="95">
        <v>64730</v>
      </c>
    </row>
    <row r="14" spans="1:3" x14ac:dyDescent="0.2">
      <c r="A14" s="94" t="s">
        <v>206</v>
      </c>
      <c r="B14" s="95">
        <v>2010</v>
      </c>
      <c r="C14" s="95">
        <v>47365</v>
      </c>
    </row>
    <row r="15" spans="1:3" x14ac:dyDescent="0.2">
      <c r="A15" s="94" t="s">
        <v>207</v>
      </c>
      <c r="B15" s="95">
        <v>2010</v>
      </c>
      <c r="C15" s="95">
        <v>108003</v>
      </c>
    </row>
    <row r="16" spans="1:3" x14ac:dyDescent="0.2">
      <c r="A16" s="94" t="s">
        <v>30</v>
      </c>
      <c r="B16" s="95">
        <v>2011</v>
      </c>
      <c r="C16" s="95">
        <v>23020133</v>
      </c>
    </row>
    <row r="17" spans="1:3" x14ac:dyDescent="0.2">
      <c r="A17" s="94" t="s">
        <v>31</v>
      </c>
      <c r="B17" s="95">
        <v>2011</v>
      </c>
      <c r="C17" s="95">
        <v>7566983</v>
      </c>
    </row>
    <row r="18" spans="1:3" x14ac:dyDescent="0.2">
      <c r="A18" s="94" t="s">
        <v>32</v>
      </c>
      <c r="B18" s="95">
        <v>2011</v>
      </c>
      <c r="C18" s="95">
        <v>2608365</v>
      </c>
    </row>
    <row r="19" spans="1:3" x14ac:dyDescent="0.2">
      <c r="A19" s="94" t="s">
        <v>33</v>
      </c>
      <c r="B19" s="95">
        <v>2011</v>
      </c>
      <c r="C19" s="95">
        <v>2591714</v>
      </c>
    </row>
    <row r="20" spans="1:3" x14ac:dyDescent="0.2">
      <c r="A20" s="94" t="s">
        <v>127</v>
      </c>
      <c r="B20" s="95">
        <v>2011</v>
      </c>
      <c r="C20" s="95">
        <v>2406184</v>
      </c>
    </row>
    <row r="21" spans="1:3" x14ac:dyDescent="0.2">
      <c r="A21" s="94" t="s">
        <v>39</v>
      </c>
      <c r="B21" s="95">
        <v>2011</v>
      </c>
      <c r="C21" s="95">
        <v>826621</v>
      </c>
    </row>
    <row r="22" spans="1:3" x14ac:dyDescent="0.2">
      <c r="A22" s="94" t="s">
        <v>128</v>
      </c>
      <c r="B22" s="95">
        <v>2011</v>
      </c>
      <c r="C22" s="95">
        <v>769779</v>
      </c>
    </row>
    <row r="23" spans="1:3" x14ac:dyDescent="0.2">
      <c r="A23" s="94" t="s">
        <v>129</v>
      </c>
      <c r="B23" s="95">
        <v>2011</v>
      </c>
      <c r="C23" s="95">
        <v>736212</v>
      </c>
    </row>
    <row r="24" spans="1:3" x14ac:dyDescent="0.2">
      <c r="A24" s="94" t="s">
        <v>43</v>
      </c>
      <c r="B24" s="95">
        <v>2011</v>
      </c>
      <c r="C24" s="95">
        <v>540006</v>
      </c>
    </row>
    <row r="25" spans="1:3" x14ac:dyDescent="0.2">
      <c r="A25" s="94" t="s">
        <v>41</v>
      </c>
      <c r="B25" s="95">
        <v>2011</v>
      </c>
      <c r="C25" s="95">
        <v>381228</v>
      </c>
    </row>
    <row r="26" spans="1:3" x14ac:dyDescent="0.2">
      <c r="A26" s="94" t="s">
        <v>204</v>
      </c>
      <c r="B26" s="95">
        <v>2011</v>
      </c>
      <c r="C26" s="95">
        <v>266774</v>
      </c>
    </row>
    <row r="27" spans="1:3" x14ac:dyDescent="0.2">
      <c r="A27" s="94" t="s">
        <v>205</v>
      </c>
      <c r="B27" s="95">
        <v>2011</v>
      </c>
      <c r="C27" s="95">
        <v>249035</v>
      </c>
    </row>
    <row r="28" spans="1:3" x14ac:dyDescent="0.2">
      <c r="A28" s="94" t="s">
        <v>206</v>
      </c>
      <c r="B28" s="95">
        <v>2011</v>
      </c>
      <c r="C28" s="95">
        <v>154949</v>
      </c>
    </row>
    <row r="29" spans="1:3" x14ac:dyDescent="0.2">
      <c r="A29" s="94" t="s">
        <v>207</v>
      </c>
      <c r="B29" s="95">
        <v>2011</v>
      </c>
      <c r="C29" s="95">
        <v>128435</v>
      </c>
    </row>
    <row r="30" spans="1:3" x14ac:dyDescent="0.2">
      <c r="A30" s="94" t="s">
        <v>30</v>
      </c>
      <c r="B30" s="95">
        <v>2012</v>
      </c>
      <c r="C30" s="95">
        <v>26495874</v>
      </c>
    </row>
    <row r="31" spans="1:3" x14ac:dyDescent="0.2">
      <c r="A31" s="94" t="s">
        <v>31</v>
      </c>
      <c r="B31" s="95">
        <v>2012</v>
      </c>
      <c r="C31" s="95">
        <v>7034314</v>
      </c>
    </row>
    <row r="32" spans="1:3" x14ac:dyDescent="0.2">
      <c r="A32" s="94" t="s">
        <v>32</v>
      </c>
      <c r="B32" s="95">
        <v>2012</v>
      </c>
      <c r="C32" s="95">
        <v>1909997</v>
      </c>
    </row>
    <row r="33" spans="1:3" x14ac:dyDescent="0.2">
      <c r="A33" s="94" t="s">
        <v>33</v>
      </c>
      <c r="B33" s="95">
        <v>2012</v>
      </c>
      <c r="C33" s="95">
        <v>3190547</v>
      </c>
    </row>
    <row r="34" spans="1:3" x14ac:dyDescent="0.2">
      <c r="A34" s="94" t="s">
        <v>127</v>
      </c>
      <c r="B34" s="95">
        <v>2012</v>
      </c>
      <c r="C34" s="95">
        <v>2389241</v>
      </c>
    </row>
    <row r="35" spans="1:3" x14ac:dyDescent="0.2">
      <c r="A35" s="94" t="s">
        <v>39</v>
      </c>
      <c r="B35" s="95">
        <v>2012</v>
      </c>
      <c r="C35" s="95">
        <v>881169</v>
      </c>
    </row>
    <row r="36" spans="1:3" x14ac:dyDescent="0.2">
      <c r="A36" s="94" t="s">
        <v>128</v>
      </c>
      <c r="B36" s="95">
        <v>2012</v>
      </c>
      <c r="C36" s="95">
        <v>763830</v>
      </c>
    </row>
    <row r="37" spans="1:3" x14ac:dyDescent="0.2">
      <c r="A37" s="94" t="s">
        <v>129</v>
      </c>
      <c r="B37" s="95">
        <v>2012</v>
      </c>
      <c r="C37" s="95">
        <v>911160</v>
      </c>
    </row>
    <row r="38" spans="1:3" x14ac:dyDescent="0.2">
      <c r="A38" s="94" t="s">
        <v>43</v>
      </c>
      <c r="B38" s="95">
        <v>2012</v>
      </c>
      <c r="C38" s="95">
        <v>505813</v>
      </c>
    </row>
    <row r="39" spans="1:3" x14ac:dyDescent="0.2">
      <c r="A39" s="94" t="s">
        <v>41</v>
      </c>
      <c r="B39" s="95">
        <v>2012</v>
      </c>
      <c r="C39" s="95">
        <v>363404</v>
      </c>
    </row>
    <row r="40" spans="1:3" x14ac:dyDescent="0.2">
      <c r="A40" s="94" t="s">
        <v>204</v>
      </c>
      <c r="B40" s="95">
        <v>2012</v>
      </c>
      <c r="C40" s="95">
        <v>280319</v>
      </c>
    </row>
    <row r="41" spans="1:3" x14ac:dyDescent="0.2">
      <c r="A41" s="94" t="s">
        <v>205</v>
      </c>
      <c r="B41" s="95">
        <v>2012</v>
      </c>
      <c r="C41" s="95">
        <v>229186</v>
      </c>
    </row>
    <row r="42" spans="1:3" x14ac:dyDescent="0.2">
      <c r="A42" s="94" t="s">
        <v>206</v>
      </c>
      <c r="B42" s="95">
        <v>2012</v>
      </c>
      <c r="C42" s="95">
        <v>144854</v>
      </c>
    </row>
    <row r="43" spans="1:3" x14ac:dyDescent="0.2">
      <c r="A43" s="94" t="s">
        <v>207</v>
      </c>
      <c r="B43" s="95">
        <v>2012</v>
      </c>
      <c r="C43" s="95">
        <v>116914</v>
      </c>
    </row>
    <row r="44" spans="1:3" x14ac:dyDescent="0.2">
      <c r="A44" s="94" t="s">
        <v>30</v>
      </c>
      <c r="B44" s="95">
        <v>2013</v>
      </c>
      <c r="C44" s="95">
        <v>27644198</v>
      </c>
    </row>
    <row r="45" spans="1:3" x14ac:dyDescent="0.2">
      <c r="A45" s="94" t="s">
        <v>31</v>
      </c>
      <c r="B45" s="95">
        <v>2013</v>
      </c>
      <c r="C45" s="95">
        <v>6079881</v>
      </c>
    </row>
    <row r="46" spans="1:3" x14ac:dyDescent="0.2">
      <c r="A46" s="94" t="s">
        <v>32</v>
      </c>
      <c r="B46" s="95">
        <v>2013</v>
      </c>
      <c r="C46" s="95">
        <v>1883906</v>
      </c>
    </row>
    <row r="47" spans="1:3" x14ac:dyDescent="0.2">
      <c r="A47" s="94" t="s">
        <v>33</v>
      </c>
      <c r="B47" s="95">
        <v>2013</v>
      </c>
      <c r="C47" s="95">
        <v>2078942</v>
      </c>
    </row>
    <row r="48" spans="1:3" x14ac:dyDescent="0.2">
      <c r="A48" s="94" t="s">
        <v>127</v>
      </c>
      <c r="B48" s="95">
        <v>2013</v>
      </c>
      <c r="C48" s="95">
        <v>2376618</v>
      </c>
    </row>
    <row r="49" spans="1:3" x14ac:dyDescent="0.2">
      <c r="A49" s="94" t="s">
        <v>39</v>
      </c>
      <c r="B49" s="95">
        <v>2013</v>
      </c>
      <c r="C49" s="95">
        <v>680124</v>
      </c>
    </row>
    <row r="50" spans="1:3" x14ac:dyDescent="0.2">
      <c r="A50" s="94" t="s">
        <v>128</v>
      </c>
      <c r="B50" s="95">
        <v>2013</v>
      </c>
      <c r="C50" s="95">
        <v>707601</v>
      </c>
    </row>
    <row r="51" spans="1:3" x14ac:dyDescent="0.2">
      <c r="A51" s="94" t="s">
        <v>129</v>
      </c>
      <c r="B51" s="95">
        <v>2013</v>
      </c>
      <c r="C51" s="95">
        <v>843701</v>
      </c>
    </row>
    <row r="52" spans="1:3" x14ac:dyDescent="0.2">
      <c r="A52" s="94" t="s">
        <v>43</v>
      </c>
      <c r="B52" s="95">
        <v>2013</v>
      </c>
      <c r="C52" s="95">
        <v>433648</v>
      </c>
    </row>
    <row r="53" spans="1:3" x14ac:dyDescent="0.2">
      <c r="A53" s="94" t="s">
        <v>41</v>
      </c>
      <c r="B53" s="95">
        <v>2013</v>
      </c>
      <c r="C53" s="95">
        <v>365189</v>
      </c>
    </row>
    <row r="54" spans="1:3" x14ac:dyDescent="0.2">
      <c r="A54" s="94" t="s">
        <v>204</v>
      </c>
      <c r="B54" s="95">
        <v>2013</v>
      </c>
      <c r="C54" s="95">
        <v>290016</v>
      </c>
    </row>
    <row r="55" spans="1:3" x14ac:dyDescent="0.2">
      <c r="A55" s="94" t="s">
        <v>205</v>
      </c>
      <c r="B55" s="95">
        <v>2013</v>
      </c>
      <c r="C55" s="95">
        <v>261309</v>
      </c>
    </row>
    <row r="56" spans="1:3" x14ac:dyDescent="0.2">
      <c r="A56" s="94" t="s">
        <v>206</v>
      </c>
      <c r="B56" s="95">
        <v>2013</v>
      </c>
      <c r="C56" s="95">
        <v>115675</v>
      </c>
    </row>
    <row r="57" spans="1:3" x14ac:dyDescent="0.2">
      <c r="A57" s="94" t="s">
        <v>207</v>
      </c>
      <c r="B57" s="95">
        <v>2013</v>
      </c>
      <c r="C57" s="95">
        <v>121730</v>
      </c>
    </row>
    <row r="58" spans="1:3" x14ac:dyDescent="0.2">
      <c r="A58" s="94" t="s">
        <v>30</v>
      </c>
      <c r="B58" s="95">
        <v>2014</v>
      </c>
      <c r="C58" s="95">
        <v>25760766</v>
      </c>
    </row>
    <row r="59" spans="1:3" x14ac:dyDescent="0.2">
      <c r="A59" s="94" t="s">
        <v>31</v>
      </c>
      <c r="B59" s="95">
        <v>2014</v>
      </c>
      <c r="C59" s="95">
        <v>6277833</v>
      </c>
    </row>
    <row r="60" spans="1:3" x14ac:dyDescent="0.2">
      <c r="A60" s="94" t="s">
        <v>32</v>
      </c>
      <c r="B60" s="95">
        <v>2014</v>
      </c>
      <c r="C60" s="95">
        <v>2473248</v>
      </c>
    </row>
    <row r="61" spans="1:3" x14ac:dyDescent="0.2">
      <c r="A61" s="94" t="s">
        <v>33</v>
      </c>
      <c r="B61" s="95">
        <v>2014</v>
      </c>
      <c r="C61" s="95">
        <v>1440824</v>
      </c>
    </row>
    <row r="62" spans="1:3" x14ac:dyDescent="0.2">
      <c r="A62" s="94" t="s">
        <v>127</v>
      </c>
      <c r="B62" s="95">
        <v>2014</v>
      </c>
      <c r="C62" s="95">
        <v>2015562</v>
      </c>
    </row>
    <row r="63" spans="1:3" x14ac:dyDescent="0.2">
      <c r="A63" s="94" t="s">
        <v>39</v>
      </c>
      <c r="B63" s="95">
        <v>2014</v>
      </c>
      <c r="C63" s="95">
        <v>640595</v>
      </c>
    </row>
    <row r="64" spans="1:3" x14ac:dyDescent="0.2">
      <c r="A64" s="94" t="s">
        <v>128</v>
      </c>
      <c r="B64" s="95">
        <v>2014</v>
      </c>
      <c r="C64" s="95">
        <v>767592</v>
      </c>
    </row>
    <row r="65" spans="1:3" x14ac:dyDescent="0.2">
      <c r="A65" s="94" t="s">
        <v>129</v>
      </c>
      <c r="B65" s="95">
        <v>2014</v>
      </c>
      <c r="C65" s="95">
        <v>182037</v>
      </c>
    </row>
    <row r="66" spans="1:3" x14ac:dyDescent="0.2">
      <c r="A66" s="94" t="s">
        <v>43</v>
      </c>
      <c r="B66" s="95">
        <v>2014</v>
      </c>
      <c r="C66" s="95">
        <v>433648</v>
      </c>
    </row>
    <row r="67" spans="1:3" x14ac:dyDescent="0.2">
      <c r="A67" s="94" t="s">
        <v>41</v>
      </c>
      <c r="B67" s="95">
        <v>2014</v>
      </c>
      <c r="C67" s="95">
        <v>371574</v>
      </c>
    </row>
    <row r="68" spans="1:3" x14ac:dyDescent="0.2">
      <c r="A68" s="94" t="s">
        <v>204</v>
      </c>
      <c r="B68" s="95">
        <v>2014</v>
      </c>
      <c r="C68" s="95">
        <v>296426</v>
      </c>
    </row>
    <row r="69" spans="1:3" x14ac:dyDescent="0.2">
      <c r="A69" s="94" t="s">
        <v>205</v>
      </c>
      <c r="B69" s="95">
        <v>2014</v>
      </c>
      <c r="C69" s="95">
        <v>244828</v>
      </c>
    </row>
    <row r="70" spans="1:3" x14ac:dyDescent="0.2">
      <c r="A70" s="94" t="s">
        <v>206</v>
      </c>
      <c r="B70" s="95">
        <v>2014</v>
      </c>
      <c r="C70" s="95">
        <v>168884</v>
      </c>
    </row>
    <row r="71" spans="1:3" x14ac:dyDescent="0.2">
      <c r="A71" s="94" t="s">
        <v>207</v>
      </c>
      <c r="B71" s="95">
        <v>2014</v>
      </c>
      <c r="C71" s="95">
        <v>134318</v>
      </c>
    </row>
    <row r="72" spans="1:3" x14ac:dyDescent="0.2">
      <c r="A72" s="94" t="s">
        <v>30</v>
      </c>
      <c r="B72" s="95">
        <v>2015</v>
      </c>
      <c r="C72" s="95">
        <v>12834389</v>
      </c>
    </row>
    <row r="73" spans="1:3" x14ac:dyDescent="0.2">
      <c r="A73" s="94" t="s">
        <v>31</v>
      </c>
      <c r="B73" s="95">
        <v>2015</v>
      </c>
      <c r="C73" s="95">
        <v>4139771</v>
      </c>
    </row>
    <row r="74" spans="1:3" x14ac:dyDescent="0.2">
      <c r="A74" s="94" t="s">
        <v>32</v>
      </c>
      <c r="B74" s="95">
        <v>2015</v>
      </c>
      <c r="C74" s="95">
        <v>2526438</v>
      </c>
    </row>
    <row r="75" spans="1:3" x14ac:dyDescent="0.2">
      <c r="A75" s="94" t="s">
        <v>33</v>
      </c>
      <c r="B75" s="95">
        <v>2015</v>
      </c>
      <c r="C75" s="95">
        <v>956814</v>
      </c>
    </row>
    <row r="76" spans="1:3" x14ac:dyDescent="0.2">
      <c r="A76" s="94" t="s">
        <v>127</v>
      </c>
      <c r="B76" s="95">
        <v>2015</v>
      </c>
      <c r="C76" s="95">
        <v>799700</v>
      </c>
    </row>
    <row r="77" spans="1:3" x14ac:dyDescent="0.2">
      <c r="A77" s="94" t="s">
        <v>39</v>
      </c>
      <c r="B77" s="95">
        <v>2015</v>
      </c>
      <c r="C77" s="95">
        <v>429753</v>
      </c>
    </row>
    <row r="78" spans="1:3" x14ac:dyDescent="0.2">
      <c r="A78" s="94" t="s">
        <v>128</v>
      </c>
      <c r="B78" s="95">
        <v>2015</v>
      </c>
      <c r="C78" s="95">
        <v>748280</v>
      </c>
    </row>
    <row r="79" spans="1:3" x14ac:dyDescent="0.2">
      <c r="A79" s="94" t="s">
        <v>129</v>
      </c>
      <c r="B79" s="95">
        <v>2015</v>
      </c>
      <c r="C79" s="95">
        <v>55663</v>
      </c>
    </row>
    <row r="80" spans="1:3" x14ac:dyDescent="0.2">
      <c r="A80" s="94" t="s">
        <v>43</v>
      </c>
      <c r="B80" s="95">
        <v>2015</v>
      </c>
      <c r="C80" s="95">
        <v>302324</v>
      </c>
    </row>
    <row r="81" spans="1:3" x14ac:dyDescent="0.2">
      <c r="A81" s="94" t="s">
        <v>41</v>
      </c>
      <c r="B81" s="95">
        <v>2015</v>
      </c>
      <c r="C81" s="95">
        <v>315498</v>
      </c>
    </row>
    <row r="82" spans="1:3" x14ac:dyDescent="0.2">
      <c r="A82" s="94" t="s">
        <v>204</v>
      </c>
      <c r="B82" s="95">
        <v>2015</v>
      </c>
      <c r="C82" s="95">
        <v>255748</v>
      </c>
    </row>
    <row r="83" spans="1:3" x14ac:dyDescent="0.2">
      <c r="A83" s="94" t="s">
        <v>205</v>
      </c>
      <c r="B83" s="95">
        <v>2015</v>
      </c>
      <c r="C83" s="95">
        <v>210107</v>
      </c>
    </row>
    <row r="84" spans="1:3" x14ac:dyDescent="0.2">
      <c r="A84" s="94" t="s">
        <v>206</v>
      </c>
      <c r="B84" s="95">
        <v>2015</v>
      </c>
      <c r="C84" s="95">
        <v>213534</v>
      </c>
    </row>
    <row r="85" spans="1:3" x14ac:dyDescent="0.2">
      <c r="A85" s="94" t="s">
        <v>207</v>
      </c>
      <c r="B85" s="95">
        <v>2015</v>
      </c>
      <c r="C85" s="95">
        <v>141927</v>
      </c>
    </row>
    <row r="86" spans="1:3" x14ac:dyDescent="0.2">
      <c r="A86" s="94" t="s">
        <v>30</v>
      </c>
      <c r="B86" s="95">
        <v>2016</v>
      </c>
      <c r="C86" s="95">
        <v>8060042</v>
      </c>
    </row>
    <row r="87" spans="1:3" x14ac:dyDescent="0.2">
      <c r="A87" s="94" t="s">
        <v>31</v>
      </c>
      <c r="B87" s="95">
        <v>2016</v>
      </c>
      <c r="C87" s="95">
        <v>4298032</v>
      </c>
    </row>
    <row r="88" spans="1:3" x14ac:dyDescent="0.2">
      <c r="A88" s="94" t="s">
        <v>32</v>
      </c>
      <c r="B88" s="95">
        <v>2016</v>
      </c>
      <c r="C88" s="95">
        <v>2379235</v>
      </c>
    </row>
    <row r="89" spans="1:3" x14ac:dyDescent="0.2">
      <c r="A89" s="94" t="s">
        <v>33</v>
      </c>
      <c r="B89" s="95">
        <v>2016</v>
      </c>
      <c r="C89" s="95">
        <v>1392340</v>
      </c>
    </row>
    <row r="90" spans="1:3" x14ac:dyDescent="0.2">
      <c r="A90" s="94" t="s">
        <v>127</v>
      </c>
      <c r="B90" s="95">
        <v>2016</v>
      </c>
      <c r="C90" s="95">
        <v>711962</v>
      </c>
    </row>
    <row r="91" spans="1:3" x14ac:dyDescent="0.2">
      <c r="A91" s="94" t="s">
        <v>39</v>
      </c>
      <c r="B91" s="95">
        <v>2016</v>
      </c>
      <c r="C91" s="95">
        <v>327765</v>
      </c>
    </row>
    <row r="92" spans="1:3" x14ac:dyDescent="0.2">
      <c r="A92" s="94" t="s">
        <v>128</v>
      </c>
      <c r="B92" s="95">
        <v>2016</v>
      </c>
      <c r="C92" s="95">
        <v>848689</v>
      </c>
    </row>
    <row r="93" spans="1:3" x14ac:dyDescent="0.2">
      <c r="A93" s="94" t="s">
        <v>129</v>
      </c>
      <c r="B93" s="95">
        <v>2016</v>
      </c>
      <c r="C93" s="95">
        <v>593902</v>
      </c>
    </row>
    <row r="94" spans="1:3" x14ac:dyDescent="0.2">
      <c r="A94" s="94" t="s">
        <v>43</v>
      </c>
      <c r="B94" s="95">
        <v>2016</v>
      </c>
      <c r="C94" s="95">
        <v>245903</v>
      </c>
    </row>
    <row r="95" spans="1:3" x14ac:dyDescent="0.2">
      <c r="A95" s="94" t="s">
        <v>41</v>
      </c>
      <c r="B95" s="95">
        <v>2016</v>
      </c>
      <c r="C95" s="95">
        <v>304267</v>
      </c>
    </row>
    <row r="96" spans="1:3" x14ac:dyDescent="0.2">
      <c r="A96" s="94" t="s">
        <v>204</v>
      </c>
      <c r="B96" s="95">
        <v>2016</v>
      </c>
      <c r="C96" s="95">
        <v>212170</v>
      </c>
    </row>
    <row r="97" spans="1:3" x14ac:dyDescent="0.2">
      <c r="A97" s="94" t="s">
        <v>205</v>
      </c>
      <c r="B97" s="95">
        <v>2016</v>
      </c>
      <c r="C97" s="95">
        <v>188733</v>
      </c>
    </row>
    <row r="98" spans="1:3" x14ac:dyDescent="0.2">
      <c r="A98" s="94" t="s">
        <v>206</v>
      </c>
      <c r="B98" s="95">
        <v>2016</v>
      </c>
      <c r="C98" s="95">
        <v>208586</v>
      </c>
    </row>
    <row r="99" spans="1:3" x14ac:dyDescent="0.2">
      <c r="A99" s="94" t="s">
        <v>207</v>
      </c>
      <c r="B99" s="95">
        <v>2016</v>
      </c>
      <c r="C99" s="95">
        <v>137853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20"/>
  <sheetViews>
    <sheetView showGridLines="0" zoomScale="150" zoomScaleNormal="150" workbookViewId="0">
      <selection activeCell="G7" sqref="G7"/>
    </sheetView>
  </sheetViews>
  <sheetFormatPr baseColWidth="10" defaultRowHeight="16" x14ac:dyDescent="0.2"/>
  <cols>
    <col min="1" max="1" width="2.83203125" customWidth="1"/>
    <col min="2" max="2" width="14.33203125" bestFit="1" customWidth="1"/>
    <col min="3" max="8" width="15.83203125" customWidth="1"/>
  </cols>
  <sheetData>
    <row r="6" spans="2:8" x14ac:dyDescent="0.2">
      <c r="B6" s="1" t="s">
        <v>0</v>
      </c>
      <c r="C6" s="1">
        <v>2011</v>
      </c>
      <c r="D6" s="1">
        <v>2012</v>
      </c>
      <c r="E6" s="2">
        <v>2013</v>
      </c>
      <c r="F6" s="1">
        <v>2014</v>
      </c>
      <c r="G6" s="1">
        <v>2015</v>
      </c>
      <c r="H6" s="1">
        <v>2016</v>
      </c>
    </row>
    <row r="7" spans="2:8" x14ac:dyDescent="0.2">
      <c r="B7" t="s">
        <v>3</v>
      </c>
      <c r="C7">
        <v>23485</v>
      </c>
      <c r="D7">
        <v>26408</v>
      </c>
      <c r="E7">
        <v>27644</v>
      </c>
      <c r="F7">
        <v>25761</v>
      </c>
    </row>
    <row r="8" spans="2:8" x14ac:dyDescent="0.2">
      <c r="B8" t="s">
        <v>4</v>
      </c>
      <c r="C8">
        <v>8397</v>
      </c>
      <c r="D8">
        <v>7805</v>
      </c>
      <c r="E8">
        <v>6688</v>
      </c>
      <c r="F8">
        <v>6810</v>
      </c>
    </row>
    <row r="9" spans="2:8" x14ac:dyDescent="0.2">
      <c r="B9" t="s">
        <v>5</v>
      </c>
      <c r="C9">
        <v>4566</v>
      </c>
      <c r="D9">
        <v>4657</v>
      </c>
      <c r="E9">
        <v>4365</v>
      </c>
      <c r="F9">
        <v>2855</v>
      </c>
    </row>
    <row r="10" spans="2:8" x14ac:dyDescent="0.2">
      <c r="B10" t="s">
        <v>6</v>
      </c>
      <c r="C10">
        <v>2775</v>
      </c>
      <c r="D10">
        <v>3385</v>
      </c>
      <c r="E10">
        <v>2226</v>
      </c>
      <c r="F10">
        <v>1582</v>
      </c>
    </row>
    <row r="11" spans="2:8" x14ac:dyDescent="0.2">
      <c r="B11" t="s">
        <v>7</v>
      </c>
      <c r="C11">
        <v>2608</v>
      </c>
      <c r="D11">
        <v>1910</v>
      </c>
      <c r="E11">
        <v>1884</v>
      </c>
      <c r="F11">
        <v>2473</v>
      </c>
    </row>
    <row r="12" spans="2:8" x14ac:dyDescent="0.2">
      <c r="B12" t="s">
        <v>8</v>
      </c>
      <c r="C12">
        <v>1251</v>
      </c>
      <c r="D12">
        <v>1270</v>
      </c>
      <c r="E12">
        <v>1335</v>
      </c>
      <c r="F12">
        <v>1374</v>
      </c>
    </row>
    <row r="13" spans="2:8" x14ac:dyDescent="0.2">
      <c r="B13" t="s">
        <v>9</v>
      </c>
      <c r="C13">
        <v>827</v>
      </c>
      <c r="D13">
        <v>881</v>
      </c>
      <c r="E13">
        <v>680</v>
      </c>
      <c r="F13">
        <v>641</v>
      </c>
      <c r="G13">
        <v>429.75299999999999</v>
      </c>
      <c r="H13">
        <v>327.76499999999999</v>
      </c>
    </row>
    <row r="14" spans="2:8" x14ac:dyDescent="0.2">
      <c r="B14" t="s">
        <v>10</v>
      </c>
      <c r="C14">
        <v>815</v>
      </c>
      <c r="D14">
        <v>822</v>
      </c>
      <c r="E14">
        <v>764</v>
      </c>
      <c r="F14">
        <v>836</v>
      </c>
    </row>
    <row r="15" spans="2:8" x14ac:dyDescent="0.2">
      <c r="B15" t="s">
        <v>11</v>
      </c>
      <c r="C15">
        <v>594</v>
      </c>
      <c r="D15">
        <v>484</v>
      </c>
      <c r="E15" t="e">
        <f>NA()</f>
        <v>#N/A</v>
      </c>
      <c r="F15">
        <v>387</v>
      </c>
    </row>
    <row r="16" spans="2:8" x14ac:dyDescent="0.2">
      <c r="B16" t="s">
        <v>12</v>
      </c>
      <c r="C16">
        <v>334</v>
      </c>
      <c r="D16">
        <v>463</v>
      </c>
      <c r="E16">
        <v>458</v>
      </c>
      <c r="F16">
        <v>295</v>
      </c>
      <c r="G16" s="3"/>
    </row>
    <row r="17" spans="2:6" x14ac:dyDescent="0.2">
      <c r="B17" t="s">
        <v>13</v>
      </c>
      <c r="C17">
        <v>430</v>
      </c>
      <c r="D17">
        <v>436</v>
      </c>
      <c r="E17">
        <v>429</v>
      </c>
      <c r="F17">
        <v>450</v>
      </c>
    </row>
    <row r="18" spans="2:6" x14ac:dyDescent="0.2">
      <c r="B18" t="s">
        <v>14</v>
      </c>
      <c r="C18">
        <v>368</v>
      </c>
      <c r="D18">
        <v>417</v>
      </c>
      <c r="E18">
        <v>448</v>
      </c>
      <c r="F18">
        <v>480</v>
      </c>
    </row>
    <row r="19" spans="2:6" x14ac:dyDescent="0.2">
      <c r="B19" t="s">
        <v>15</v>
      </c>
      <c r="C19">
        <v>40</v>
      </c>
      <c r="D19">
        <v>350</v>
      </c>
      <c r="E19" t="e">
        <f>NA()</f>
        <v>#N/A</v>
      </c>
      <c r="F19" t="e">
        <f>NA()</f>
        <v>#N/A</v>
      </c>
    </row>
    <row r="20" spans="2:6" x14ac:dyDescent="0.2">
      <c r="B20" t="s">
        <v>16</v>
      </c>
      <c r="C20">
        <v>367</v>
      </c>
      <c r="D20">
        <v>344</v>
      </c>
      <c r="E20">
        <v>354</v>
      </c>
      <c r="F20">
        <v>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showGridLines="0" workbookViewId="0">
      <selection activeCell="B17" sqref="B17:D26"/>
    </sheetView>
  </sheetViews>
  <sheetFormatPr baseColWidth="10" defaultColWidth="9.1640625" defaultRowHeight="13" x14ac:dyDescent="0.15"/>
  <cols>
    <col min="1" max="1" width="15.33203125" style="42" customWidth="1"/>
    <col min="2" max="2" width="57.6640625" style="42" customWidth="1"/>
    <col min="3" max="3" width="13.1640625" style="50" customWidth="1"/>
    <col min="4" max="4" width="13.6640625" style="50" bestFit="1" customWidth="1"/>
    <col min="5" max="5" width="13.5" style="42" customWidth="1"/>
    <col min="6" max="6" width="14.5" style="50" customWidth="1"/>
    <col min="7" max="7" width="12.6640625" style="50" bestFit="1" customWidth="1"/>
    <col min="8" max="8" width="13.33203125" style="42" customWidth="1"/>
    <col min="9" max="16384" width="9.1640625" style="42"/>
  </cols>
  <sheetData>
    <row r="1" spans="1:8" ht="6" customHeight="1" x14ac:dyDescent="0.15"/>
    <row r="5" spans="1:8" ht="10.5" customHeight="1" x14ac:dyDescent="0.15"/>
    <row r="6" spans="1:8" ht="6.75" customHeight="1" x14ac:dyDescent="0.15"/>
    <row r="7" spans="1:8" ht="16.5" customHeight="1" x14ac:dyDescent="0.15">
      <c r="A7" s="97" t="s">
        <v>123</v>
      </c>
      <c r="B7" s="97"/>
      <c r="C7" s="97"/>
      <c r="D7" s="97"/>
      <c r="E7" s="97"/>
      <c r="F7" s="97"/>
      <c r="G7" s="97"/>
      <c r="H7" s="97"/>
    </row>
    <row r="8" spans="1:8" ht="14" x14ac:dyDescent="0.15">
      <c r="A8" s="98" t="s">
        <v>18</v>
      </c>
      <c r="B8" s="98"/>
      <c r="C8" s="98"/>
      <c r="D8" s="98"/>
      <c r="E8" s="98"/>
      <c r="F8" s="98"/>
      <c r="G8" s="98"/>
      <c r="H8" s="98"/>
    </row>
    <row r="9" spans="1:8" ht="15" customHeight="1" x14ac:dyDescent="0.15">
      <c r="A9" s="98" t="s">
        <v>19</v>
      </c>
      <c r="B9" s="98"/>
      <c r="C9" s="51"/>
      <c r="D9" s="51"/>
      <c r="E9" s="51"/>
      <c r="F9" s="52" t="str">
        <f>'[1]cuadro 1'!N8</f>
        <v>Fecha de publicación: 16 de febrero de 2012</v>
      </c>
      <c r="G9" s="51"/>
      <c r="H9" s="51"/>
    </row>
    <row r="10" spans="1:8" ht="14" x14ac:dyDescent="0.15">
      <c r="A10" s="98" t="s">
        <v>124</v>
      </c>
      <c r="B10" s="98"/>
      <c r="C10" s="98"/>
      <c r="D10" s="98"/>
      <c r="E10" s="98"/>
      <c r="F10" s="98"/>
      <c r="G10" s="98"/>
      <c r="H10" s="98"/>
    </row>
    <row r="11" spans="1:8" ht="11.25" customHeight="1" thickBot="1" x14ac:dyDescent="0.2">
      <c r="A11" s="53"/>
      <c r="B11" s="54"/>
      <c r="C11" s="55"/>
      <c r="D11" s="56"/>
      <c r="E11" s="99"/>
      <c r="F11" s="99"/>
      <c r="G11" s="56"/>
      <c r="H11" s="57"/>
    </row>
    <row r="12" spans="1:8" ht="12.5" customHeight="1" thickBot="1" x14ac:dyDescent="0.2">
      <c r="A12" s="58" t="s">
        <v>21</v>
      </c>
      <c r="B12" s="59"/>
      <c r="C12" s="96" t="s">
        <v>22</v>
      </c>
      <c r="D12" s="96"/>
      <c r="E12" s="60" t="s">
        <v>23</v>
      </c>
      <c r="F12" s="96" t="s">
        <v>24</v>
      </c>
      <c r="G12" s="96"/>
      <c r="H12" s="60" t="s">
        <v>23</v>
      </c>
    </row>
    <row r="13" spans="1:8" s="65" customFormat="1" ht="13.5" customHeight="1" thickBot="1" x14ac:dyDescent="0.2">
      <c r="A13" s="61" t="s">
        <v>25</v>
      </c>
      <c r="B13" s="62" t="s">
        <v>26</v>
      </c>
      <c r="C13" s="63" t="s">
        <v>125</v>
      </c>
      <c r="D13" s="63" t="s">
        <v>126</v>
      </c>
      <c r="E13" s="64">
        <v>2011</v>
      </c>
      <c r="F13" s="63" t="s">
        <v>125</v>
      </c>
      <c r="G13" s="63" t="s">
        <v>126</v>
      </c>
      <c r="H13" s="64">
        <v>2011</v>
      </c>
    </row>
    <row r="14" spans="1:8" ht="6.5" customHeight="1" x14ac:dyDescent="0.15">
      <c r="A14" s="66"/>
      <c r="B14" s="66"/>
      <c r="C14" s="67"/>
      <c r="D14" s="67"/>
      <c r="E14" s="67"/>
      <c r="F14" s="67"/>
      <c r="G14" s="67"/>
      <c r="H14" s="67"/>
    </row>
    <row r="15" spans="1:8" x14ac:dyDescent="0.15">
      <c r="A15" s="27"/>
      <c r="B15" s="28" t="s">
        <v>29</v>
      </c>
      <c r="C15" s="29">
        <v>56953516.085779928</v>
      </c>
      <c r="D15" s="29">
        <v>39819528.641670018</v>
      </c>
      <c r="E15" s="30">
        <v>100</v>
      </c>
      <c r="F15" s="29">
        <v>129628784.94568002</v>
      </c>
      <c r="G15" s="29">
        <v>112486495.19609018</v>
      </c>
      <c r="H15" s="30">
        <v>100</v>
      </c>
    </row>
    <row r="16" spans="1:8" ht="6" customHeight="1" x14ac:dyDescent="0.15">
      <c r="A16" s="31"/>
      <c r="B16" s="32"/>
      <c r="C16" s="33"/>
      <c r="D16" s="33"/>
      <c r="E16" s="34"/>
      <c r="F16" s="33"/>
      <c r="G16" s="33"/>
      <c r="H16" s="34"/>
    </row>
    <row r="17" spans="1:8" x14ac:dyDescent="0.15">
      <c r="A17" s="35">
        <v>2709000000</v>
      </c>
      <c r="B17" s="36" t="s">
        <v>30</v>
      </c>
      <c r="C17" s="33">
        <v>23020133.003559999</v>
      </c>
      <c r="D17" s="33">
        <v>13393973.371760009</v>
      </c>
      <c r="E17" s="37">
        <v>40.419160370868887</v>
      </c>
      <c r="F17" s="33">
        <v>33908296.042319991</v>
      </c>
      <c r="G17" s="33">
        <v>26878461.781210009</v>
      </c>
      <c r="H17" s="37">
        <v>26.157998824511864</v>
      </c>
    </row>
    <row r="18" spans="1:8" x14ac:dyDescent="0.15">
      <c r="A18" s="35">
        <v>2701120010</v>
      </c>
      <c r="B18" s="36" t="s">
        <v>31</v>
      </c>
      <c r="C18" s="33">
        <v>7566982.8312200103</v>
      </c>
      <c r="D18" s="33">
        <v>5350129.5131999971</v>
      </c>
      <c r="E18" s="34">
        <v>13.286243503953434</v>
      </c>
      <c r="F18" s="33">
        <v>78198582.878419995</v>
      </c>
      <c r="G18" s="33">
        <v>69207599.844500005</v>
      </c>
      <c r="H18" s="34">
        <v>60.325014163473433</v>
      </c>
    </row>
    <row r="19" spans="1:8" x14ac:dyDescent="0.15">
      <c r="A19" s="35">
        <v>901119000</v>
      </c>
      <c r="B19" s="36" t="s">
        <v>32</v>
      </c>
      <c r="C19" s="33">
        <v>2608365.1614699969</v>
      </c>
      <c r="D19" s="33">
        <v>1883556.9414199926</v>
      </c>
      <c r="E19" s="34">
        <v>4.5798141023311638</v>
      </c>
      <c r="F19" s="33">
        <v>431206.14255999995</v>
      </c>
      <c r="G19" s="33">
        <v>408959.12262999988</v>
      </c>
      <c r="H19" s="34">
        <v>0.33264690611787628</v>
      </c>
    </row>
    <row r="20" spans="1:8" x14ac:dyDescent="0.15">
      <c r="A20" s="35">
        <v>7108120000</v>
      </c>
      <c r="B20" s="36" t="s">
        <v>33</v>
      </c>
      <c r="C20" s="33">
        <v>2591714.1199800023</v>
      </c>
      <c r="D20" s="33">
        <v>1997239.8271300024</v>
      </c>
      <c r="E20" s="34">
        <v>4.5505779065097931</v>
      </c>
      <c r="F20" s="33">
        <v>60.144019999999969</v>
      </c>
      <c r="G20" s="33">
        <v>59.82743999999996</v>
      </c>
      <c r="H20" s="34">
        <v>4.6397117758376641E-5</v>
      </c>
    </row>
    <row r="21" spans="1:8" x14ac:dyDescent="0.15">
      <c r="A21" s="35">
        <v>2710192200</v>
      </c>
      <c r="B21" s="36" t="s">
        <v>127</v>
      </c>
      <c r="C21" s="33">
        <v>2406183.5335700004</v>
      </c>
      <c r="D21" s="33">
        <v>1528494.8079900001</v>
      </c>
      <c r="E21" s="34">
        <v>4.2248199917033267</v>
      </c>
      <c r="F21" s="33">
        <v>4164886.5695499997</v>
      </c>
      <c r="G21" s="33">
        <v>3672148.4909900008</v>
      </c>
      <c r="H21" s="34">
        <v>3.2129334324126115</v>
      </c>
    </row>
    <row r="22" spans="1:8" x14ac:dyDescent="0.15">
      <c r="A22" s="35">
        <v>7202600000</v>
      </c>
      <c r="B22" s="36" t="s">
        <v>39</v>
      </c>
      <c r="C22" s="33">
        <v>826621.46037999971</v>
      </c>
      <c r="D22" s="33">
        <v>967337.83376999968</v>
      </c>
      <c r="E22" s="34">
        <v>1.4513967129527046</v>
      </c>
      <c r="F22" s="33">
        <v>111647.93209999999</v>
      </c>
      <c r="G22" s="33">
        <v>140824.5955</v>
      </c>
      <c r="H22" s="34">
        <v>8.6128965990682718E-2</v>
      </c>
    </row>
    <row r="23" spans="1:8" x14ac:dyDescent="0.15">
      <c r="A23" s="35">
        <v>803001200</v>
      </c>
      <c r="B23" s="36" t="s">
        <v>128</v>
      </c>
      <c r="C23" s="33">
        <v>769778.58963000251</v>
      </c>
      <c r="D23" s="33">
        <v>694415.1621700027</v>
      </c>
      <c r="E23" s="34">
        <v>1.3515909860079731</v>
      </c>
      <c r="F23" s="33">
        <v>1822893.6602899996</v>
      </c>
      <c r="G23" s="33">
        <v>1686981.2532300018</v>
      </c>
      <c r="H23" s="34">
        <v>1.4062414154802649</v>
      </c>
    </row>
    <row r="24" spans="1:8" x14ac:dyDescent="0.15">
      <c r="A24" s="35">
        <v>2710192100</v>
      </c>
      <c r="B24" s="36" t="s">
        <v>129</v>
      </c>
      <c r="C24" s="33">
        <v>736211.77990999981</v>
      </c>
      <c r="D24" s="33">
        <v>522892.37123999995</v>
      </c>
      <c r="E24" s="34">
        <v>1.292653782430504</v>
      </c>
      <c r="F24" s="33">
        <v>874385.56170000008</v>
      </c>
      <c r="G24" s="33">
        <v>886554.43337999994</v>
      </c>
      <c r="H24" s="34">
        <v>0.67453040007001908</v>
      </c>
    </row>
    <row r="25" spans="1:8" x14ac:dyDescent="0.15">
      <c r="A25" s="35">
        <v>2710111300</v>
      </c>
      <c r="B25" s="36" t="s">
        <v>130</v>
      </c>
      <c r="C25" s="33">
        <v>553175.05197000003</v>
      </c>
      <c r="D25" s="33">
        <v>193740.16998000001</v>
      </c>
      <c r="E25" s="34">
        <v>0.9712746288338745</v>
      </c>
      <c r="F25" s="33">
        <v>556767.98634000018</v>
      </c>
      <c r="G25" s="33">
        <v>263650.40838000004</v>
      </c>
      <c r="H25" s="34">
        <v>0.42950953106079776</v>
      </c>
    </row>
    <row r="26" spans="1:8" x14ac:dyDescent="0.15">
      <c r="A26" s="35">
        <v>2704001000</v>
      </c>
      <c r="B26" s="36" t="s">
        <v>43</v>
      </c>
      <c r="C26" s="33">
        <v>540005.72701000038</v>
      </c>
      <c r="D26" s="33">
        <v>494007.89001000009</v>
      </c>
      <c r="E26" s="34">
        <v>0.94815169303450286</v>
      </c>
      <c r="F26" s="33">
        <v>1511440.4583299998</v>
      </c>
      <c r="G26" s="33">
        <v>1695082.3758</v>
      </c>
      <c r="H26" s="34">
        <v>1.1659759512236096</v>
      </c>
    </row>
    <row r="27" spans="1:8" x14ac:dyDescent="0.15">
      <c r="A27" s="35">
        <v>1701999000</v>
      </c>
      <c r="B27" s="36" t="s">
        <v>50</v>
      </c>
      <c r="C27" s="33">
        <v>512015.44950999983</v>
      </c>
      <c r="D27" s="33">
        <v>361233.8741999999</v>
      </c>
      <c r="E27" s="34">
        <v>0.89900586425398799</v>
      </c>
      <c r="F27" s="33">
        <v>729079.60811000015</v>
      </c>
      <c r="G27" s="33">
        <v>632888.74201000005</v>
      </c>
      <c r="H27" s="34">
        <v>0.56243650545325674</v>
      </c>
    </row>
    <row r="28" spans="1:8" x14ac:dyDescent="0.15">
      <c r="A28" s="35">
        <v>8802400000</v>
      </c>
      <c r="B28" s="36" t="s">
        <v>131</v>
      </c>
      <c r="C28" s="33">
        <v>506138.55316000007</v>
      </c>
      <c r="D28" s="33">
        <v>146562.01848999999</v>
      </c>
      <c r="E28" s="34">
        <v>0.88868710475694757</v>
      </c>
      <c r="F28" s="33">
        <v>1011.58845</v>
      </c>
      <c r="G28" s="33">
        <v>371.06700000000001</v>
      </c>
      <c r="H28" s="34">
        <v>7.8037331787372583E-4</v>
      </c>
    </row>
    <row r="29" spans="1:8" x14ac:dyDescent="0.15">
      <c r="A29" s="35">
        <v>2710119200</v>
      </c>
      <c r="B29" s="36" t="s">
        <v>132</v>
      </c>
      <c r="C29" s="33">
        <v>476559.60215999972</v>
      </c>
      <c r="D29" s="33">
        <v>285198.395060001</v>
      </c>
      <c r="E29" s="34">
        <v>0.83675185469187641</v>
      </c>
      <c r="F29" s="33">
        <v>293807.80357000045</v>
      </c>
      <c r="G29" s="33">
        <v>216660.38243000026</v>
      </c>
      <c r="H29" s="34">
        <v>0.22665321108511385</v>
      </c>
    </row>
    <row r="30" spans="1:8" x14ac:dyDescent="0.15">
      <c r="A30" s="35">
        <v>603199000</v>
      </c>
      <c r="B30" s="36" t="s">
        <v>37</v>
      </c>
      <c r="C30" s="33">
        <v>422687.32906999887</v>
      </c>
      <c r="D30" s="33">
        <v>408896.58673999598</v>
      </c>
      <c r="E30" s="34">
        <v>0.74216195613519786</v>
      </c>
      <c r="F30" s="33">
        <v>58047.476869999977</v>
      </c>
      <c r="G30" s="33">
        <v>60446.60586000012</v>
      </c>
      <c r="H30" s="34">
        <v>4.4779773947834452E-2</v>
      </c>
    </row>
    <row r="31" spans="1:8" x14ac:dyDescent="0.15">
      <c r="A31" s="35">
        <v>603110000</v>
      </c>
      <c r="B31" s="36" t="s">
        <v>41</v>
      </c>
      <c r="C31" s="33">
        <v>381227.88182000158</v>
      </c>
      <c r="D31" s="33">
        <v>375960.31357000029</v>
      </c>
      <c r="E31" s="34">
        <v>0.66936671872166642</v>
      </c>
      <c r="F31" s="33">
        <v>55242.909149999927</v>
      </c>
      <c r="G31" s="33">
        <v>63043.414479999992</v>
      </c>
      <c r="H31" s="34">
        <v>4.2616236180219584E-2</v>
      </c>
    </row>
    <row r="32" spans="1:8" x14ac:dyDescent="0.15">
      <c r="A32" s="35">
        <v>2711210000</v>
      </c>
      <c r="B32" s="36" t="s">
        <v>133</v>
      </c>
      <c r="C32" s="33">
        <v>318784.15931000008</v>
      </c>
      <c r="D32" s="33">
        <v>179863.51629999999</v>
      </c>
      <c r="E32" s="34">
        <v>0.55972691629761151</v>
      </c>
      <c r="F32" s="33">
        <v>62686.498889999988</v>
      </c>
      <c r="G32" s="33">
        <v>35493.394159999996</v>
      </c>
      <c r="H32" s="34">
        <v>4.835847139681846E-2</v>
      </c>
    </row>
    <row r="33" spans="1:8" x14ac:dyDescent="0.15">
      <c r="A33" s="35">
        <v>2701120090</v>
      </c>
      <c r="B33" s="36" t="s">
        <v>62</v>
      </c>
      <c r="C33" s="33">
        <v>276946.88235999987</v>
      </c>
      <c r="D33" s="33">
        <v>153033.80325999993</v>
      </c>
      <c r="E33" s="34">
        <v>0.48626827875364059</v>
      </c>
      <c r="F33" s="33">
        <v>1460797.35</v>
      </c>
      <c r="G33" s="33">
        <v>1216083.0604999999</v>
      </c>
      <c r="H33" s="34">
        <v>1.1269081559409326</v>
      </c>
    </row>
    <row r="34" spans="1:8" x14ac:dyDescent="0.15">
      <c r="A34" s="35">
        <v>3902100000</v>
      </c>
      <c r="B34" s="36" t="s">
        <v>44</v>
      </c>
      <c r="C34" s="33">
        <v>266773.75684000034</v>
      </c>
      <c r="D34" s="33">
        <v>219931.64350999976</v>
      </c>
      <c r="E34" s="34">
        <v>0.46840612340457072</v>
      </c>
      <c r="F34" s="33">
        <v>139947.41461000001</v>
      </c>
      <c r="G34" s="33">
        <v>142543.72722000003</v>
      </c>
      <c r="H34" s="34">
        <v>0.10796013761036481</v>
      </c>
    </row>
    <row r="35" spans="1:8" x14ac:dyDescent="0.15">
      <c r="A35" s="35">
        <v>7404000010</v>
      </c>
      <c r="B35" s="36" t="s">
        <v>53</v>
      </c>
      <c r="C35" s="33">
        <v>264824.50816000014</v>
      </c>
      <c r="D35" s="33">
        <v>228144.73441000021</v>
      </c>
      <c r="E35" s="34">
        <v>0.46498359778373921</v>
      </c>
      <c r="F35" s="33">
        <v>37650.472500000003</v>
      </c>
      <c r="G35" s="33">
        <v>38467.94425</v>
      </c>
      <c r="H35" s="34">
        <v>2.9044839474332149E-2</v>
      </c>
    </row>
    <row r="36" spans="1:8" ht="12.75" customHeight="1" x14ac:dyDescent="0.15">
      <c r="A36" s="35">
        <v>2710119900</v>
      </c>
      <c r="B36" s="36" t="s">
        <v>134</v>
      </c>
      <c r="C36" s="33">
        <v>251879.01727000001</v>
      </c>
      <c r="D36" s="33">
        <v>244490.10707000006</v>
      </c>
      <c r="E36" s="34">
        <v>0.44225367383926761</v>
      </c>
      <c r="F36" s="33">
        <v>278331.45121999993</v>
      </c>
      <c r="G36" s="33">
        <v>351270.69671000005</v>
      </c>
      <c r="H36" s="34">
        <v>0.21471423290485417</v>
      </c>
    </row>
    <row r="37" spans="1:8" x14ac:dyDescent="0.15">
      <c r="A37" s="35">
        <v>3904102000</v>
      </c>
      <c r="B37" s="36" t="s">
        <v>49</v>
      </c>
      <c r="C37" s="33">
        <v>249035.39065000007</v>
      </c>
      <c r="D37" s="33">
        <v>199495.36428999976</v>
      </c>
      <c r="E37" s="34">
        <v>0.43726078346930869</v>
      </c>
      <c r="F37" s="33">
        <v>195899.69878000006</v>
      </c>
      <c r="G37" s="33">
        <v>167706.17052000001</v>
      </c>
      <c r="H37" s="34">
        <v>0.15112360951473114</v>
      </c>
    </row>
    <row r="38" spans="1:8" ht="14.25" customHeight="1" x14ac:dyDescent="0.15">
      <c r="A38" s="35">
        <v>3004902900</v>
      </c>
      <c r="B38" s="36" t="s">
        <v>47</v>
      </c>
      <c r="C38" s="33">
        <v>236899.17426000076</v>
      </c>
      <c r="D38" s="33">
        <v>205884.18398999947</v>
      </c>
      <c r="E38" s="34">
        <v>0.41595179813516275</v>
      </c>
      <c r="F38" s="33">
        <v>20679.770900000236</v>
      </c>
      <c r="G38" s="33">
        <v>20574.113019999917</v>
      </c>
      <c r="H38" s="34">
        <v>1.5953070075188886E-2</v>
      </c>
    </row>
    <row r="39" spans="1:8" x14ac:dyDescent="0.15">
      <c r="A39" s="35">
        <v>1704901000</v>
      </c>
      <c r="B39" s="36" t="s">
        <v>45</v>
      </c>
      <c r="C39" s="33">
        <v>210567.50088000021</v>
      </c>
      <c r="D39" s="33">
        <v>162081.84990000061</v>
      </c>
      <c r="E39" s="34">
        <v>0.36971817606986063</v>
      </c>
      <c r="F39" s="33">
        <v>88702.751619999734</v>
      </c>
      <c r="G39" s="33">
        <v>89586.148980000027</v>
      </c>
      <c r="H39" s="34">
        <v>6.8428282851814098E-2</v>
      </c>
    </row>
    <row r="40" spans="1:8" x14ac:dyDescent="0.15">
      <c r="A40" s="35">
        <v>7108130000</v>
      </c>
      <c r="B40" s="36" t="s">
        <v>56</v>
      </c>
      <c r="C40" s="33">
        <v>183203.48281000002</v>
      </c>
      <c r="D40" s="33">
        <v>97321.688300000009</v>
      </c>
      <c r="E40" s="34">
        <v>0.32167194477347116</v>
      </c>
      <c r="F40" s="33">
        <v>6.3760100000000008</v>
      </c>
      <c r="G40" s="33">
        <v>2.9963700000000006</v>
      </c>
      <c r="H40" s="34">
        <v>4.9186683364129509E-6</v>
      </c>
    </row>
    <row r="41" spans="1:8" x14ac:dyDescent="0.15">
      <c r="A41" s="35">
        <v>3902300000</v>
      </c>
      <c r="B41" s="36" t="s">
        <v>54</v>
      </c>
      <c r="C41" s="33">
        <v>163235.4373299999</v>
      </c>
      <c r="D41" s="33">
        <v>130892.85294999996</v>
      </c>
      <c r="E41" s="34">
        <v>0.28661169414745979</v>
      </c>
      <c r="F41" s="33">
        <v>82563.710000000006</v>
      </c>
      <c r="G41" s="33">
        <v>79586.278000000006</v>
      </c>
      <c r="H41" s="34">
        <v>6.3692419885442664E-2</v>
      </c>
    </row>
    <row r="42" spans="1:8" x14ac:dyDescent="0.15">
      <c r="A42" s="35">
        <v>603129000</v>
      </c>
      <c r="B42" s="36" t="s">
        <v>52</v>
      </c>
      <c r="C42" s="33">
        <v>162109.12593000007</v>
      </c>
      <c r="D42" s="33">
        <v>164981.29928000114</v>
      </c>
      <c r="E42" s="34">
        <v>0.28463409648991844</v>
      </c>
      <c r="F42" s="33">
        <v>28647.790190000036</v>
      </c>
      <c r="G42" s="33">
        <v>29937.76951000002</v>
      </c>
      <c r="H42" s="34">
        <v>2.2099867866542666E-2</v>
      </c>
    </row>
    <row r="43" spans="1:8" x14ac:dyDescent="0.15">
      <c r="A43" s="35">
        <v>1511100000</v>
      </c>
      <c r="B43" s="36" t="s">
        <v>46</v>
      </c>
      <c r="C43" s="33">
        <v>154948.71762000001</v>
      </c>
      <c r="D43" s="33">
        <v>47365.179279999989</v>
      </c>
      <c r="E43" s="34">
        <v>0.27206172378650983</v>
      </c>
      <c r="F43" s="33">
        <v>134594.19988</v>
      </c>
      <c r="G43" s="33">
        <v>59434.237299999993</v>
      </c>
      <c r="H43" s="34">
        <v>0.10383048790930248</v>
      </c>
    </row>
    <row r="44" spans="1:8" x14ac:dyDescent="0.15">
      <c r="A44" s="35">
        <v>2101110090</v>
      </c>
      <c r="B44" s="36" t="s">
        <v>60</v>
      </c>
      <c r="C44" s="33">
        <v>149287.40260000015</v>
      </c>
      <c r="D44" s="33">
        <v>121565.47818000015</v>
      </c>
      <c r="E44" s="34">
        <v>0.26212148583619055</v>
      </c>
      <c r="F44" s="33">
        <v>5029.7919699999939</v>
      </c>
      <c r="G44" s="33">
        <v>5716.4281199999878</v>
      </c>
      <c r="H44" s="34">
        <v>3.8801505175780912E-3</v>
      </c>
    </row>
    <row r="45" spans="1:8" x14ac:dyDescent="0.15">
      <c r="A45" s="35">
        <v>2716000000</v>
      </c>
      <c r="B45" s="36" t="s">
        <v>135</v>
      </c>
      <c r="C45" s="33">
        <v>133073.02868000002</v>
      </c>
      <c r="D45" s="33">
        <v>61291.128040000003</v>
      </c>
      <c r="E45" s="34">
        <v>0.23365199872747716</v>
      </c>
      <c r="F45" s="33">
        <v>9.9999999999999988E-34</v>
      </c>
      <c r="G45" s="33">
        <v>9.9999999999999988E-34</v>
      </c>
      <c r="H45" s="34">
        <v>7.714335981927489E-40</v>
      </c>
    </row>
    <row r="46" spans="1:8" x14ac:dyDescent="0.15">
      <c r="A46" s="35">
        <v>7103912000</v>
      </c>
      <c r="B46" s="36" t="s">
        <v>55</v>
      </c>
      <c r="C46" s="33">
        <v>128434.76921999999</v>
      </c>
      <c r="D46" s="33">
        <v>108003.06389000002</v>
      </c>
      <c r="E46" s="34">
        <v>0.22550805998800733</v>
      </c>
      <c r="F46" s="33">
        <v>0.17170999999999989</v>
      </c>
      <c r="G46" s="33">
        <v>0.11458000000000021</v>
      </c>
      <c r="H46" s="34">
        <v>1.3246286314567685E-7</v>
      </c>
    </row>
    <row r="47" spans="1:8" x14ac:dyDescent="0.15">
      <c r="A47" s="35">
        <v>2101110010</v>
      </c>
      <c r="B47" s="36" t="s">
        <v>57</v>
      </c>
      <c r="C47" s="33">
        <v>123800.36954000015</v>
      </c>
      <c r="D47" s="33">
        <v>110829.3921199999</v>
      </c>
      <c r="E47" s="34">
        <v>0.21737089831914774</v>
      </c>
      <c r="F47" s="33">
        <v>8367.5828000000038</v>
      </c>
      <c r="G47" s="33">
        <v>8779.3666600000015</v>
      </c>
      <c r="H47" s="34">
        <v>6.4550345075797605E-3</v>
      </c>
    </row>
    <row r="48" spans="1:8" x14ac:dyDescent="0.15">
      <c r="A48" s="35">
        <v>4818401000</v>
      </c>
      <c r="B48" s="36" t="s">
        <v>136</v>
      </c>
      <c r="C48" s="33">
        <v>109434.18710000017</v>
      </c>
      <c r="D48" s="33">
        <v>96276.163280000008</v>
      </c>
      <c r="E48" s="34">
        <v>0.19214649879592516</v>
      </c>
      <c r="F48" s="33">
        <v>24375.935050000095</v>
      </c>
      <c r="G48" s="33">
        <v>24975.681320000011</v>
      </c>
      <c r="H48" s="34">
        <v>1.8804415284934321E-2</v>
      </c>
    </row>
    <row r="49" spans="1:8" x14ac:dyDescent="0.15">
      <c r="A49" s="35">
        <v>3303000000</v>
      </c>
      <c r="B49" s="36" t="s">
        <v>68</v>
      </c>
      <c r="C49" s="33">
        <v>106219.80420000014</v>
      </c>
      <c r="D49" s="33">
        <v>78014.947809999998</v>
      </c>
      <c r="E49" s="34">
        <v>0.18650262793260794</v>
      </c>
      <c r="F49" s="33">
        <v>9618.9906199999859</v>
      </c>
      <c r="G49" s="33">
        <v>7384.7531200000012</v>
      </c>
      <c r="H49" s="34">
        <v>7.4204125449688907E-3</v>
      </c>
    </row>
    <row r="50" spans="1:8" x14ac:dyDescent="0.15">
      <c r="A50" s="35">
        <v>3304990000</v>
      </c>
      <c r="B50" s="36" t="s">
        <v>70</v>
      </c>
      <c r="C50" s="33">
        <v>103727.56761999999</v>
      </c>
      <c r="D50" s="33">
        <v>85111.28364000014</v>
      </c>
      <c r="E50" s="34">
        <v>0.18212671446618295</v>
      </c>
      <c r="F50" s="33">
        <v>15392.42272999992</v>
      </c>
      <c r="G50" s="33">
        <v>12581.047700000006</v>
      </c>
      <c r="H50" s="34">
        <v>1.1874232051507696E-2</v>
      </c>
    </row>
    <row r="51" spans="1:8" x14ac:dyDescent="0.15">
      <c r="A51" s="35">
        <v>3212901000</v>
      </c>
      <c r="B51" s="36" t="s">
        <v>137</v>
      </c>
      <c r="C51" s="33">
        <v>103726.56056000001</v>
      </c>
      <c r="D51" s="33">
        <v>138656.50730999999</v>
      </c>
      <c r="E51" s="34">
        <v>0.18212494625226189</v>
      </c>
      <c r="F51" s="33">
        <v>21.388990000000003</v>
      </c>
      <c r="G51" s="33">
        <v>33.643620000000006</v>
      </c>
      <c r="H51" s="34">
        <v>1.6500185517408731E-5</v>
      </c>
    </row>
    <row r="52" spans="1:8" x14ac:dyDescent="0.15">
      <c r="A52" s="35">
        <v>8507100000</v>
      </c>
      <c r="B52" s="36" t="s">
        <v>61</v>
      </c>
      <c r="C52" s="33">
        <v>97307.845760000026</v>
      </c>
      <c r="D52" s="33">
        <v>65287.047929999913</v>
      </c>
      <c r="E52" s="34">
        <v>0.17085485225080899</v>
      </c>
      <c r="F52" s="33">
        <v>39408.161599999985</v>
      </c>
      <c r="G52" s="33">
        <v>30428.603830000018</v>
      </c>
      <c r="H52" s="34">
        <v>3.0400779901249314E-2</v>
      </c>
    </row>
    <row r="53" spans="1:8" x14ac:dyDescent="0.15">
      <c r="A53" s="35">
        <v>2710191900</v>
      </c>
      <c r="B53" s="36" t="s">
        <v>138</v>
      </c>
      <c r="C53" s="33">
        <v>91908.859009999986</v>
      </c>
      <c r="D53" s="33">
        <v>54776.752640000006</v>
      </c>
      <c r="E53" s="34">
        <v>0.16137521495876117</v>
      </c>
      <c r="F53" s="33">
        <v>93159.575030000007</v>
      </c>
      <c r="G53" s="33">
        <v>78235.036289999975</v>
      </c>
      <c r="H53" s="34">
        <v>7.1866426171500283E-2</v>
      </c>
    </row>
    <row r="54" spans="1:8" x14ac:dyDescent="0.15">
      <c r="A54" s="35">
        <v>4901999000</v>
      </c>
      <c r="B54" s="36" t="s">
        <v>106</v>
      </c>
      <c r="C54" s="33">
        <v>91442.926670000161</v>
      </c>
      <c r="D54" s="33">
        <v>90265.908680000211</v>
      </c>
      <c r="E54" s="34">
        <v>0.16055712264063624</v>
      </c>
      <c r="F54" s="33">
        <v>14452.533570000014</v>
      </c>
      <c r="G54" s="33">
        <v>15983.256350000032</v>
      </c>
      <c r="H54" s="34">
        <v>1.1149169974906609E-2</v>
      </c>
    </row>
    <row r="55" spans="1:8" x14ac:dyDescent="0.15">
      <c r="A55" s="35">
        <v>6203421000</v>
      </c>
      <c r="B55" s="36" t="s">
        <v>87</v>
      </c>
      <c r="C55" s="33">
        <v>88959.789540000158</v>
      </c>
      <c r="D55" s="33">
        <v>103630.99788999993</v>
      </c>
      <c r="E55" s="34">
        <v>0.15619718615092057</v>
      </c>
      <c r="F55" s="33">
        <v>4165.733129999996</v>
      </c>
      <c r="G55" s="33">
        <v>5730.3753100000067</v>
      </c>
      <c r="H55" s="34">
        <v>3.2135864975866399E-3</v>
      </c>
    </row>
    <row r="56" spans="1:8" x14ac:dyDescent="0.15">
      <c r="A56" s="35">
        <v>7306290000</v>
      </c>
      <c r="B56" s="36" t="s">
        <v>139</v>
      </c>
      <c r="C56" s="33">
        <v>88848.501659999951</v>
      </c>
      <c r="D56" s="33">
        <v>55411.278730000027</v>
      </c>
      <c r="E56" s="34">
        <v>0.15600178490504735</v>
      </c>
      <c r="F56" s="33">
        <v>54425.025150000001</v>
      </c>
      <c r="G56" s="33">
        <v>35523.595769999993</v>
      </c>
      <c r="H56" s="34">
        <v>4.1985292983195366E-2</v>
      </c>
    </row>
    <row r="57" spans="1:8" x14ac:dyDescent="0.15">
      <c r="A57" s="35">
        <v>603141000</v>
      </c>
      <c r="B57" s="36" t="s">
        <v>58</v>
      </c>
      <c r="C57" s="33">
        <v>85501.241879999783</v>
      </c>
      <c r="D57" s="33">
        <v>79995.246389999971</v>
      </c>
      <c r="E57" s="34">
        <v>0.15012460644435544</v>
      </c>
      <c r="F57" s="33">
        <v>23522.494759999998</v>
      </c>
      <c r="G57" s="33">
        <v>21676.386340000001</v>
      </c>
      <c r="H57" s="34">
        <v>1.814604277117688E-2</v>
      </c>
    </row>
    <row r="58" spans="1:8" x14ac:dyDescent="0.15">
      <c r="A58" s="35">
        <v>3808929900</v>
      </c>
      <c r="B58" s="36" t="s">
        <v>63</v>
      </c>
      <c r="C58" s="33">
        <v>84498.089889999959</v>
      </c>
      <c r="D58" s="33">
        <v>96832.445260000037</v>
      </c>
      <c r="E58" s="34">
        <v>0.14836325427693361</v>
      </c>
      <c r="F58" s="33">
        <v>21502.764860000014</v>
      </c>
      <c r="G58" s="33">
        <v>23660.435550000009</v>
      </c>
      <c r="H58" s="34">
        <v>1.6587955267042414E-2</v>
      </c>
    </row>
    <row r="59" spans="1:8" x14ac:dyDescent="0.15">
      <c r="A59" s="35">
        <v>4818402000</v>
      </c>
      <c r="B59" s="36" t="s">
        <v>140</v>
      </c>
      <c r="C59" s="33">
        <v>84002.249580000062</v>
      </c>
      <c r="D59" s="33">
        <v>70596.239019999965</v>
      </c>
      <c r="E59" s="34">
        <v>0.14749264901131121</v>
      </c>
      <c r="F59" s="33">
        <v>16315.048960000049</v>
      </c>
      <c r="G59" s="33">
        <v>15317.748280000051</v>
      </c>
      <c r="H59" s="34">
        <v>1.2585976923903706E-2</v>
      </c>
    </row>
    <row r="60" spans="1:8" x14ac:dyDescent="0.15">
      <c r="A60" s="35">
        <v>8704229000</v>
      </c>
      <c r="B60" s="36" t="s">
        <v>141</v>
      </c>
      <c r="C60" s="33">
        <v>78770.274529999995</v>
      </c>
      <c r="D60" s="33">
        <v>72910.315000000002</v>
      </c>
      <c r="E60" s="34">
        <v>0.13830625384280223</v>
      </c>
      <c r="F60" s="33">
        <v>6996.4459999999999</v>
      </c>
      <c r="G60" s="33">
        <v>6722.55</v>
      </c>
      <c r="H60" s="34">
        <v>5.3972935123412658E-3</v>
      </c>
    </row>
    <row r="61" spans="1:8" x14ac:dyDescent="0.15">
      <c r="A61" s="35">
        <v>1701119000</v>
      </c>
      <c r="B61" s="36" t="s">
        <v>142</v>
      </c>
      <c r="C61" s="33">
        <v>78001.326520000002</v>
      </c>
      <c r="D61" s="33">
        <v>86621.091239999994</v>
      </c>
      <c r="E61" s="34">
        <v>0.13695612120333212</v>
      </c>
      <c r="F61" s="33">
        <v>111080.6784</v>
      </c>
      <c r="G61" s="33">
        <v>170037.68991999998</v>
      </c>
      <c r="H61" s="34">
        <v>8.5691367427803575E-2</v>
      </c>
    </row>
    <row r="62" spans="1:8" x14ac:dyDescent="0.15">
      <c r="A62" s="35">
        <v>4011201000</v>
      </c>
      <c r="B62" s="36" t="s">
        <v>143</v>
      </c>
      <c r="C62" s="33">
        <v>77462.229359999968</v>
      </c>
      <c r="D62" s="33">
        <v>40492.06706000003</v>
      </c>
      <c r="E62" s="34">
        <v>0.13600956478846901</v>
      </c>
      <c r="F62" s="33">
        <v>11885.62065000001</v>
      </c>
      <c r="G62" s="33">
        <v>7349.7300899999937</v>
      </c>
      <c r="H62" s="34">
        <v>9.1689671047835482E-3</v>
      </c>
    </row>
    <row r="63" spans="1:8" x14ac:dyDescent="0.15">
      <c r="A63" s="35">
        <v>603121000</v>
      </c>
      <c r="B63" s="36" t="s">
        <v>69</v>
      </c>
      <c r="C63" s="33">
        <v>75867.187879999969</v>
      </c>
      <c r="D63" s="33">
        <v>78811.605560000113</v>
      </c>
      <c r="E63" s="34">
        <v>0.13320896249097847</v>
      </c>
      <c r="F63" s="33">
        <v>14649.420160000005</v>
      </c>
      <c r="G63" s="33">
        <v>16531.00335000001</v>
      </c>
      <c r="H63" s="34">
        <v>1.1301054905466202E-2</v>
      </c>
    </row>
    <row r="64" spans="1:8" x14ac:dyDescent="0.15">
      <c r="A64" s="35">
        <v>8703239090</v>
      </c>
      <c r="B64" s="36" t="s">
        <v>40</v>
      </c>
      <c r="C64" s="33">
        <v>74880.555350000024</v>
      </c>
      <c r="D64" s="33">
        <v>21630.323039999999</v>
      </c>
      <c r="E64" s="34">
        <v>0.13147661548624931</v>
      </c>
      <c r="F64" s="33">
        <v>8384.3078999999998</v>
      </c>
      <c r="G64" s="33">
        <v>2390.5279999999998</v>
      </c>
      <c r="H64" s="34">
        <v>6.4679368116528912E-3</v>
      </c>
    </row>
    <row r="65" spans="1:8" x14ac:dyDescent="0.15">
      <c r="A65" s="35">
        <v>7404000090</v>
      </c>
      <c r="B65" s="36" t="s">
        <v>110</v>
      </c>
      <c r="C65" s="33">
        <v>74250.759149999969</v>
      </c>
      <c r="D65" s="33">
        <v>78248.528460000001</v>
      </c>
      <c r="E65" s="34">
        <v>0.13037080807823698</v>
      </c>
      <c r="F65" s="33">
        <v>12877.367139999998</v>
      </c>
      <c r="G65" s="33">
        <v>15036.524289999999</v>
      </c>
      <c r="H65" s="34">
        <v>9.9340336680592695E-3</v>
      </c>
    </row>
    <row r="66" spans="1:8" x14ac:dyDescent="0.15">
      <c r="A66" s="35">
        <v>8702109000</v>
      </c>
      <c r="B66" s="36" t="s">
        <v>84</v>
      </c>
      <c r="C66" s="33">
        <v>72936.052449999988</v>
      </c>
      <c r="D66" s="33">
        <v>9.9999999999999988E-34</v>
      </c>
      <c r="E66" s="34">
        <v>0.12806242259064063</v>
      </c>
      <c r="F66" s="33">
        <v>10286.209999999999</v>
      </c>
      <c r="G66" s="33">
        <v>9.9999999999999988E-34</v>
      </c>
      <c r="H66" s="34">
        <v>7.9351279920662366E-3</v>
      </c>
    </row>
    <row r="67" spans="1:8" x14ac:dyDescent="0.15">
      <c r="A67" s="35">
        <v>3923309900</v>
      </c>
      <c r="B67" s="36" t="s">
        <v>113</v>
      </c>
      <c r="C67" s="33">
        <v>70827.514990000054</v>
      </c>
      <c r="D67" s="33">
        <v>62009.170799999993</v>
      </c>
      <c r="E67" s="34">
        <v>0.12436021488703866</v>
      </c>
      <c r="F67" s="33">
        <v>9878.547800000033</v>
      </c>
      <c r="G67" s="33">
        <v>9155.1363900000615</v>
      </c>
      <c r="H67" s="34">
        <v>7.6206436742730912E-3</v>
      </c>
    </row>
    <row r="68" spans="1:8" x14ac:dyDescent="0.15">
      <c r="A68" s="35">
        <v>6908900000</v>
      </c>
      <c r="B68" s="36" t="s">
        <v>144</v>
      </c>
      <c r="C68" s="33">
        <v>64840.37424000015</v>
      </c>
      <c r="D68" s="33">
        <v>58745.262060000321</v>
      </c>
      <c r="E68" s="34">
        <v>0.11384788630493245</v>
      </c>
      <c r="F68" s="33">
        <v>189005.01807999914</v>
      </c>
      <c r="G68" s="33">
        <v>184192.3335099988</v>
      </c>
      <c r="H68" s="34">
        <v>0.14580482117393931</v>
      </c>
    </row>
    <row r="69" spans="1:8" x14ac:dyDescent="0.15">
      <c r="A69" s="35">
        <v>3904101000</v>
      </c>
      <c r="B69" s="36" t="s">
        <v>91</v>
      </c>
      <c r="C69" s="33">
        <v>64729.933669999962</v>
      </c>
      <c r="D69" s="33">
        <v>53082.108209999977</v>
      </c>
      <c r="E69" s="34">
        <v>0.11365397278107935</v>
      </c>
      <c r="F69" s="33">
        <v>42837.282999999952</v>
      </c>
      <c r="G69" s="33">
        <v>41947.327639999989</v>
      </c>
      <c r="H69" s="34">
        <v>3.3046119361491044E-2</v>
      </c>
    </row>
    <row r="70" spans="1:8" x14ac:dyDescent="0.15">
      <c r="A70" s="35">
        <v>3401110000</v>
      </c>
      <c r="B70" s="36" t="s">
        <v>145</v>
      </c>
      <c r="C70" s="33">
        <v>63989.972560000009</v>
      </c>
      <c r="D70" s="33">
        <v>49761.742039999983</v>
      </c>
      <c r="E70" s="34">
        <v>0.11235473585796212</v>
      </c>
      <c r="F70" s="33">
        <v>26308.622960000012</v>
      </c>
      <c r="G70" s="33">
        <v>24042.514699999996</v>
      </c>
      <c r="H70" s="34">
        <v>2.0295355673529181E-2</v>
      </c>
    </row>
    <row r="71" spans="1:8" x14ac:dyDescent="0.15">
      <c r="A71" s="35">
        <v>1513211000</v>
      </c>
      <c r="B71" s="36" t="s">
        <v>73</v>
      </c>
      <c r="C71" s="33">
        <v>62790.60471</v>
      </c>
      <c r="D71" s="33">
        <v>31890.667629999993</v>
      </c>
      <c r="E71" s="34">
        <v>0.11024886438166276</v>
      </c>
      <c r="F71" s="33">
        <v>38504.732000000004</v>
      </c>
      <c r="G71" s="33">
        <v>33024.355499999998</v>
      </c>
      <c r="H71" s="34">
        <v>2.9703843954207488E-2</v>
      </c>
    </row>
    <row r="72" spans="1:8" x14ac:dyDescent="0.15">
      <c r="A72" s="35">
        <v>603193000</v>
      </c>
      <c r="B72" s="36" t="s">
        <v>65</v>
      </c>
      <c r="C72" s="33">
        <v>62493.798019999995</v>
      </c>
      <c r="D72" s="33">
        <v>67522.955499999895</v>
      </c>
      <c r="E72" s="34">
        <v>0.10972772589821431</v>
      </c>
      <c r="F72" s="33">
        <v>15342.731019999992</v>
      </c>
      <c r="G72" s="33">
        <v>16511.542089999999</v>
      </c>
      <c r="H72" s="34">
        <v>1.18358981968621E-2</v>
      </c>
    </row>
    <row r="73" spans="1:8" x14ac:dyDescent="0.15">
      <c r="A73" s="35">
        <v>6910100000</v>
      </c>
      <c r="B73" s="36" t="s">
        <v>96</v>
      </c>
      <c r="C73" s="33">
        <v>62431.926500000089</v>
      </c>
      <c r="D73" s="33">
        <v>46619.372770000344</v>
      </c>
      <c r="E73" s="34">
        <v>0.10961909077916966</v>
      </c>
      <c r="F73" s="33">
        <v>50496.049199999667</v>
      </c>
      <c r="G73" s="33">
        <v>40792.00576</v>
      </c>
      <c r="H73" s="34">
        <v>3.8954348928873825E-2</v>
      </c>
    </row>
    <row r="74" spans="1:8" x14ac:dyDescent="0.15">
      <c r="A74" s="35">
        <v>4104110000</v>
      </c>
      <c r="B74" s="36" t="s">
        <v>83</v>
      </c>
      <c r="C74" s="33">
        <v>61350.529770000008</v>
      </c>
      <c r="D74" s="33">
        <v>49398.490579999991</v>
      </c>
      <c r="E74" s="34">
        <v>0.10772035510081161</v>
      </c>
      <c r="F74" s="33">
        <v>24730.660500000005</v>
      </c>
      <c r="G74" s="33">
        <v>24059.654899999998</v>
      </c>
      <c r="H74" s="34">
        <v>1.9078062415198296E-2</v>
      </c>
    </row>
    <row r="75" spans="1:8" x14ac:dyDescent="0.15">
      <c r="A75" s="35">
        <v>4011101000</v>
      </c>
      <c r="B75" s="36" t="s">
        <v>146</v>
      </c>
      <c r="C75" s="33">
        <v>60646.557109999958</v>
      </c>
      <c r="D75" s="33">
        <v>52624.497939999987</v>
      </c>
      <c r="E75" s="34">
        <v>0.10648430734049466</v>
      </c>
      <c r="F75" s="33">
        <v>8665.4747200000002</v>
      </c>
      <c r="G75" s="33">
        <v>8194.2450400000016</v>
      </c>
      <c r="H75" s="34">
        <v>6.6848383432979042E-3</v>
      </c>
    </row>
    <row r="76" spans="1:8" x14ac:dyDescent="0.15">
      <c r="A76" s="35">
        <v>3920209000</v>
      </c>
      <c r="B76" s="36" t="s">
        <v>88</v>
      </c>
      <c r="C76" s="33">
        <v>58244.062159999929</v>
      </c>
      <c r="D76" s="33">
        <v>45902.080179999983</v>
      </c>
      <c r="E76" s="34">
        <v>0.10226596382965411</v>
      </c>
      <c r="F76" s="33">
        <v>19360.390629999954</v>
      </c>
      <c r="G76" s="33">
        <v>17204.451960000013</v>
      </c>
      <c r="H76" s="34">
        <v>1.4935255806118049E-2</v>
      </c>
    </row>
    <row r="77" spans="1:8" x14ac:dyDescent="0.15">
      <c r="A77" s="35">
        <v>6212100000</v>
      </c>
      <c r="B77" s="36" t="s">
        <v>107</v>
      </c>
      <c r="C77" s="33">
        <v>56480.562840000028</v>
      </c>
      <c r="D77" s="33">
        <v>53343.961820000084</v>
      </c>
      <c r="E77" s="34">
        <v>9.9169580250203393E-2</v>
      </c>
      <c r="F77" s="33">
        <v>600.04870999999901</v>
      </c>
      <c r="G77" s="33">
        <v>606.1334800000011</v>
      </c>
      <c r="H77" s="34">
        <v>4.6289773544621666E-4</v>
      </c>
    </row>
    <row r="78" spans="1:8" x14ac:dyDescent="0.15">
      <c r="A78" s="35">
        <v>3305900000</v>
      </c>
      <c r="B78" s="36" t="s">
        <v>76</v>
      </c>
      <c r="C78" s="33">
        <v>56059.625220000213</v>
      </c>
      <c r="D78" s="33">
        <v>43788.701740000142</v>
      </c>
      <c r="E78" s="34">
        <v>9.8430490464480908E-2</v>
      </c>
      <c r="F78" s="33">
        <v>11676.930489999973</v>
      </c>
      <c r="G78" s="33">
        <v>9595.5649799999901</v>
      </c>
      <c r="H78" s="34">
        <v>9.0079765037473E-3</v>
      </c>
    </row>
    <row r="79" spans="1:8" x14ac:dyDescent="0.15">
      <c r="A79" s="35">
        <v>6204620000</v>
      </c>
      <c r="B79" s="36" t="s">
        <v>85</v>
      </c>
      <c r="C79" s="33">
        <v>55579.544710000118</v>
      </c>
      <c r="D79" s="33">
        <v>57345.350459999914</v>
      </c>
      <c r="E79" s="34">
        <v>9.7587556536965311E-2</v>
      </c>
      <c r="F79" s="33">
        <v>1248.2369800000033</v>
      </c>
      <c r="G79" s="33">
        <v>1743.8940399999967</v>
      </c>
      <c r="H79" s="34">
        <v>9.6293194487865306E-4</v>
      </c>
    </row>
    <row r="80" spans="1:8" x14ac:dyDescent="0.15">
      <c r="A80" s="35">
        <v>3808921900</v>
      </c>
      <c r="B80" s="36" t="s">
        <v>66</v>
      </c>
      <c r="C80" s="33">
        <v>55402.322839999928</v>
      </c>
      <c r="D80" s="33">
        <v>54215.600290000046</v>
      </c>
      <c r="E80" s="34">
        <v>9.7276387214717902E-2</v>
      </c>
      <c r="F80" s="33">
        <v>6563.2757199999924</v>
      </c>
      <c r="G80" s="33">
        <v>6260.1560999999965</v>
      </c>
      <c r="H80" s="34">
        <v>5.0631314046107002E-3</v>
      </c>
    </row>
    <row r="81" spans="1:8" x14ac:dyDescent="0.15">
      <c r="A81" s="35">
        <v>7110110000</v>
      </c>
      <c r="B81" s="36" t="s">
        <v>147</v>
      </c>
      <c r="C81" s="33">
        <v>53997.741660000029</v>
      </c>
      <c r="D81" s="33">
        <v>47649.439489999997</v>
      </c>
      <c r="E81" s="34">
        <v>9.4810198511136534E-2</v>
      </c>
      <c r="F81" s="33">
        <v>1.1538499999999996</v>
      </c>
      <c r="G81" s="33">
        <v>1.1339499999999998</v>
      </c>
      <c r="H81" s="34">
        <v>8.9011865727470324E-7</v>
      </c>
    </row>
    <row r="82" spans="1:8" x14ac:dyDescent="0.15">
      <c r="A82" s="35">
        <v>3105200000</v>
      </c>
      <c r="B82" s="36" t="s">
        <v>59</v>
      </c>
      <c r="C82" s="33">
        <v>52368.202039999989</v>
      </c>
      <c r="D82" s="33">
        <v>35185.528830000003</v>
      </c>
      <c r="E82" s="34">
        <v>9.1949023763741256E-2</v>
      </c>
      <c r="F82" s="33">
        <v>101764.149</v>
      </c>
      <c r="G82" s="33">
        <v>81427.834000000003</v>
      </c>
      <c r="H82" s="34">
        <v>7.8504283630093055E-2</v>
      </c>
    </row>
    <row r="83" spans="1:8" ht="14.25" customHeight="1" x14ac:dyDescent="0.15">
      <c r="A83" s="35">
        <v>4802569000</v>
      </c>
      <c r="B83" s="36" t="s">
        <v>148</v>
      </c>
      <c r="C83" s="33">
        <v>52213.279519999895</v>
      </c>
      <c r="D83" s="33">
        <v>50266.130099999966</v>
      </c>
      <c r="E83" s="34">
        <v>9.1677008038203334E-2</v>
      </c>
      <c r="F83" s="33">
        <v>42766.883710000002</v>
      </c>
      <c r="G83" s="33">
        <v>31392.214399999997</v>
      </c>
      <c r="H83" s="34">
        <v>3.2991810983896169E-2</v>
      </c>
    </row>
    <row r="84" spans="1:8" x14ac:dyDescent="0.15">
      <c r="A84" s="35">
        <v>3921120000</v>
      </c>
      <c r="B84" s="36" t="s">
        <v>81</v>
      </c>
      <c r="C84" s="33">
        <v>50700.228189999936</v>
      </c>
      <c r="D84" s="33">
        <v>40074.871349999943</v>
      </c>
      <c r="E84" s="34">
        <v>8.9020365509371424E-2</v>
      </c>
      <c r="F84" s="33">
        <v>8628.7251400000005</v>
      </c>
      <c r="G84" s="33">
        <v>8068.6275999999989</v>
      </c>
      <c r="H84" s="34">
        <v>6.6564884825664325E-3</v>
      </c>
    </row>
    <row r="85" spans="1:8" x14ac:dyDescent="0.15">
      <c r="A85" s="35">
        <v>6302600000</v>
      </c>
      <c r="B85" s="36" t="s">
        <v>80</v>
      </c>
      <c r="C85" s="33">
        <v>49169.254149999986</v>
      </c>
      <c r="D85" s="33">
        <v>39317.667450000008</v>
      </c>
      <c r="E85" s="34">
        <v>8.6332253966452638E-2</v>
      </c>
      <c r="F85" s="33">
        <v>5489.7727200000027</v>
      </c>
      <c r="G85" s="33">
        <v>6211.0119699999987</v>
      </c>
      <c r="H85" s="34">
        <v>4.234995122649997E-3</v>
      </c>
    </row>
    <row r="86" spans="1:8" x14ac:dyDescent="0.15">
      <c r="A86" s="35">
        <v>2803009000</v>
      </c>
      <c r="B86" s="36" t="s">
        <v>149</v>
      </c>
      <c r="C86" s="33">
        <v>46386.179009999978</v>
      </c>
      <c r="D86" s="33">
        <v>40200.220050000047</v>
      </c>
      <c r="E86" s="34">
        <v>8.1445680965747461E-2</v>
      </c>
      <c r="F86" s="33">
        <v>35322.36664</v>
      </c>
      <c r="G86" s="33">
        <v>41082.946879999996</v>
      </c>
      <c r="H86" s="34">
        <v>2.7248860393778725E-2</v>
      </c>
    </row>
    <row r="87" spans="1:8" x14ac:dyDescent="0.15">
      <c r="A87" s="35">
        <v>7210490000</v>
      </c>
      <c r="B87" s="36" t="s">
        <v>150</v>
      </c>
      <c r="C87" s="33">
        <v>45423.706480000037</v>
      </c>
      <c r="D87" s="33">
        <v>24714.79263</v>
      </c>
      <c r="E87" s="34">
        <v>7.9755754520204877E-2</v>
      </c>
      <c r="F87" s="33">
        <v>44702.749000000003</v>
      </c>
      <c r="G87" s="33">
        <v>26077.651999999998</v>
      </c>
      <c r="H87" s="34">
        <v>3.4485202510177317E-2</v>
      </c>
    </row>
    <row r="88" spans="1:8" x14ac:dyDescent="0.15">
      <c r="A88" s="35">
        <v>7602000000</v>
      </c>
      <c r="B88" s="36" t="s">
        <v>102</v>
      </c>
      <c r="C88" s="33">
        <v>44035.993070000048</v>
      </c>
      <c r="D88" s="33">
        <v>41468.18623000005</v>
      </c>
      <c r="E88" s="34">
        <v>7.7319182548230572E-2</v>
      </c>
      <c r="F88" s="33">
        <v>24813.199109999998</v>
      </c>
      <c r="G88" s="33">
        <v>28221.778509999996</v>
      </c>
      <c r="H88" s="34">
        <v>1.9141735472100414E-2</v>
      </c>
    </row>
    <row r="89" spans="1:8" x14ac:dyDescent="0.15">
      <c r="A89" s="35">
        <v>303420000</v>
      </c>
      <c r="B89" s="36" t="s">
        <v>104</v>
      </c>
      <c r="C89" s="33">
        <v>42934.784209999991</v>
      </c>
      <c r="D89" s="33">
        <v>41011.231819999994</v>
      </c>
      <c r="E89" s="34">
        <v>7.5385660378429004E-2</v>
      </c>
      <c r="F89" s="33">
        <v>22506.092000000001</v>
      </c>
      <c r="G89" s="33">
        <v>23070.223000000002</v>
      </c>
      <c r="H89" s="34">
        <v>1.7361955532817042E-2</v>
      </c>
    </row>
    <row r="90" spans="1:8" x14ac:dyDescent="0.15">
      <c r="A90" s="35">
        <v>6004100000</v>
      </c>
      <c r="B90" s="36" t="s">
        <v>151</v>
      </c>
      <c r="C90" s="33">
        <v>42321.96153999996</v>
      </c>
      <c r="D90" s="33">
        <v>47490.176340000005</v>
      </c>
      <c r="E90" s="34">
        <v>7.4309655397319443E-2</v>
      </c>
      <c r="F90" s="33">
        <v>3384.8958899999961</v>
      </c>
      <c r="G90" s="33">
        <v>4675.2317799999928</v>
      </c>
      <c r="H90" s="34">
        <v>2.6112224159305446E-3</v>
      </c>
    </row>
    <row r="91" spans="1:8" x14ac:dyDescent="0.15">
      <c r="A91" s="35">
        <v>7010902000</v>
      </c>
      <c r="B91" s="36" t="s">
        <v>152</v>
      </c>
      <c r="C91" s="33">
        <v>41672.764440000021</v>
      </c>
      <c r="D91" s="33">
        <v>31797.548599999853</v>
      </c>
      <c r="E91" s="34">
        <v>7.3169783542837E-2</v>
      </c>
      <c r="F91" s="33">
        <v>66900.740380000003</v>
      </c>
      <c r="G91" s="33">
        <v>53864.191279999992</v>
      </c>
      <c r="H91" s="34">
        <v>5.1609478873102348E-2</v>
      </c>
    </row>
    <row r="92" spans="1:8" x14ac:dyDescent="0.15">
      <c r="A92" s="35">
        <v>8544491000</v>
      </c>
      <c r="B92" s="36" t="s">
        <v>153</v>
      </c>
      <c r="C92" s="33">
        <v>40543.540449999993</v>
      </c>
      <c r="D92" s="33">
        <v>28135.070750000006</v>
      </c>
      <c r="E92" s="34">
        <v>7.1187071907791916E-2</v>
      </c>
      <c r="F92" s="33">
        <v>4811.1968799999995</v>
      </c>
      <c r="G92" s="33">
        <v>4197.7490699999998</v>
      </c>
      <c r="H92" s="34">
        <v>3.7115189207521273E-3</v>
      </c>
    </row>
    <row r="93" spans="1:8" x14ac:dyDescent="0.15">
      <c r="A93" s="35">
        <v>3903900000</v>
      </c>
      <c r="B93" s="36" t="s">
        <v>154</v>
      </c>
      <c r="C93" s="33">
        <v>40309.583599999991</v>
      </c>
      <c r="D93" s="33">
        <v>34532.835439999981</v>
      </c>
      <c r="E93" s="34">
        <v>7.077628629510449E-2</v>
      </c>
      <c r="F93" s="33">
        <v>21227.198640000002</v>
      </c>
      <c r="G93" s="33">
        <v>21837.175039999998</v>
      </c>
      <c r="H93" s="34">
        <v>1.6375374226407429E-2</v>
      </c>
    </row>
    <row r="94" spans="1:8" x14ac:dyDescent="0.15">
      <c r="A94" s="35">
        <v>3402200000</v>
      </c>
      <c r="B94" s="36" t="s">
        <v>75</v>
      </c>
      <c r="C94" s="33">
        <v>40175.564379999923</v>
      </c>
      <c r="D94" s="33">
        <v>43496.700379999951</v>
      </c>
      <c r="E94" s="34">
        <v>7.0540972956770448E-2</v>
      </c>
      <c r="F94" s="33">
        <v>25299.206240000018</v>
      </c>
      <c r="G94" s="33">
        <v>24096.763889999947</v>
      </c>
      <c r="H94" s="34">
        <v>1.9516657701143664E-2</v>
      </c>
    </row>
    <row r="95" spans="1:8" x14ac:dyDescent="0.15">
      <c r="A95" s="35">
        <v>803001100</v>
      </c>
      <c r="B95" s="36" t="s">
        <v>155</v>
      </c>
      <c r="C95" s="33">
        <v>40042.761820000036</v>
      </c>
      <c r="D95" s="33">
        <v>48208.280719999981</v>
      </c>
      <c r="E95" s="34">
        <v>7.0307795851778598E-2</v>
      </c>
      <c r="F95" s="33">
        <v>86973.767400000012</v>
      </c>
      <c r="G95" s="33">
        <v>110793.21480000002</v>
      </c>
      <c r="H95" s="34">
        <v>6.7094486333761222E-2</v>
      </c>
    </row>
    <row r="96" spans="1:8" x14ac:dyDescent="0.15">
      <c r="A96" s="35">
        <v>102909020</v>
      </c>
      <c r="B96" s="36" t="s">
        <v>156</v>
      </c>
      <c r="C96" s="33">
        <v>39893.563049999997</v>
      </c>
      <c r="D96" s="33">
        <v>18604.992030000001</v>
      </c>
      <c r="E96" s="34">
        <v>7.0045829988643254E-2</v>
      </c>
      <c r="F96" s="33">
        <v>22401.22</v>
      </c>
      <c r="G96" s="33">
        <v>11012.918</v>
      </c>
      <c r="H96" s="34">
        <v>1.7281053748507375E-2</v>
      </c>
    </row>
    <row r="97" spans="1:8" x14ac:dyDescent="0.15">
      <c r="A97" s="35">
        <v>8418103000</v>
      </c>
      <c r="B97" s="36" t="s">
        <v>157</v>
      </c>
      <c r="C97" s="33">
        <v>38503.529700000021</v>
      </c>
      <c r="D97" s="33">
        <v>36280.248530000004</v>
      </c>
      <c r="E97" s="34">
        <v>6.7605184624612708E-2</v>
      </c>
      <c r="F97" s="33">
        <v>7316.1187199999986</v>
      </c>
      <c r="G97" s="33">
        <v>7915.3770799999929</v>
      </c>
      <c r="H97" s="34">
        <v>5.6438997889749288E-3</v>
      </c>
    </row>
    <row r="98" spans="1:8" x14ac:dyDescent="0.15">
      <c r="A98" s="35">
        <v>3305100000</v>
      </c>
      <c r="B98" s="36" t="s">
        <v>109</v>
      </c>
      <c r="C98" s="33">
        <v>38205.865759999928</v>
      </c>
      <c r="D98" s="33">
        <v>29376.975340000008</v>
      </c>
      <c r="E98" s="34">
        <v>6.7082540966314663E-2</v>
      </c>
      <c r="F98" s="33">
        <v>12616.138970000024</v>
      </c>
      <c r="G98" s="33">
        <v>10929.258979999982</v>
      </c>
      <c r="H98" s="34">
        <v>9.7325134809268816E-3</v>
      </c>
    </row>
    <row r="99" spans="1:8" x14ac:dyDescent="0.15">
      <c r="A99" s="35">
        <v>5209420000</v>
      </c>
      <c r="B99" s="36" t="s">
        <v>158</v>
      </c>
      <c r="C99" s="33">
        <v>37922.944009999977</v>
      </c>
      <c r="D99" s="33">
        <v>23655.728759999991</v>
      </c>
      <c r="E99" s="34">
        <v>6.6585781908324579E-2</v>
      </c>
      <c r="F99" s="33">
        <v>6149.9395999999997</v>
      </c>
      <c r="G99" s="33">
        <v>5048.4555799999998</v>
      </c>
      <c r="H99" s="34">
        <v>4.7442700342960756E-3</v>
      </c>
    </row>
    <row r="100" spans="1:8" x14ac:dyDescent="0.15">
      <c r="A100" s="35">
        <v>3921901000</v>
      </c>
      <c r="B100" s="36" t="s">
        <v>159</v>
      </c>
      <c r="C100" s="33">
        <v>36845.832130000024</v>
      </c>
      <c r="D100" s="33">
        <v>33869.234109999983</v>
      </c>
      <c r="E100" s="34">
        <v>6.4694569646069039E-2</v>
      </c>
      <c r="F100" s="33">
        <v>9343.4608699999972</v>
      </c>
      <c r="G100" s="33">
        <v>8970.3904899999998</v>
      </c>
      <c r="H100" s="34">
        <v>7.2078596385172508E-3</v>
      </c>
    </row>
    <row r="101" spans="1:8" x14ac:dyDescent="0.15">
      <c r="A101" s="35">
        <v>1704101000</v>
      </c>
      <c r="B101" s="36" t="s">
        <v>160</v>
      </c>
      <c r="C101" s="33">
        <v>36590.934190000058</v>
      </c>
      <c r="D101" s="33">
        <v>30876.159720000087</v>
      </c>
      <c r="E101" s="34">
        <v>6.4247015293821402E-2</v>
      </c>
      <c r="F101" s="33">
        <v>13210.143110000017</v>
      </c>
      <c r="G101" s="33">
        <v>11916.42970000001</v>
      </c>
      <c r="H101" s="34">
        <v>1.0190748231988466E-2</v>
      </c>
    </row>
    <row r="102" spans="1:8" x14ac:dyDescent="0.15">
      <c r="A102" s="35">
        <v>4811411000</v>
      </c>
      <c r="B102" s="36" t="s">
        <v>100</v>
      </c>
      <c r="C102" s="33">
        <v>36116.555290000011</v>
      </c>
      <c r="D102" s="33">
        <v>28795.905999999959</v>
      </c>
      <c r="E102" s="34">
        <v>6.3414092354901225E-2</v>
      </c>
      <c r="F102" s="33">
        <v>12926.007849999989</v>
      </c>
      <c r="G102" s="33">
        <v>10697.437869999987</v>
      </c>
      <c r="H102" s="34">
        <v>9.9715567459932111E-3</v>
      </c>
    </row>
    <row r="103" spans="1:8" x14ac:dyDescent="0.15">
      <c r="A103" s="35">
        <v>1511900000</v>
      </c>
      <c r="B103" s="36" t="s">
        <v>99</v>
      </c>
      <c r="C103" s="33">
        <v>36110.491090000025</v>
      </c>
      <c r="D103" s="33">
        <v>35814.514119999993</v>
      </c>
      <c r="E103" s="34">
        <v>6.340344472431271E-2</v>
      </c>
      <c r="F103" s="33">
        <v>24234.58339</v>
      </c>
      <c r="G103" s="33">
        <v>30372.139489999958</v>
      </c>
      <c r="H103" s="34">
        <v>1.869537186524993E-2</v>
      </c>
    </row>
    <row r="104" spans="1:8" x14ac:dyDescent="0.15">
      <c r="A104" s="35">
        <v>6109100000</v>
      </c>
      <c r="B104" s="36" t="s">
        <v>161</v>
      </c>
      <c r="C104" s="33">
        <v>35457.553510000049</v>
      </c>
      <c r="D104" s="33">
        <v>36574.558119999994</v>
      </c>
      <c r="E104" s="34">
        <v>6.2257005268289374E-2</v>
      </c>
      <c r="F104" s="33">
        <v>1546.350030000001</v>
      </c>
      <c r="G104" s="33">
        <v>1883.4929200000022</v>
      </c>
      <c r="H104" s="34">
        <v>1.1929063677083662E-3</v>
      </c>
    </row>
    <row r="105" spans="1:8" ht="14" thickBot="1" x14ac:dyDescent="0.2">
      <c r="A105" s="38">
        <v>0</v>
      </c>
      <c r="B105" s="39" t="s">
        <v>118</v>
      </c>
      <c r="C105" s="40">
        <v>6220357.1365599409</v>
      </c>
      <c r="D105" s="40">
        <v>5793498.5723000094</v>
      </c>
      <c r="E105" s="41">
        <v>10.921814075870605</v>
      </c>
      <c r="F105" s="40">
        <v>2825448.9671700448</v>
      </c>
      <c r="G105" s="40">
        <v>2956888.8518501818</v>
      </c>
      <c r="H105" s="41">
        <v>2.1796462632539741</v>
      </c>
    </row>
    <row r="106" spans="1:8" x14ac:dyDescent="0.15">
      <c r="B106" s="43"/>
      <c r="C106" s="44"/>
      <c r="D106" s="44"/>
      <c r="E106" s="45"/>
      <c r="F106" s="45"/>
      <c r="G106" s="45"/>
      <c r="H106" s="45"/>
    </row>
    <row r="107" spans="1:8" x14ac:dyDescent="0.15">
      <c r="A107" s="46" t="s">
        <v>162</v>
      </c>
      <c r="B107" s="43"/>
      <c r="C107" s="44"/>
      <c r="D107" s="44"/>
      <c r="E107" s="47"/>
      <c r="F107" s="44"/>
      <c r="G107" s="44"/>
      <c r="H107" s="47"/>
    </row>
    <row r="108" spans="1:8" x14ac:dyDescent="0.15">
      <c r="A108" s="48" t="s">
        <v>120</v>
      </c>
      <c r="B108" s="43"/>
      <c r="C108" s="44"/>
      <c r="D108" s="44"/>
      <c r="E108" s="47"/>
      <c r="F108" s="44"/>
      <c r="G108" s="44"/>
      <c r="H108" s="47"/>
    </row>
    <row r="109" spans="1:8" x14ac:dyDescent="0.15">
      <c r="A109" s="49"/>
    </row>
    <row r="111" spans="1:8" x14ac:dyDescent="0.15">
      <c r="E111" s="50"/>
      <c r="H111" s="50"/>
    </row>
    <row r="113" spans="3:8" x14ac:dyDescent="0.15">
      <c r="C113" s="68"/>
      <c r="D113" s="68"/>
      <c r="E113" s="68"/>
      <c r="F113" s="68"/>
      <c r="G113" s="68"/>
      <c r="H113" s="68"/>
    </row>
  </sheetData>
  <mergeCells count="7">
    <mergeCell ref="C12:D12"/>
    <mergeCell ref="F12:G12"/>
    <mergeCell ref="A7:H7"/>
    <mergeCell ref="A8:H8"/>
    <mergeCell ref="A9:B9"/>
    <mergeCell ref="A10:H10"/>
    <mergeCell ref="E11:F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4"/>
  <sheetViews>
    <sheetView showGridLines="0" workbookViewId="0">
      <selection activeCell="C1" sqref="C1"/>
    </sheetView>
  </sheetViews>
  <sheetFormatPr baseColWidth="10" defaultColWidth="9.1640625" defaultRowHeight="13" x14ac:dyDescent="0.15"/>
  <cols>
    <col min="1" max="1" width="15.33203125" style="42" customWidth="1"/>
    <col min="2" max="2" width="57.6640625" style="42" customWidth="1"/>
    <col min="3" max="3" width="13.1640625" style="50" customWidth="1"/>
    <col min="4" max="4" width="20.6640625" style="50" bestFit="1" customWidth="1"/>
    <col min="5" max="5" width="13.5" style="42" customWidth="1"/>
    <col min="6" max="7" width="14.5" style="50" customWidth="1"/>
    <col min="8" max="8" width="11.6640625" style="42" bestFit="1" customWidth="1"/>
    <col min="9" max="9" width="20" style="42" bestFit="1" customWidth="1"/>
    <col min="10" max="16384" width="9.1640625" style="42"/>
  </cols>
  <sheetData>
    <row r="1" spans="1:9" ht="15.75" customHeight="1" x14ac:dyDescent="0.15">
      <c r="G1" s="69"/>
    </row>
    <row r="2" spans="1:9" ht="2.25" hidden="1" customHeight="1" x14ac:dyDescent="0.15">
      <c r="E2" s="50"/>
      <c r="F2" s="69"/>
      <c r="G2" s="69"/>
    </row>
    <row r="3" spans="1:9" x14ac:dyDescent="0.15">
      <c r="E3" s="50"/>
      <c r="F3" s="69"/>
      <c r="G3" s="69"/>
    </row>
    <row r="5" spans="1:9" ht="10.5" customHeight="1" x14ac:dyDescent="0.15">
      <c r="H5" s="70"/>
      <c r="I5" s="70"/>
    </row>
    <row r="6" spans="1:9" ht="12.75" customHeight="1" x14ac:dyDescent="0.15">
      <c r="H6" s="70"/>
      <c r="I6" s="70"/>
    </row>
    <row r="7" spans="1:9" ht="16.5" customHeight="1" x14ac:dyDescent="0.15">
      <c r="A7" s="97" t="s">
        <v>17</v>
      </c>
      <c r="B7" s="97"/>
      <c r="C7" s="97"/>
      <c r="D7" s="97"/>
      <c r="E7" s="97"/>
      <c r="F7" s="97"/>
      <c r="G7" s="97"/>
      <c r="H7" s="97"/>
    </row>
    <row r="8" spans="1:9" ht="14" x14ac:dyDescent="0.15">
      <c r="A8" s="98" t="s">
        <v>18</v>
      </c>
      <c r="B8" s="98"/>
      <c r="C8" s="98"/>
      <c r="D8" s="98"/>
      <c r="E8" s="98"/>
      <c r="F8" s="98"/>
      <c r="G8" s="98"/>
      <c r="H8" s="98"/>
    </row>
    <row r="9" spans="1:9" ht="15" customHeight="1" x14ac:dyDescent="0.15">
      <c r="A9" s="98" t="s">
        <v>19</v>
      </c>
      <c r="B9" s="98"/>
      <c r="C9" s="51"/>
      <c r="D9" s="71"/>
      <c r="E9" s="72"/>
      <c r="G9" s="72"/>
      <c r="H9" s="72"/>
      <c r="I9" s="73"/>
    </row>
    <row r="10" spans="1:9" ht="14" x14ac:dyDescent="0.15">
      <c r="A10" s="98" t="s">
        <v>163</v>
      </c>
      <c r="B10" s="98"/>
      <c r="C10" s="98"/>
      <c r="D10" s="98"/>
      <c r="E10" s="98"/>
      <c r="F10" s="98"/>
      <c r="G10" s="98"/>
      <c r="H10" s="98"/>
      <c r="I10" s="50"/>
    </row>
    <row r="11" spans="1:9" ht="11.25" customHeight="1" thickBot="1" x14ac:dyDescent="0.2">
      <c r="A11" s="53"/>
      <c r="B11" s="54"/>
      <c r="C11" s="55"/>
      <c r="D11" s="55"/>
      <c r="E11" s="99"/>
      <c r="F11" s="99"/>
      <c r="G11" s="56"/>
    </row>
    <row r="12" spans="1:9" ht="12.5" customHeight="1" thickBot="1" x14ac:dyDescent="0.2">
      <c r="A12" s="58" t="s">
        <v>21</v>
      </c>
      <c r="B12" s="100" t="s">
        <v>26</v>
      </c>
      <c r="C12" s="96" t="s">
        <v>22</v>
      </c>
      <c r="D12" s="96"/>
      <c r="E12" s="60" t="s">
        <v>23</v>
      </c>
      <c r="F12" s="96" t="s">
        <v>24</v>
      </c>
      <c r="G12" s="96"/>
      <c r="H12" s="60" t="s">
        <v>23</v>
      </c>
    </row>
    <row r="13" spans="1:9" s="65" customFormat="1" ht="13.5" customHeight="1" thickBot="1" x14ac:dyDescent="0.2">
      <c r="A13" s="61" t="s">
        <v>25</v>
      </c>
      <c r="B13" s="101"/>
      <c r="C13" s="64">
        <v>2012</v>
      </c>
      <c r="D13" s="64">
        <v>2011</v>
      </c>
      <c r="E13" s="64">
        <v>2012</v>
      </c>
      <c r="F13" s="64">
        <v>2012</v>
      </c>
      <c r="G13" s="64">
        <v>2011</v>
      </c>
      <c r="H13" s="64">
        <v>2012</v>
      </c>
    </row>
    <row r="14" spans="1:9" ht="6.5" customHeight="1" x14ac:dyDescent="0.15">
      <c r="A14" s="66"/>
      <c r="B14" s="66"/>
      <c r="C14" s="67"/>
      <c r="D14" s="67"/>
      <c r="E14" s="67"/>
      <c r="F14" s="67"/>
      <c r="G14" s="67"/>
      <c r="H14" s="67"/>
    </row>
    <row r="15" spans="1:9" x14ac:dyDescent="0.15">
      <c r="A15" s="27"/>
      <c r="B15" s="28" t="s">
        <v>29</v>
      </c>
      <c r="C15" s="29">
        <v>60666536.850399122</v>
      </c>
      <c r="D15" s="29">
        <v>57420354.663514785</v>
      </c>
      <c r="E15" s="30">
        <v>100</v>
      </c>
      <c r="F15" s="29">
        <v>129239852.56226695</v>
      </c>
      <c r="G15" s="29">
        <v>130320421.06437001</v>
      </c>
      <c r="H15" s="30">
        <f>+F15/$F$15*100</f>
        <v>100</v>
      </c>
      <c r="I15" s="50"/>
    </row>
    <row r="16" spans="1:9" ht="6" customHeight="1" x14ac:dyDescent="0.15">
      <c r="A16" s="31"/>
      <c r="B16" s="32"/>
      <c r="C16" s="33"/>
      <c r="D16" s="33"/>
      <c r="E16" s="34"/>
      <c r="F16" s="33"/>
      <c r="G16" s="33"/>
      <c r="H16" s="34"/>
    </row>
    <row r="17" spans="1:9" x14ac:dyDescent="0.15">
      <c r="A17" s="35">
        <v>2709000000</v>
      </c>
      <c r="B17" s="36" t="s">
        <v>30</v>
      </c>
      <c r="C17" s="33">
        <v>26495873.514689993</v>
      </c>
      <c r="D17" s="33">
        <v>23485037.139909998</v>
      </c>
      <c r="E17" s="37">
        <v>43.674610238620417</v>
      </c>
      <c r="F17" s="33">
        <v>37147423.990310006</v>
      </c>
      <c r="G17" s="33">
        <v>34595550.673109993</v>
      </c>
      <c r="H17" s="37">
        <v>28.743010189070446</v>
      </c>
    </row>
    <row r="18" spans="1:9" x14ac:dyDescent="0.15">
      <c r="A18" s="35">
        <v>2701120010</v>
      </c>
      <c r="B18" s="36" t="s">
        <v>31</v>
      </c>
      <c r="C18" s="33">
        <v>7034313.5313100014</v>
      </c>
      <c r="D18" s="33">
        <v>7566982.831220001</v>
      </c>
      <c r="E18" s="34">
        <v>11.595047115766414</v>
      </c>
      <c r="F18" s="33">
        <v>74060060.084240004</v>
      </c>
      <c r="G18" s="33">
        <v>78198582.878419995</v>
      </c>
      <c r="H18" s="34">
        <v>57.304352036893825</v>
      </c>
      <c r="I18" s="50"/>
    </row>
    <row r="19" spans="1:9" x14ac:dyDescent="0.15">
      <c r="A19" s="35">
        <v>7108120000</v>
      </c>
      <c r="B19" s="36" t="s">
        <v>33</v>
      </c>
      <c r="C19" s="33">
        <v>3190547.1396000013</v>
      </c>
      <c r="D19" s="33">
        <v>2591714.11998</v>
      </c>
      <c r="E19" s="34">
        <v>5.2591548903914553</v>
      </c>
      <c r="F19" s="33">
        <v>69.844529999999978</v>
      </c>
      <c r="G19" s="33">
        <v>60.144019999999998</v>
      </c>
      <c r="H19" s="34">
        <v>5.4042563973332521E-5</v>
      </c>
      <c r="I19" s="50"/>
    </row>
    <row r="20" spans="1:9" x14ac:dyDescent="0.15">
      <c r="A20" s="35">
        <v>2710192200</v>
      </c>
      <c r="B20" s="36" t="s">
        <v>164</v>
      </c>
      <c r="C20" s="33">
        <v>2389240.5125699998</v>
      </c>
      <c r="D20" s="33">
        <v>2406790.0304399999</v>
      </c>
      <c r="E20" s="34">
        <v>3.938316964525157</v>
      </c>
      <c r="F20" s="33">
        <v>4049032.3493600008</v>
      </c>
      <c r="G20" s="33">
        <v>4167095.91664</v>
      </c>
      <c r="H20" s="34">
        <v>3.1329595856737926</v>
      </c>
    </row>
    <row r="21" spans="1:9" x14ac:dyDescent="0.15">
      <c r="A21" s="35">
        <v>901119000</v>
      </c>
      <c r="B21" s="36" t="s">
        <v>32</v>
      </c>
      <c r="C21" s="33">
        <v>1909997.0868400002</v>
      </c>
      <c r="D21" s="33">
        <v>2608365.1614700076</v>
      </c>
      <c r="E21" s="34">
        <v>3.1483535833754699</v>
      </c>
      <c r="F21" s="33">
        <v>395516.78625999996</v>
      </c>
      <c r="G21" s="33">
        <v>431206.14255999995</v>
      </c>
      <c r="H21" s="34">
        <v>0.30603314567343987</v>
      </c>
      <c r="I21" s="50"/>
    </row>
    <row r="22" spans="1:9" x14ac:dyDescent="0.15">
      <c r="A22" s="35">
        <v>2710192100</v>
      </c>
      <c r="B22" s="36" t="s">
        <v>165</v>
      </c>
      <c r="C22" s="33">
        <v>911159.64544000023</v>
      </c>
      <c r="D22" s="33">
        <v>736211.77991000004</v>
      </c>
      <c r="E22" s="34">
        <v>1.5019147173120548</v>
      </c>
      <c r="F22" s="33">
        <v>1051242.8684099999</v>
      </c>
      <c r="G22" s="33">
        <v>874385.56170000008</v>
      </c>
      <c r="H22" s="34">
        <v>0.81340457108891728</v>
      </c>
    </row>
    <row r="23" spans="1:9" x14ac:dyDescent="0.15">
      <c r="A23" s="35">
        <v>7202600000</v>
      </c>
      <c r="B23" s="36" t="s">
        <v>39</v>
      </c>
      <c r="C23" s="33">
        <v>881168.75510000007</v>
      </c>
      <c r="D23" s="33">
        <v>826621.46037999971</v>
      </c>
      <c r="E23" s="34">
        <v>1.452479078000805</v>
      </c>
      <c r="F23" s="33">
        <v>146657.50135000001</v>
      </c>
      <c r="G23" s="33">
        <v>111647.93209999999</v>
      </c>
      <c r="H23" s="34">
        <v>0.11347699524753734</v>
      </c>
    </row>
    <row r="24" spans="1:9" x14ac:dyDescent="0.15">
      <c r="A24" s="35">
        <v>803901100</v>
      </c>
      <c r="B24" s="36" t="s">
        <v>34</v>
      </c>
      <c r="C24" s="33">
        <v>763829.9712199996</v>
      </c>
      <c r="D24" s="33">
        <f>769778589.63/1000</f>
        <v>769778.58962999994</v>
      </c>
      <c r="E24" s="34">
        <v>1.2590630862996273</v>
      </c>
      <c r="F24" s="33">
        <v>1720708.5339100005</v>
      </c>
      <c r="G24" s="33">
        <f>1822893660.29/1000</f>
        <v>1822893.66029</v>
      </c>
      <c r="H24" s="34">
        <v>1.3314070697202836</v>
      </c>
    </row>
    <row r="25" spans="1:9" x14ac:dyDescent="0.15">
      <c r="A25" s="35">
        <v>2710129200</v>
      </c>
      <c r="B25" s="36" t="s">
        <v>166</v>
      </c>
      <c r="C25" s="33">
        <v>545122.77492000081</v>
      </c>
      <c r="D25" s="33">
        <f>476559602.16/1000</f>
        <v>476559.60216000001</v>
      </c>
      <c r="E25" s="34">
        <v>0.89855594734879973</v>
      </c>
      <c r="F25" s="33">
        <v>436743.31918000011</v>
      </c>
      <c r="G25" s="33">
        <f>293807803.57/1000</f>
        <v>293807.80356999999</v>
      </c>
      <c r="H25" s="34">
        <v>0.33793238735675862</v>
      </c>
    </row>
    <row r="26" spans="1:9" x14ac:dyDescent="0.15">
      <c r="A26" s="35">
        <v>2710121300</v>
      </c>
      <c r="B26" s="36" t="s">
        <v>167</v>
      </c>
      <c r="C26" s="33">
        <v>543374.23340000003</v>
      </c>
      <c r="D26" s="33">
        <f>553175051.97/1000</f>
        <v>553175.05197000003</v>
      </c>
      <c r="E26" s="34">
        <v>0.89567372988464489</v>
      </c>
      <c r="F26" s="33">
        <v>526669.24263999995</v>
      </c>
      <c r="G26" s="33">
        <f>556767986.34/1000</f>
        <v>556767.98634000006</v>
      </c>
      <c r="H26" s="34">
        <v>0.40751303270504929</v>
      </c>
    </row>
    <row r="27" spans="1:9" x14ac:dyDescent="0.15">
      <c r="A27" s="35">
        <v>2704001000</v>
      </c>
      <c r="B27" s="36" t="s">
        <v>43</v>
      </c>
      <c r="C27" s="33">
        <v>505813.35504000034</v>
      </c>
      <c r="D27" s="33">
        <v>540005.72701000026</v>
      </c>
      <c r="E27" s="34">
        <v>0.83376006164178795</v>
      </c>
      <c r="F27" s="33">
        <v>1783851.5460000001</v>
      </c>
      <c r="G27" s="33">
        <v>1511440.4583299998</v>
      </c>
      <c r="H27" s="34">
        <v>1.3802642997759904</v>
      </c>
    </row>
    <row r="28" spans="1:9" x14ac:dyDescent="0.15">
      <c r="A28" s="35">
        <v>603199000</v>
      </c>
      <c r="B28" s="36" t="s">
        <v>37</v>
      </c>
      <c r="C28" s="33">
        <v>465168.39567999972</v>
      </c>
      <c r="D28" s="33">
        <v>422687.32907000039</v>
      </c>
      <c r="E28" s="34">
        <v>0.76676273252076821</v>
      </c>
      <c r="F28" s="33">
        <v>56733.580870000013</v>
      </c>
      <c r="G28" s="33">
        <v>58047.476869999955</v>
      </c>
      <c r="H28" s="34">
        <v>4.3897899715313583E-2</v>
      </c>
    </row>
    <row r="29" spans="1:9" x14ac:dyDescent="0.15">
      <c r="A29" s="35">
        <v>8802400000</v>
      </c>
      <c r="B29" s="36" t="s">
        <v>131</v>
      </c>
      <c r="C29" s="33">
        <v>459692.35629999993</v>
      </c>
      <c r="D29" s="33">
        <v>506138.55316000001</v>
      </c>
      <c r="E29" s="34">
        <v>0.75773627466723759</v>
      </c>
      <c r="F29" s="33">
        <v>999.30972999999994</v>
      </c>
      <c r="G29" s="33">
        <v>1011.58845</v>
      </c>
      <c r="H29" s="34">
        <v>7.732210383933956E-4</v>
      </c>
    </row>
    <row r="30" spans="1:9" x14ac:dyDescent="0.15">
      <c r="A30" s="35">
        <v>2711210000</v>
      </c>
      <c r="B30" s="36" t="s">
        <v>133</v>
      </c>
      <c r="C30" s="33">
        <v>424614.84151000006</v>
      </c>
      <c r="D30" s="33">
        <v>318784.15931000008</v>
      </c>
      <c r="E30" s="34">
        <v>0.6999160716177586</v>
      </c>
      <c r="F30" s="33">
        <v>422733.51074</v>
      </c>
      <c r="G30" s="33">
        <v>62686.498890000003</v>
      </c>
      <c r="H30" s="34">
        <v>0.32709222608897087</v>
      </c>
    </row>
    <row r="31" spans="1:9" x14ac:dyDescent="0.15">
      <c r="A31" s="35">
        <v>1701999000</v>
      </c>
      <c r="B31" s="36" t="s">
        <v>50</v>
      </c>
      <c r="C31" s="33">
        <v>388049.93352000014</v>
      </c>
      <c r="D31" s="33">
        <v>512015.44951000012</v>
      </c>
      <c r="E31" s="34">
        <v>0.63964411628898377</v>
      </c>
      <c r="F31" s="33">
        <v>602224.29005999991</v>
      </c>
      <c r="G31" s="33">
        <v>729079.60811000003</v>
      </c>
      <c r="H31" s="34">
        <v>0.46597413887475969</v>
      </c>
    </row>
    <row r="32" spans="1:9" x14ac:dyDescent="0.15">
      <c r="A32" s="35">
        <v>603110000</v>
      </c>
      <c r="B32" s="36" t="s">
        <v>41</v>
      </c>
      <c r="C32" s="33">
        <v>363404.02445999999</v>
      </c>
      <c r="D32" s="33">
        <v>381227.88182000007</v>
      </c>
      <c r="E32" s="34">
        <v>0.59901890453383222</v>
      </c>
      <c r="F32" s="33">
        <v>52324.681270000037</v>
      </c>
      <c r="G32" s="33">
        <v>55242.909149999978</v>
      </c>
      <c r="H32" s="34">
        <v>4.0486490995332233E-2</v>
      </c>
    </row>
    <row r="33" spans="1:8" x14ac:dyDescent="0.15">
      <c r="A33" s="35">
        <v>102299020</v>
      </c>
      <c r="B33" s="36" t="s">
        <v>79</v>
      </c>
      <c r="C33" s="33">
        <v>330256.12599000003</v>
      </c>
      <c r="D33" s="33">
        <f>39893563.05/1000</f>
        <v>39893.563049999997</v>
      </c>
      <c r="E33" s="34">
        <v>0.54437939453224826</v>
      </c>
      <c r="F33" s="33">
        <v>125226.28236</v>
      </c>
      <c r="G33" s="33">
        <f>22401220/1000</f>
        <v>22401.22</v>
      </c>
      <c r="H33" s="34">
        <v>9.6894479432861877E-2</v>
      </c>
    </row>
    <row r="34" spans="1:8" x14ac:dyDescent="0.15">
      <c r="A34" s="35">
        <v>3902100000</v>
      </c>
      <c r="B34" s="36" t="s">
        <v>44</v>
      </c>
      <c r="C34" s="33">
        <v>280318.66768999986</v>
      </c>
      <c r="D34" s="33">
        <v>266773.7568400001</v>
      </c>
      <c r="E34" s="34">
        <v>0.46206472668970039</v>
      </c>
      <c r="F34" s="33">
        <v>173280.63659000001</v>
      </c>
      <c r="G34" s="33">
        <v>139947.41460999998</v>
      </c>
      <c r="H34" s="34">
        <v>0.13407678293854741</v>
      </c>
    </row>
    <row r="35" spans="1:8" x14ac:dyDescent="0.15">
      <c r="A35" s="35">
        <v>8703239090</v>
      </c>
      <c r="B35" s="36" t="s">
        <v>40</v>
      </c>
      <c r="C35" s="33">
        <v>277633.29106999992</v>
      </c>
      <c r="D35" s="33">
        <v>74880.55535000001</v>
      </c>
      <c r="E35" s="34">
        <v>0.45763827223982623</v>
      </c>
      <c r="F35" s="33">
        <v>24408.602170000002</v>
      </c>
      <c r="G35" s="33">
        <v>8384.3078999999998</v>
      </c>
      <c r="H35" s="34">
        <v>1.8886281349045495E-2</v>
      </c>
    </row>
    <row r="36" spans="1:8" x14ac:dyDescent="0.15">
      <c r="A36" s="35">
        <v>2701120090</v>
      </c>
      <c r="B36" s="36" t="s">
        <v>62</v>
      </c>
      <c r="C36" s="33">
        <v>263763.61249000003</v>
      </c>
      <c r="D36" s="33">
        <v>276946.88235999999</v>
      </c>
      <c r="E36" s="34">
        <v>0.43477611576928782</v>
      </c>
      <c r="F36" s="33">
        <v>1554912.952</v>
      </c>
      <c r="G36" s="33">
        <v>1460797.35</v>
      </c>
      <c r="H36" s="34">
        <v>1.2031218863012372</v>
      </c>
    </row>
    <row r="37" spans="1:8" x14ac:dyDescent="0.15">
      <c r="A37" s="35">
        <v>3004902900</v>
      </c>
      <c r="B37" s="36" t="s">
        <v>47</v>
      </c>
      <c r="C37" s="33">
        <v>262774.33150000009</v>
      </c>
      <c r="D37" s="33">
        <v>236899.17426000006</v>
      </c>
      <c r="E37" s="34">
        <v>0.43314542932934957</v>
      </c>
      <c r="F37" s="33">
        <v>29964.913640000017</v>
      </c>
      <c r="G37" s="33">
        <v>20679.7709</v>
      </c>
      <c r="H37" s="34">
        <v>2.3185505899246308E-2</v>
      </c>
    </row>
    <row r="38" spans="1:8" x14ac:dyDescent="0.15">
      <c r="A38" s="35">
        <v>7404000010</v>
      </c>
      <c r="B38" s="36" t="s">
        <v>53</v>
      </c>
      <c r="C38" s="33">
        <v>253349.19446999993</v>
      </c>
      <c r="D38" s="33">
        <v>264824.50815999991</v>
      </c>
      <c r="E38" s="34">
        <v>0.41760945592569404</v>
      </c>
      <c r="F38" s="33">
        <v>39478.950040000003</v>
      </c>
      <c r="G38" s="33">
        <v>37650.472500000003</v>
      </c>
      <c r="H38" s="34">
        <v>3.0547040450221365E-2</v>
      </c>
    </row>
    <row r="39" spans="1:8" x14ac:dyDescent="0.15">
      <c r="A39" s="35">
        <v>3904102000</v>
      </c>
      <c r="B39" s="36" t="s">
        <v>49</v>
      </c>
      <c r="C39" s="33">
        <v>229185.94438000003</v>
      </c>
      <c r="D39" s="33">
        <v>249035.39064999999</v>
      </c>
      <c r="E39" s="34">
        <v>0.37777983758176742</v>
      </c>
      <c r="F39" s="33">
        <v>209279.80338999999</v>
      </c>
      <c r="G39" s="33">
        <v>195899.69878000004</v>
      </c>
      <c r="H39" s="34">
        <v>0.16193132322646497</v>
      </c>
    </row>
    <row r="40" spans="1:8" x14ac:dyDescent="0.15">
      <c r="A40" s="35">
        <v>1704901000</v>
      </c>
      <c r="B40" s="36" t="s">
        <v>45</v>
      </c>
      <c r="C40" s="33">
        <v>219410.67982000008</v>
      </c>
      <c r="D40" s="33">
        <v>210567.50088000018</v>
      </c>
      <c r="E40" s="34">
        <v>0.36166672965193464</v>
      </c>
      <c r="F40" s="33">
        <v>88870.43980999988</v>
      </c>
      <c r="G40" s="33">
        <v>88702.751620000083</v>
      </c>
      <c r="H40" s="34">
        <v>6.8763959450655873E-2</v>
      </c>
    </row>
    <row r="41" spans="1:8" x14ac:dyDescent="0.15">
      <c r="A41" s="35">
        <v>7108130000</v>
      </c>
      <c r="B41" s="36" t="s">
        <v>56</v>
      </c>
      <c r="C41" s="33">
        <v>194739.99476000003</v>
      </c>
      <c r="D41" s="33">
        <v>183203.48281000002</v>
      </c>
      <c r="E41" s="34">
        <v>0.32100067824895395</v>
      </c>
      <c r="F41" s="33">
        <v>6.7385599999999997</v>
      </c>
      <c r="G41" s="33">
        <v>6.37601</v>
      </c>
      <c r="H41" s="34">
        <v>5.2139954250982814E-6</v>
      </c>
    </row>
    <row r="42" spans="1:8" x14ac:dyDescent="0.15">
      <c r="A42" s="35">
        <v>3902300000</v>
      </c>
      <c r="B42" s="36" t="s">
        <v>54</v>
      </c>
      <c r="C42" s="33">
        <v>155826.95794000005</v>
      </c>
      <c r="D42" s="33">
        <v>163235.4373299999</v>
      </c>
      <c r="E42" s="34">
        <v>0.25685817261039362</v>
      </c>
      <c r="F42" s="33">
        <v>92248.899979999987</v>
      </c>
      <c r="G42" s="33">
        <v>82563.710000000006</v>
      </c>
      <c r="H42" s="34">
        <v>7.1378060366913548E-2</v>
      </c>
    </row>
    <row r="43" spans="1:8" x14ac:dyDescent="0.15">
      <c r="A43" s="35">
        <v>603129000</v>
      </c>
      <c r="B43" s="36" t="s">
        <v>52</v>
      </c>
      <c r="C43" s="33">
        <v>148672.26708000005</v>
      </c>
      <c r="D43" s="33">
        <v>162109.12592999998</v>
      </c>
      <c r="E43" s="34">
        <v>0.24506470090186233</v>
      </c>
      <c r="F43" s="33">
        <v>27455.75431</v>
      </c>
      <c r="G43" s="33">
        <v>28647.790189999978</v>
      </c>
      <c r="H43" s="34">
        <v>2.1244030974713061E-2</v>
      </c>
    </row>
    <row r="44" spans="1:8" x14ac:dyDescent="0.15">
      <c r="A44" s="35">
        <v>1511100000</v>
      </c>
      <c r="B44" s="36" t="s">
        <v>46</v>
      </c>
      <c r="C44" s="33">
        <v>144854.41914999997</v>
      </c>
      <c r="D44" s="33">
        <v>154948.71762000001</v>
      </c>
      <c r="E44" s="34">
        <v>0.23877153150698918</v>
      </c>
      <c r="F44" s="33">
        <v>141015.9774</v>
      </c>
      <c r="G44" s="33">
        <v>134594.19988</v>
      </c>
      <c r="H44" s="34">
        <v>0.10911183710308474</v>
      </c>
    </row>
    <row r="45" spans="1:8" x14ac:dyDescent="0.15">
      <c r="A45" s="35">
        <v>2101110090</v>
      </c>
      <c r="B45" s="36" t="s">
        <v>60</v>
      </c>
      <c r="C45" s="33">
        <v>129553.56468000014</v>
      </c>
      <c r="D45" s="33">
        <v>149287.40260000006</v>
      </c>
      <c r="E45" s="34">
        <v>0.21355028885104901</v>
      </c>
      <c r="F45" s="33">
        <v>5851.3475000000062</v>
      </c>
      <c r="G45" s="33">
        <v>5029.7919700000002</v>
      </c>
      <c r="H45" s="34">
        <v>4.5275101944125011E-3</v>
      </c>
    </row>
    <row r="46" spans="1:8" x14ac:dyDescent="0.15">
      <c r="A46" s="35">
        <v>2710129900</v>
      </c>
      <c r="B46" s="36" t="s">
        <v>168</v>
      </c>
      <c r="C46" s="33">
        <v>127488.13273000001</v>
      </c>
      <c r="D46" s="33">
        <f>251879017.27/1000</f>
        <v>251879.01727000001</v>
      </c>
      <c r="E46" s="34">
        <v>0.21014572340652282</v>
      </c>
      <c r="F46" s="33">
        <v>110112.27007000001</v>
      </c>
      <c r="G46" s="33">
        <f>278331451.22/1000</f>
        <v>278331.45122000005</v>
      </c>
      <c r="H46" s="34">
        <v>8.5199934762347829E-2</v>
      </c>
    </row>
    <row r="47" spans="1:8" x14ac:dyDescent="0.15">
      <c r="A47" s="35">
        <v>7103912000</v>
      </c>
      <c r="B47" s="36" t="s">
        <v>55</v>
      </c>
      <c r="C47" s="33">
        <v>116913.95317000002</v>
      </c>
      <c r="D47" s="33">
        <v>128434.76922</v>
      </c>
      <c r="E47" s="34">
        <v>0.19271571980161659</v>
      </c>
      <c r="F47" s="33">
        <v>9.5190000000000066E-2</v>
      </c>
      <c r="G47" s="33">
        <v>0.17170999999999997</v>
      </c>
      <c r="H47" s="34">
        <v>7.3653751619797978E-8</v>
      </c>
    </row>
    <row r="48" spans="1:8" x14ac:dyDescent="0.15">
      <c r="A48" s="35">
        <v>3303000000</v>
      </c>
      <c r="B48" s="36" t="s">
        <v>68</v>
      </c>
      <c r="C48" s="33">
        <v>114972.60637999998</v>
      </c>
      <c r="D48" s="33">
        <v>106219.80420000006</v>
      </c>
      <c r="E48" s="34">
        <v>0.18951569077278538</v>
      </c>
      <c r="F48" s="33">
        <v>9872.7535000000044</v>
      </c>
      <c r="G48" s="33">
        <v>9618.9906199999987</v>
      </c>
      <c r="H48" s="34">
        <v>7.639093750315064E-3</v>
      </c>
    </row>
    <row r="49" spans="1:8" x14ac:dyDescent="0.15">
      <c r="A49" s="35">
        <v>2101110010</v>
      </c>
      <c r="B49" s="36" t="s">
        <v>57</v>
      </c>
      <c r="C49" s="33">
        <v>114304.38687999999</v>
      </c>
      <c r="D49" s="33">
        <v>123800.36954000001</v>
      </c>
      <c r="E49" s="34">
        <v>0.18841422770155788</v>
      </c>
      <c r="F49" s="33">
        <v>6883.7882300000019</v>
      </c>
      <c r="G49" s="33">
        <v>8367.582800000002</v>
      </c>
      <c r="H49" s="34">
        <v>5.326366514294658E-3</v>
      </c>
    </row>
    <row r="50" spans="1:8" x14ac:dyDescent="0.15">
      <c r="A50" s="35">
        <v>3304990000</v>
      </c>
      <c r="B50" s="36" t="s">
        <v>70</v>
      </c>
      <c r="C50" s="33">
        <v>106372.96952000007</v>
      </c>
      <c r="D50" s="33">
        <v>103727.56761999994</v>
      </c>
      <c r="E50" s="34">
        <v>0.17534043484676595</v>
      </c>
      <c r="F50" s="33">
        <v>13075.687369999983</v>
      </c>
      <c r="G50" s="33">
        <v>15392.422730000006</v>
      </c>
      <c r="H50" s="34">
        <v>1.0117380290031595E-2</v>
      </c>
    </row>
    <row r="51" spans="1:8" x14ac:dyDescent="0.15">
      <c r="A51" s="35">
        <v>3808929900</v>
      </c>
      <c r="B51" s="36" t="s">
        <v>63</v>
      </c>
      <c r="C51" s="33">
        <v>101642.60706000002</v>
      </c>
      <c r="D51" s="33">
        <v>84498.089890000017</v>
      </c>
      <c r="E51" s="34">
        <v>0.16754311740360406</v>
      </c>
      <c r="F51" s="33">
        <v>24566.728580000014</v>
      </c>
      <c r="G51" s="33">
        <v>21502.764859999996</v>
      </c>
      <c r="H51" s="34">
        <v>1.9008632471292277E-2</v>
      </c>
    </row>
    <row r="52" spans="1:8" x14ac:dyDescent="0.15">
      <c r="A52" s="35">
        <v>2716000000</v>
      </c>
      <c r="B52" s="36" t="s">
        <v>135</v>
      </c>
      <c r="C52" s="33">
        <v>97085.032279999999</v>
      </c>
      <c r="D52" s="33">
        <v>133073.02868000002</v>
      </c>
      <c r="E52" s="34">
        <v>0.16003061542704122</v>
      </c>
      <c r="F52" s="33">
        <v>0</v>
      </c>
      <c r="G52" s="33">
        <v>0</v>
      </c>
      <c r="H52" s="34">
        <v>0</v>
      </c>
    </row>
    <row r="53" spans="1:8" x14ac:dyDescent="0.15">
      <c r="A53" s="35">
        <v>7306290000</v>
      </c>
      <c r="B53" s="36" t="s">
        <v>139</v>
      </c>
      <c r="C53" s="33">
        <v>96983.738489999974</v>
      </c>
      <c r="D53" s="33">
        <v>88848.501660000009</v>
      </c>
      <c r="E53" s="34">
        <v>0.15986364728404376</v>
      </c>
      <c r="F53" s="33">
        <v>53343.163179999989</v>
      </c>
      <c r="G53" s="33">
        <v>54425.025150000001</v>
      </c>
      <c r="H53" s="34">
        <v>4.1274546606514015E-2</v>
      </c>
    </row>
    <row r="54" spans="1:8" x14ac:dyDescent="0.15">
      <c r="A54" s="35">
        <v>1701140000</v>
      </c>
      <c r="B54" s="36" t="s">
        <v>64</v>
      </c>
      <c r="C54" s="33">
        <v>94038.686640000029</v>
      </c>
      <c r="D54" s="33">
        <v>78001.326520000002</v>
      </c>
      <c r="E54" s="34">
        <v>0.15500915582483735</v>
      </c>
      <c r="F54" s="33">
        <v>149846.39724000002</v>
      </c>
      <c r="G54" s="33">
        <f>111080678.4/1000</f>
        <v>111080.6784</v>
      </c>
      <c r="H54" s="34">
        <v>0.11594441982809679</v>
      </c>
    </row>
    <row r="55" spans="1:8" x14ac:dyDescent="0.15">
      <c r="A55" s="35">
        <v>603141000</v>
      </c>
      <c r="B55" s="36" t="s">
        <v>58</v>
      </c>
      <c r="C55" s="33">
        <v>93910.450760000065</v>
      </c>
      <c r="D55" s="33">
        <v>85501.241879999972</v>
      </c>
      <c r="E55" s="34">
        <v>0.15479777754834839</v>
      </c>
      <c r="F55" s="33">
        <v>25951.593250000009</v>
      </c>
      <c r="G55" s="33">
        <v>23522.494760000009</v>
      </c>
      <c r="H55" s="34">
        <v>2.0080178625627956E-2</v>
      </c>
    </row>
    <row r="56" spans="1:8" x14ac:dyDescent="0.15">
      <c r="A56" s="35">
        <v>6203421000</v>
      </c>
      <c r="B56" s="36" t="s">
        <v>87</v>
      </c>
      <c r="C56" s="33">
        <v>92614.42750000002</v>
      </c>
      <c r="D56" s="33">
        <v>88959.789539999998</v>
      </c>
      <c r="E56" s="34">
        <v>0.15266147090009594</v>
      </c>
      <c r="F56" s="33">
        <v>3998.410999999996</v>
      </c>
      <c r="G56" s="33">
        <v>4165.7331300000005</v>
      </c>
      <c r="H56" s="34">
        <v>3.0937910564961396E-3</v>
      </c>
    </row>
    <row r="57" spans="1:8" x14ac:dyDescent="0.15">
      <c r="A57" s="35">
        <v>8507100000</v>
      </c>
      <c r="B57" s="36" t="s">
        <v>61</v>
      </c>
      <c r="C57" s="33">
        <v>91511.765540000037</v>
      </c>
      <c r="D57" s="33">
        <v>97307.845760000011</v>
      </c>
      <c r="E57" s="34">
        <v>0.1508438923514494</v>
      </c>
      <c r="F57" s="33">
        <v>35393.748820000008</v>
      </c>
      <c r="G57" s="33">
        <v>39408.161599999985</v>
      </c>
      <c r="H57" s="34">
        <v>2.7386095015041457E-2</v>
      </c>
    </row>
    <row r="58" spans="1:8" x14ac:dyDescent="0.15">
      <c r="A58" s="35">
        <v>9619001010</v>
      </c>
      <c r="B58" s="36" t="s">
        <v>169</v>
      </c>
      <c r="C58" s="33">
        <v>90263.642130000007</v>
      </c>
      <c r="D58" s="33">
        <f>109434187.1/1000</f>
        <v>109434.1871</v>
      </c>
      <c r="E58" s="34">
        <v>0.14878654166885247</v>
      </c>
      <c r="F58" s="33">
        <v>20365.846690000002</v>
      </c>
      <c r="G58" s="33">
        <f>24375935.05/1000</f>
        <v>24375.93505</v>
      </c>
      <c r="H58" s="34">
        <v>1.5758178523291772E-2</v>
      </c>
    </row>
    <row r="59" spans="1:8" x14ac:dyDescent="0.15">
      <c r="A59" s="35">
        <v>7404000090</v>
      </c>
      <c r="B59" s="36" t="s">
        <v>110</v>
      </c>
      <c r="C59" s="33">
        <v>85204.456219999949</v>
      </c>
      <c r="D59" s="33">
        <v>74250.759150000027</v>
      </c>
      <c r="E59" s="34">
        <v>0.14044720639004132</v>
      </c>
      <c r="F59" s="33">
        <v>15804.379479999998</v>
      </c>
      <c r="G59" s="33">
        <v>12877.367139999998</v>
      </c>
      <c r="H59" s="34">
        <v>1.2228719831126705E-2</v>
      </c>
    </row>
    <row r="60" spans="1:8" x14ac:dyDescent="0.15">
      <c r="A60" s="35">
        <v>9619002010</v>
      </c>
      <c r="B60" s="36" t="s">
        <v>71</v>
      </c>
      <c r="C60" s="33">
        <v>84322.799619999932</v>
      </c>
      <c r="D60" s="33">
        <v>84057.322759999995</v>
      </c>
      <c r="E60" s="34">
        <v>0.13899392317037471</v>
      </c>
      <c r="F60" s="33">
        <v>15216.059400000011</v>
      </c>
      <c r="G60" s="33">
        <v>16316.68666000001</v>
      </c>
      <c r="H60" s="34">
        <v>1.1773504146230615E-2</v>
      </c>
    </row>
    <row r="61" spans="1:8" x14ac:dyDescent="0.15">
      <c r="A61" s="35">
        <v>4901999000</v>
      </c>
      <c r="B61" s="36" t="s">
        <v>106</v>
      </c>
      <c r="C61" s="33">
        <v>77796.82114</v>
      </c>
      <c r="D61" s="33">
        <v>91442.926670000044</v>
      </c>
      <c r="E61" s="34">
        <v>0.12823679276734801</v>
      </c>
      <c r="F61" s="33">
        <v>8794.059110000002</v>
      </c>
      <c r="G61" s="33">
        <v>14452.533570000005</v>
      </c>
      <c r="H61" s="34">
        <v>6.8044484233402806E-3</v>
      </c>
    </row>
    <row r="62" spans="1:8" x14ac:dyDescent="0.15">
      <c r="A62" s="35">
        <v>6908900000</v>
      </c>
      <c r="B62" s="36" t="s">
        <v>144</v>
      </c>
      <c r="C62" s="33">
        <v>72894.072519999943</v>
      </c>
      <c r="D62" s="33">
        <v>64840.374239999997</v>
      </c>
      <c r="E62" s="34">
        <v>0.12015532170515714</v>
      </c>
      <c r="F62" s="33">
        <v>207244.47723000008</v>
      </c>
      <c r="G62" s="33">
        <v>189005.01808000001</v>
      </c>
      <c r="H62" s="34">
        <v>0.16035647915194129</v>
      </c>
    </row>
    <row r="63" spans="1:8" x14ac:dyDescent="0.15">
      <c r="A63" s="35">
        <v>603121000</v>
      </c>
      <c r="B63" s="36" t="s">
        <v>69</v>
      </c>
      <c r="C63" s="33">
        <v>72834.462550000011</v>
      </c>
      <c r="D63" s="33">
        <v>75867.187879999998</v>
      </c>
      <c r="E63" s="34">
        <v>0.12005706330259346</v>
      </c>
      <c r="F63" s="33">
        <v>13861.891469999995</v>
      </c>
      <c r="G63" s="33">
        <v>14649.42016</v>
      </c>
      <c r="H63" s="34">
        <v>1.07257097522006E-2</v>
      </c>
    </row>
    <row r="64" spans="1:8" x14ac:dyDescent="0.15">
      <c r="A64" s="35">
        <v>4011201000</v>
      </c>
      <c r="B64" s="36" t="s">
        <v>143</v>
      </c>
      <c r="C64" s="33">
        <v>72635.397260000012</v>
      </c>
      <c r="D64" s="33">
        <v>77462.229360000012</v>
      </c>
      <c r="E64" s="34">
        <v>0.11972893300154987</v>
      </c>
      <c r="F64" s="33">
        <v>11092.863950000003</v>
      </c>
      <c r="G64" s="33">
        <v>11885.620649999999</v>
      </c>
      <c r="H64" s="34">
        <v>8.5831604803604435E-3</v>
      </c>
    </row>
    <row r="65" spans="1:8" x14ac:dyDescent="0.15">
      <c r="A65" s="35">
        <v>8704229000</v>
      </c>
      <c r="B65" s="36" t="s">
        <v>141</v>
      </c>
      <c r="C65" s="33">
        <v>67516.652000000002</v>
      </c>
      <c r="D65" s="33">
        <v>78770.274529999995</v>
      </c>
      <c r="E65" s="34">
        <v>0.11129142275991397</v>
      </c>
      <c r="F65" s="33">
        <v>5745.4586600000002</v>
      </c>
      <c r="G65" s="33">
        <v>6996.4459999999999</v>
      </c>
      <c r="H65" s="34">
        <v>4.4455781603682841E-3</v>
      </c>
    </row>
    <row r="66" spans="1:8" x14ac:dyDescent="0.15">
      <c r="A66" s="35">
        <v>603193000</v>
      </c>
      <c r="B66" s="36" t="s">
        <v>65</v>
      </c>
      <c r="C66" s="33">
        <v>65141.427979999964</v>
      </c>
      <c r="D66" s="33">
        <v>62493.798019999966</v>
      </c>
      <c r="E66" s="34">
        <v>0.10737620995345955</v>
      </c>
      <c r="F66" s="33">
        <v>15922.989710000003</v>
      </c>
      <c r="G66" s="33">
        <v>15342.731020000001</v>
      </c>
      <c r="H66" s="34">
        <v>1.2320495106050409E-2</v>
      </c>
    </row>
    <row r="67" spans="1:8" x14ac:dyDescent="0.15">
      <c r="A67" s="35">
        <v>3904101000</v>
      </c>
      <c r="B67" s="36" t="s">
        <v>91</v>
      </c>
      <c r="C67" s="33">
        <v>65111.620849999992</v>
      </c>
      <c r="D67" s="33">
        <v>64729.933670000013</v>
      </c>
      <c r="E67" s="34">
        <v>0.10732707721645585</v>
      </c>
      <c r="F67" s="33">
        <v>42280.689469999998</v>
      </c>
      <c r="G67" s="33">
        <v>42837.282999999989</v>
      </c>
      <c r="H67" s="34">
        <v>3.2714900730509353E-2</v>
      </c>
    </row>
    <row r="68" spans="1:8" x14ac:dyDescent="0.15">
      <c r="A68" s="35">
        <v>3923309900</v>
      </c>
      <c r="B68" s="36" t="s">
        <v>113</v>
      </c>
      <c r="C68" s="33">
        <v>64784.486229999966</v>
      </c>
      <c r="D68" s="33">
        <v>70827.514990000069</v>
      </c>
      <c r="E68" s="34">
        <v>0.10678784317247768</v>
      </c>
      <c r="F68" s="33">
        <v>8534.0201099999977</v>
      </c>
      <c r="G68" s="33">
        <v>9878.5477999999948</v>
      </c>
      <c r="H68" s="34">
        <v>6.6032419109181683E-3</v>
      </c>
    </row>
    <row r="69" spans="1:8" x14ac:dyDescent="0.15">
      <c r="A69" s="35">
        <v>7110110000</v>
      </c>
      <c r="B69" s="36" t="s">
        <v>147</v>
      </c>
      <c r="C69" s="33">
        <v>64577.367980000003</v>
      </c>
      <c r="D69" s="33">
        <v>53997.74166</v>
      </c>
      <c r="E69" s="34">
        <v>0.10644643873313968</v>
      </c>
      <c r="F69" s="33">
        <v>1.5507599999999997</v>
      </c>
      <c r="G69" s="33">
        <v>1.15385</v>
      </c>
      <c r="H69" s="34">
        <v>1.1999085183519046E-6</v>
      </c>
    </row>
    <row r="70" spans="1:8" x14ac:dyDescent="0.15">
      <c r="A70" s="35">
        <v>3808921900</v>
      </c>
      <c r="B70" s="36" t="s">
        <v>66</v>
      </c>
      <c r="C70" s="33">
        <v>63570.137500000026</v>
      </c>
      <c r="D70" s="33">
        <v>55402.32284000003</v>
      </c>
      <c r="E70" s="34">
        <v>0.1047861651584614</v>
      </c>
      <c r="F70" s="33">
        <v>6860.9854799999985</v>
      </c>
      <c r="G70" s="33">
        <v>6563.2757199999996</v>
      </c>
      <c r="H70" s="34">
        <v>5.3087227693135825E-3</v>
      </c>
    </row>
    <row r="71" spans="1:8" x14ac:dyDescent="0.15">
      <c r="A71" s="35">
        <v>6204620000</v>
      </c>
      <c r="B71" s="36" t="s">
        <v>85</v>
      </c>
      <c r="C71" s="33">
        <v>61759.49063</v>
      </c>
      <c r="D71" s="33">
        <v>55579.544709999966</v>
      </c>
      <c r="E71" s="34">
        <v>0.10180157601920599</v>
      </c>
      <c r="F71" s="33">
        <v>1305.8239999999998</v>
      </c>
      <c r="G71" s="33">
        <v>1248.2369800000017</v>
      </c>
      <c r="H71" s="34">
        <v>1.0103880297843365E-3</v>
      </c>
    </row>
    <row r="72" spans="1:8" x14ac:dyDescent="0.15">
      <c r="A72" s="35">
        <v>3305900000</v>
      </c>
      <c r="B72" s="36" t="s">
        <v>76</v>
      </c>
      <c r="C72" s="33">
        <v>61723.569219999976</v>
      </c>
      <c r="D72" s="33">
        <v>56059.625220000024</v>
      </c>
      <c r="E72" s="34">
        <v>0.10174236477711945</v>
      </c>
      <c r="F72" s="33">
        <v>11569.13855999999</v>
      </c>
      <c r="G72" s="33">
        <v>11676.930489999995</v>
      </c>
      <c r="H72" s="34">
        <v>8.9516804071148835E-3</v>
      </c>
    </row>
    <row r="73" spans="1:8" x14ac:dyDescent="0.15">
      <c r="A73" s="35">
        <v>6910100000</v>
      </c>
      <c r="B73" s="36" t="s">
        <v>96</v>
      </c>
      <c r="C73" s="33">
        <v>60991.723609999965</v>
      </c>
      <c r="D73" s="33">
        <v>62431.926500000038</v>
      </c>
      <c r="E73" s="34">
        <v>0.10053602327817339</v>
      </c>
      <c r="F73" s="33">
        <v>47076.13544000002</v>
      </c>
      <c r="G73" s="33">
        <v>50496.04920000003</v>
      </c>
      <c r="H73" s="34">
        <v>3.6425401690489835E-2</v>
      </c>
    </row>
    <row r="74" spans="1:8" x14ac:dyDescent="0.15">
      <c r="A74" s="35">
        <v>6212100000</v>
      </c>
      <c r="B74" s="36" t="s">
        <v>107</v>
      </c>
      <c r="C74" s="33">
        <v>60834.566430000006</v>
      </c>
      <c r="D74" s="33">
        <v>56480.562840000042</v>
      </c>
      <c r="E74" s="34">
        <v>0.10027697242714585</v>
      </c>
      <c r="F74" s="33">
        <v>592.71138000000042</v>
      </c>
      <c r="G74" s="33">
        <v>600.04871000000071</v>
      </c>
      <c r="H74" s="34">
        <v>4.5861347583514756E-4</v>
      </c>
    </row>
    <row r="75" spans="1:8" x14ac:dyDescent="0.15">
      <c r="A75" s="35">
        <v>7602000000</v>
      </c>
      <c r="B75" s="36" t="s">
        <v>102</v>
      </c>
      <c r="C75" s="33">
        <v>58685.358250000027</v>
      </c>
      <c r="D75" s="33">
        <v>44035.993069999997</v>
      </c>
      <c r="E75" s="34">
        <v>9.6734314000311475E-2</v>
      </c>
      <c r="F75" s="33">
        <v>30901.9614</v>
      </c>
      <c r="G75" s="33">
        <v>24813.199109999998</v>
      </c>
      <c r="H75" s="34">
        <v>2.3910551418428225E-2</v>
      </c>
    </row>
    <row r="76" spans="1:8" x14ac:dyDescent="0.15">
      <c r="A76" s="35">
        <v>7010902000</v>
      </c>
      <c r="B76" s="36" t="s">
        <v>152</v>
      </c>
      <c r="C76" s="33">
        <v>57721.75226000003</v>
      </c>
      <c r="D76" s="33">
        <v>41672.764440000006</v>
      </c>
      <c r="E76" s="34">
        <v>9.514594907950534E-2</v>
      </c>
      <c r="F76" s="33">
        <v>91908.532430000007</v>
      </c>
      <c r="G76" s="33">
        <v>66900.740380000003</v>
      </c>
      <c r="H76" s="34">
        <v>7.1114699226172529E-2</v>
      </c>
    </row>
    <row r="77" spans="1:8" x14ac:dyDescent="0.15">
      <c r="A77" s="35">
        <v>4104110000</v>
      </c>
      <c r="B77" s="36" t="s">
        <v>83</v>
      </c>
      <c r="C77" s="33">
        <v>57460.95491</v>
      </c>
      <c r="D77" s="33">
        <v>61350.529769999994</v>
      </c>
      <c r="E77" s="34">
        <v>9.4716062417863442E-2</v>
      </c>
      <c r="F77" s="33">
        <v>21553.929929999998</v>
      </c>
      <c r="G77" s="33">
        <v>24730.660500000005</v>
      </c>
      <c r="H77" s="34">
        <v>1.6677464035032549E-2</v>
      </c>
    </row>
    <row r="78" spans="1:8" x14ac:dyDescent="0.15">
      <c r="A78" s="35">
        <v>4802569000</v>
      </c>
      <c r="B78" s="36" t="s">
        <v>170</v>
      </c>
      <c r="C78" s="33">
        <v>57314.585589999981</v>
      </c>
      <c r="D78" s="33">
        <v>52213.279520000004</v>
      </c>
      <c r="E78" s="34">
        <v>9.4474793791699874E-2</v>
      </c>
      <c r="F78" s="33">
        <v>46371.642350000002</v>
      </c>
      <c r="G78" s="33">
        <v>42766.883710000002</v>
      </c>
      <c r="H78" s="34">
        <v>3.5880296542168323E-2</v>
      </c>
    </row>
    <row r="79" spans="1:8" x14ac:dyDescent="0.15">
      <c r="A79" s="35">
        <v>3401110000</v>
      </c>
      <c r="B79" s="36" t="s">
        <v>145</v>
      </c>
      <c r="C79" s="33">
        <v>56037.573850000037</v>
      </c>
      <c r="D79" s="33">
        <v>63989.972559999973</v>
      </c>
      <c r="E79" s="34">
        <v>9.2369824880834644E-2</v>
      </c>
      <c r="F79" s="33">
        <v>23638.484360000017</v>
      </c>
      <c r="G79" s="33">
        <v>26308.622960000001</v>
      </c>
      <c r="H79" s="34">
        <v>1.8290398736421042E-2</v>
      </c>
    </row>
    <row r="80" spans="1:8" x14ac:dyDescent="0.15">
      <c r="A80" s="35">
        <v>8418103000</v>
      </c>
      <c r="B80" s="36" t="s">
        <v>157</v>
      </c>
      <c r="C80" s="33">
        <v>54690.931069999984</v>
      </c>
      <c r="D80" s="33">
        <v>38503.529700000006</v>
      </c>
      <c r="E80" s="34">
        <v>9.0150079284806395E-2</v>
      </c>
      <c r="F80" s="33">
        <v>10255.559969999997</v>
      </c>
      <c r="G80" s="33">
        <v>7316.1187199999986</v>
      </c>
      <c r="H80" s="34">
        <v>7.9352922234722338E-3</v>
      </c>
    </row>
    <row r="81" spans="1:8" x14ac:dyDescent="0.15">
      <c r="A81" s="35">
        <v>8504230000</v>
      </c>
      <c r="B81" s="36" t="s">
        <v>98</v>
      </c>
      <c r="C81" s="33">
        <v>54067.014299999988</v>
      </c>
      <c r="D81" s="33">
        <v>31483.981029999999</v>
      </c>
      <c r="E81" s="34">
        <v>8.9121642847865334E-2</v>
      </c>
      <c r="F81" s="33">
        <v>4682.1951799999997</v>
      </c>
      <c r="G81" s="33">
        <v>3028.6057000000001</v>
      </c>
      <c r="H81" s="34">
        <v>3.6228725792954619E-3</v>
      </c>
    </row>
    <row r="82" spans="1:8" x14ac:dyDescent="0.15">
      <c r="A82" s="35">
        <v>3921120000</v>
      </c>
      <c r="B82" s="36" t="s">
        <v>81</v>
      </c>
      <c r="C82" s="33">
        <v>51468.495539999967</v>
      </c>
      <c r="D82" s="33">
        <v>50700.228189999973</v>
      </c>
      <c r="E82" s="34">
        <v>8.4838361001059154E-2</v>
      </c>
      <c r="F82" s="33">
        <v>8403.7649399999955</v>
      </c>
      <c r="G82" s="33">
        <v>8628.7251400000005</v>
      </c>
      <c r="H82" s="34">
        <v>6.5024563038336555E-3</v>
      </c>
    </row>
    <row r="83" spans="1:8" x14ac:dyDescent="0.15">
      <c r="A83" s="35">
        <v>3402200000</v>
      </c>
      <c r="B83" s="36" t="s">
        <v>75</v>
      </c>
      <c r="C83" s="33">
        <v>50768.750089999965</v>
      </c>
      <c r="D83" s="33">
        <v>40175.564380000003</v>
      </c>
      <c r="E83" s="34">
        <v>8.3684931966985066E-2</v>
      </c>
      <c r="F83" s="33">
        <v>34619.943350000001</v>
      </c>
      <c r="G83" s="33">
        <v>25299.206240000007</v>
      </c>
      <c r="H83" s="34">
        <v>2.6787359056543489E-2</v>
      </c>
    </row>
    <row r="84" spans="1:8" x14ac:dyDescent="0.15">
      <c r="A84" s="35">
        <v>2710192900</v>
      </c>
      <c r="B84" s="36" t="s">
        <v>171</v>
      </c>
      <c r="C84" s="33">
        <v>50374.666559999998</v>
      </c>
      <c r="D84" s="33">
        <v>1327.9445000000001</v>
      </c>
      <c r="E84" s="34">
        <v>8.3035342340711166E-2</v>
      </c>
      <c r="F84" s="33">
        <v>81033.030579999962</v>
      </c>
      <c r="G84" s="33">
        <v>2172.1408099999994</v>
      </c>
      <c r="H84" s="34">
        <v>6.2699723787570188E-2</v>
      </c>
    </row>
    <row r="85" spans="1:8" x14ac:dyDescent="0.15">
      <c r="A85" s="35">
        <v>803101000</v>
      </c>
      <c r="B85" s="36" t="s">
        <v>74</v>
      </c>
      <c r="C85" s="33">
        <v>48948.226340000016</v>
      </c>
      <c r="D85" s="33">
        <f>40042761.82/1000</f>
        <v>40042.76182</v>
      </c>
      <c r="E85" s="34">
        <v>8.0684062221463501E-2</v>
      </c>
      <c r="F85" s="33">
        <v>101571.98933</v>
      </c>
      <c r="G85" s="33">
        <f>86973767.4/1000</f>
        <v>86973.767400000012</v>
      </c>
      <c r="H85" s="34">
        <v>7.8591848656797816E-2</v>
      </c>
    </row>
    <row r="86" spans="1:8" x14ac:dyDescent="0.15">
      <c r="A86" s="35">
        <v>6004100000</v>
      </c>
      <c r="B86" s="36" t="s">
        <v>151</v>
      </c>
      <c r="C86" s="33">
        <v>47879.462519999994</v>
      </c>
      <c r="D86" s="33">
        <v>42321.961539999989</v>
      </c>
      <c r="E86" s="34">
        <v>7.8922359847327372E-2</v>
      </c>
      <c r="F86" s="33">
        <v>3801.8604399999995</v>
      </c>
      <c r="G86" s="33">
        <v>3384.8958900000011</v>
      </c>
      <c r="H86" s="34">
        <v>2.9417090507500325E-3</v>
      </c>
    </row>
    <row r="87" spans="1:8" x14ac:dyDescent="0.15">
      <c r="A87" s="35">
        <v>3212901000</v>
      </c>
      <c r="B87" s="36" t="s">
        <v>137</v>
      </c>
      <c r="C87" s="33">
        <v>47245.098520000007</v>
      </c>
      <c r="D87" s="33">
        <v>103726.56056000003</v>
      </c>
      <c r="E87" s="34">
        <v>7.7876702664745681E-2</v>
      </c>
      <c r="F87" s="33">
        <v>28.243839999999995</v>
      </c>
      <c r="G87" s="33">
        <v>21.38899</v>
      </c>
      <c r="H87" s="34">
        <v>2.1853816326812827E-5</v>
      </c>
    </row>
    <row r="88" spans="1:8" x14ac:dyDescent="0.15">
      <c r="A88" s="35">
        <v>1513211000</v>
      </c>
      <c r="B88" s="36" t="s">
        <v>73</v>
      </c>
      <c r="C88" s="33">
        <v>47203.214430000007</v>
      </c>
      <c r="D88" s="33">
        <v>62790.60471</v>
      </c>
      <c r="E88" s="34">
        <v>7.7807662808221031E-2</v>
      </c>
      <c r="F88" s="33">
        <v>40216.867460000001</v>
      </c>
      <c r="G88" s="33">
        <v>38504.732000000004</v>
      </c>
      <c r="H88" s="34">
        <v>3.111800784562636E-2</v>
      </c>
    </row>
    <row r="89" spans="1:8" x14ac:dyDescent="0.15">
      <c r="A89" s="35">
        <v>3920209000</v>
      </c>
      <c r="B89" s="36" t="s">
        <v>88</v>
      </c>
      <c r="C89" s="33">
        <v>46848.081080000025</v>
      </c>
      <c r="D89" s="33">
        <v>58244.062159999994</v>
      </c>
      <c r="E89" s="34">
        <v>7.7222276912738655E-2</v>
      </c>
      <c r="F89" s="33">
        <v>17479.270039999981</v>
      </c>
      <c r="G89" s="33">
        <v>19360.390629999984</v>
      </c>
      <c r="H89" s="34">
        <v>1.3524675008105199E-2</v>
      </c>
    </row>
    <row r="90" spans="1:8" x14ac:dyDescent="0.15">
      <c r="A90" s="35">
        <v>3808911900</v>
      </c>
      <c r="B90" s="36" t="s">
        <v>48</v>
      </c>
      <c r="C90" s="33">
        <v>44500.541510000039</v>
      </c>
      <c r="D90" s="33">
        <v>20040.654569999992</v>
      </c>
      <c r="E90" s="34">
        <v>7.335269791272403E-2</v>
      </c>
      <c r="F90" s="33">
        <v>1755.8564499999998</v>
      </c>
      <c r="G90" s="33">
        <v>1183.1855800000003</v>
      </c>
      <c r="H90" s="34">
        <v>1.3586029503973118E-3</v>
      </c>
    </row>
    <row r="91" spans="1:8" x14ac:dyDescent="0.15">
      <c r="A91" s="35">
        <v>1511900000</v>
      </c>
      <c r="B91" s="36" t="s">
        <v>99</v>
      </c>
      <c r="C91" s="33">
        <v>44130.467189999996</v>
      </c>
      <c r="D91" s="33">
        <v>36110.491089999981</v>
      </c>
      <c r="E91" s="34">
        <v>7.2742683992014334E-2</v>
      </c>
      <c r="F91" s="33">
        <v>33359.98719</v>
      </c>
      <c r="G91" s="33">
        <v>24234.58339</v>
      </c>
      <c r="H91" s="34">
        <v>2.5812461503644291E-2</v>
      </c>
    </row>
    <row r="92" spans="1:8" x14ac:dyDescent="0.15">
      <c r="A92" s="35">
        <v>7210500000</v>
      </c>
      <c r="B92" s="36" t="s">
        <v>172</v>
      </c>
      <c r="C92" s="33">
        <v>43667.280039999998</v>
      </c>
      <c r="D92" s="33">
        <v>29153.714879999996</v>
      </c>
      <c r="E92" s="34">
        <v>7.1979187056064223E-2</v>
      </c>
      <c r="F92" s="33">
        <v>35371.05545</v>
      </c>
      <c r="G92" s="33">
        <v>22994.598000000002</v>
      </c>
      <c r="H92" s="34">
        <v>2.7368535903397412E-2</v>
      </c>
    </row>
    <row r="93" spans="1:8" x14ac:dyDescent="0.15">
      <c r="A93" s="35">
        <v>6302600000</v>
      </c>
      <c r="B93" s="36" t="s">
        <v>80</v>
      </c>
      <c r="C93" s="33">
        <v>43600.267390000001</v>
      </c>
      <c r="D93" s="33">
        <v>49169.254149999972</v>
      </c>
      <c r="E93" s="34">
        <v>7.1868726407609509E-2</v>
      </c>
      <c r="F93" s="33">
        <v>5169.3672999999981</v>
      </c>
      <c r="G93" s="33">
        <v>5489.7727200000008</v>
      </c>
      <c r="H93" s="34">
        <v>3.9998245104076614E-3</v>
      </c>
    </row>
    <row r="94" spans="1:8" x14ac:dyDescent="0.15">
      <c r="A94" s="35">
        <v>3903900000</v>
      </c>
      <c r="B94" s="36" t="s">
        <v>154</v>
      </c>
      <c r="C94" s="33">
        <v>42677.548369999997</v>
      </c>
      <c r="D94" s="33">
        <v>40309.583599999984</v>
      </c>
      <c r="E94" s="34">
        <v>7.0347757735415364E-2</v>
      </c>
      <c r="F94" s="33">
        <v>22069.77738</v>
      </c>
      <c r="G94" s="33">
        <v>21227.198640000002</v>
      </c>
      <c r="H94" s="34">
        <v>1.7076603650076211E-2</v>
      </c>
    </row>
    <row r="95" spans="1:8" x14ac:dyDescent="0.15">
      <c r="A95" s="35">
        <v>7610100000</v>
      </c>
      <c r="B95" s="36" t="s">
        <v>51</v>
      </c>
      <c r="C95" s="33">
        <v>42327.568630000002</v>
      </c>
      <c r="D95" s="33">
        <v>24466.618039999994</v>
      </c>
      <c r="E95" s="34">
        <v>6.9770866819649224E-2</v>
      </c>
      <c r="F95" s="33">
        <v>5136.2782500000012</v>
      </c>
      <c r="G95" s="33">
        <v>2970.1285700000008</v>
      </c>
      <c r="H95" s="34">
        <v>3.9742216879469529E-3</v>
      </c>
    </row>
    <row r="96" spans="1:8" x14ac:dyDescent="0.15">
      <c r="A96" s="35">
        <v>2803009000</v>
      </c>
      <c r="B96" s="36" t="s">
        <v>149</v>
      </c>
      <c r="C96" s="33">
        <v>41258.723640000004</v>
      </c>
      <c r="D96" s="33">
        <v>46386.17901</v>
      </c>
      <c r="E96" s="34">
        <v>6.8009030648523525E-2</v>
      </c>
      <c r="F96" s="33">
        <v>26897.115240000003</v>
      </c>
      <c r="G96" s="33">
        <v>35322.36664</v>
      </c>
      <c r="H96" s="34">
        <v>2.0811781123815966E-2</v>
      </c>
    </row>
    <row r="97" spans="1:8" x14ac:dyDescent="0.15">
      <c r="A97" s="35">
        <v>303420000</v>
      </c>
      <c r="B97" s="36" t="s">
        <v>104</v>
      </c>
      <c r="C97" s="33">
        <v>40495.506339999993</v>
      </c>
      <c r="D97" s="33">
        <v>42934.784210000005</v>
      </c>
      <c r="E97" s="34">
        <v>6.6750977462000274E-2</v>
      </c>
      <c r="F97" s="33">
        <v>20304.892250000001</v>
      </c>
      <c r="G97" s="33">
        <v>22506.092000000001</v>
      </c>
      <c r="H97" s="34">
        <v>1.5711014712136356E-2</v>
      </c>
    </row>
    <row r="98" spans="1:8" x14ac:dyDescent="0.15">
      <c r="A98" s="35">
        <v>6109100000</v>
      </c>
      <c r="B98" s="36" t="s">
        <v>161</v>
      </c>
      <c r="C98" s="33">
        <v>39880.766880000032</v>
      </c>
      <c r="D98" s="33">
        <v>35457.553510000005</v>
      </c>
      <c r="E98" s="34">
        <v>6.5737668491495385E-2</v>
      </c>
      <c r="F98" s="33">
        <v>1618.1861100000003</v>
      </c>
      <c r="G98" s="33">
        <v>1546.3500300000014</v>
      </c>
      <c r="H98" s="34">
        <v>1.2520798174235426E-3</v>
      </c>
    </row>
    <row r="99" spans="1:8" x14ac:dyDescent="0.15">
      <c r="A99" s="35">
        <v>4011101000</v>
      </c>
      <c r="B99" s="36" t="s">
        <v>146</v>
      </c>
      <c r="C99" s="33">
        <v>39626.329959999988</v>
      </c>
      <c r="D99" s="33">
        <v>60646.557110000038</v>
      </c>
      <c r="E99" s="34">
        <v>6.5318266077562664E-2</v>
      </c>
      <c r="F99" s="33">
        <v>6369.0877399999999</v>
      </c>
      <c r="G99" s="33">
        <v>8665.4747199999983</v>
      </c>
      <c r="H99" s="34">
        <v>4.9281143654444802E-3</v>
      </c>
    </row>
    <row r="100" spans="1:8" x14ac:dyDescent="0.15">
      <c r="A100" s="35">
        <v>1604141000</v>
      </c>
      <c r="B100" s="36" t="s">
        <v>173</v>
      </c>
      <c r="C100" s="33">
        <v>37443.782679999997</v>
      </c>
      <c r="D100" s="33">
        <v>23214.531490000001</v>
      </c>
      <c r="E100" s="34">
        <v>6.1720652972695154E-2</v>
      </c>
      <c r="F100" s="33">
        <v>5513.3796000000002</v>
      </c>
      <c r="G100" s="33">
        <v>4028.2770500000001</v>
      </c>
      <c r="H100" s="34">
        <v>4.2660057951892094E-3</v>
      </c>
    </row>
    <row r="101" spans="1:8" x14ac:dyDescent="0.15">
      <c r="A101" s="35">
        <v>2918140000</v>
      </c>
      <c r="B101" s="36" t="s">
        <v>111</v>
      </c>
      <c r="C101" s="33">
        <v>37275.541569999994</v>
      </c>
      <c r="D101" s="33">
        <v>34969.991120000013</v>
      </c>
      <c r="E101" s="34">
        <v>6.1443331868286606E-2</v>
      </c>
      <c r="F101" s="33">
        <v>21535.67697</v>
      </c>
      <c r="G101" s="33">
        <v>20721.902439999998</v>
      </c>
      <c r="H101" s="34">
        <v>1.6663340713442405E-2</v>
      </c>
    </row>
    <row r="102" spans="1:8" x14ac:dyDescent="0.15">
      <c r="A102" s="35">
        <v>3921901000</v>
      </c>
      <c r="B102" s="36" t="s">
        <v>159</v>
      </c>
      <c r="C102" s="33">
        <v>37040.069940000016</v>
      </c>
      <c r="D102" s="33">
        <v>36845.83213000001</v>
      </c>
      <c r="E102" s="34">
        <v>6.1055190988281272E-2</v>
      </c>
      <c r="F102" s="33">
        <v>9124.1326700000027</v>
      </c>
      <c r="G102" s="33">
        <v>9343.4608700000008</v>
      </c>
      <c r="H102" s="34">
        <v>7.0598445364246651E-3</v>
      </c>
    </row>
    <row r="103" spans="1:8" x14ac:dyDescent="0.15">
      <c r="A103" s="35">
        <v>3004201900</v>
      </c>
      <c r="B103" s="36" t="s">
        <v>93</v>
      </c>
      <c r="C103" s="33">
        <v>36932.679459999992</v>
      </c>
      <c r="D103" s="33">
        <v>29108.68789999999</v>
      </c>
      <c r="E103" s="34">
        <v>6.0878173334768595E-2</v>
      </c>
      <c r="F103" s="33">
        <v>795.72017999999991</v>
      </c>
      <c r="G103" s="33">
        <v>658.82716999999968</v>
      </c>
      <c r="H103" s="34">
        <v>6.1569257796597221E-4</v>
      </c>
    </row>
    <row r="104" spans="1:8" x14ac:dyDescent="0.15">
      <c r="A104" s="35">
        <v>4811411000</v>
      </c>
      <c r="B104" s="36" t="s">
        <v>100</v>
      </c>
      <c r="C104" s="33">
        <v>36925.070899999977</v>
      </c>
      <c r="D104" s="33">
        <v>36116.555290000004</v>
      </c>
      <c r="E104" s="34">
        <v>6.0865631725514097E-2</v>
      </c>
      <c r="F104" s="33">
        <v>13073.273959999999</v>
      </c>
      <c r="G104" s="33">
        <v>12926.007849999993</v>
      </c>
      <c r="H104" s="34">
        <v>1.0115512901643154E-2</v>
      </c>
    </row>
    <row r="105" spans="1:8" x14ac:dyDescent="0.15">
      <c r="A105" s="35">
        <v>3004501000</v>
      </c>
      <c r="B105" s="36" t="s">
        <v>115</v>
      </c>
      <c r="C105" s="33">
        <v>35885.091440000026</v>
      </c>
      <c r="D105" s="33">
        <v>28447.441440000006</v>
      </c>
      <c r="E105" s="34">
        <v>5.915137620015893E-2</v>
      </c>
      <c r="F105" s="33">
        <v>1391.1947799999994</v>
      </c>
      <c r="G105" s="33">
        <v>1251.1478700000002</v>
      </c>
      <c r="H105" s="34">
        <v>1.076444109474518E-3</v>
      </c>
    </row>
    <row r="106" spans="1:8" ht="14" thickBot="1" x14ac:dyDescent="0.2">
      <c r="A106" s="38"/>
      <c r="B106" s="39" t="s">
        <v>118</v>
      </c>
      <c r="C106" s="40">
        <v>6634644.8757300153</v>
      </c>
      <c r="D106" s="40">
        <v>8818137.9695799854</v>
      </c>
      <c r="E106" s="41">
        <v>10.936251218836592</v>
      </c>
      <c r="F106" s="40">
        <v>2683593.8511999967</v>
      </c>
      <c r="G106" s="40">
        <v>6268259.9476100029</v>
      </c>
      <c r="H106" s="41">
        <v>2.0764445316178328</v>
      </c>
    </row>
    <row r="107" spans="1:8" x14ac:dyDescent="0.15">
      <c r="B107" s="43"/>
      <c r="C107" s="44"/>
      <c r="D107" s="44"/>
      <c r="E107" s="45"/>
      <c r="F107" s="45"/>
      <c r="G107" s="45"/>
      <c r="H107" s="45"/>
    </row>
    <row r="108" spans="1:8" x14ac:dyDescent="0.15">
      <c r="A108" s="46" t="s">
        <v>162</v>
      </c>
      <c r="B108" s="43"/>
      <c r="C108" s="44"/>
      <c r="D108" s="44"/>
      <c r="E108" s="47"/>
      <c r="F108" s="44"/>
      <c r="G108" s="44"/>
      <c r="H108" s="47"/>
    </row>
    <row r="109" spans="1:8" x14ac:dyDescent="0.15">
      <c r="A109" s="48" t="s">
        <v>120</v>
      </c>
      <c r="B109" s="43"/>
      <c r="C109" s="44"/>
      <c r="D109" s="44"/>
      <c r="E109" s="47"/>
      <c r="F109" s="44"/>
      <c r="G109" s="44"/>
      <c r="H109" s="47"/>
    </row>
    <row r="110" spans="1:8" x14ac:dyDescent="0.15">
      <c r="A110" s="74" t="s">
        <v>174</v>
      </c>
    </row>
    <row r="111" spans="1:8" x14ac:dyDescent="0.15">
      <c r="A111" s="75" t="s">
        <v>175</v>
      </c>
    </row>
    <row r="112" spans="1:8" x14ac:dyDescent="0.15">
      <c r="E112" s="50"/>
      <c r="H112" s="50"/>
    </row>
    <row r="114" spans="3:8" x14ac:dyDescent="0.15">
      <c r="C114" s="68"/>
      <c r="D114" s="68"/>
      <c r="E114" s="68"/>
      <c r="F114" s="68"/>
      <c r="G114" s="68"/>
      <c r="H114" s="68"/>
    </row>
  </sheetData>
  <mergeCells count="8">
    <mergeCell ref="B12:B13"/>
    <mergeCell ref="C12:D12"/>
    <mergeCell ref="F12:G12"/>
    <mergeCell ref="A7:H7"/>
    <mergeCell ref="A8:H8"/>
    <mergeCell ref="A9:B9"/>
    <mergeCell ref="A10:H10"/>
    <mergeCell ref="E11:F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K112"/>
  <sheetViews>
    <sheetView showGridLines="0" workbookViewId="0">
      <selection activeCell="C19" sqref="C19"/>
    </sheetView>
  </sheetViews>
  <sheetFormatPr baseColWidth="10" defaultColWidth="9.1640625" defaultRowHeight="13" x14ac:dyDescent="0.15"/>
  <cols>
    <col min="1" max="1" width="15.33203125" style="42" customWidth="1"/>
    <col min="2" max="2" width="57.6640625" style="42" customWidth="1"/>
    <col min="3" max="3" width="13.1640625" style="50" customWidth="1"/>
    <col min="4" max="4" width="13.6640625" style="50" bestFit="1" customWidth="1"/>
    <col min="5" max="5" width="13.5" style="42" customWidth="1"/>
    <col min="6" max="6" width="14.5" style="50" customWidth="1"/>
    <col min="7" max="7" width="12.6640625" style="50" bestFit="1" customWidth="1"/>
    <col min="8" max="8" width="13.33203125" style="42" customWidth="1"/>
    <col min="9" max="16384" width="9.1640625" style="42"/>
  </cols>
  <sheetData>
    <row r="6" spans="1:8" ht="14" x14ac:dyDescent="0.15">
      <c r="A6" s="97" t="s">
        <v>17</v>
      </c>
      <c r="B6" s="97"/>
      <c r="C6" s="97"/>
      <c r="D6" s="97"/>
      <c r="E6" s="97"/>
      <c r="F6" s="97"/>
      <c r="G6" s="97"/>
      <c r="H6" s="97"/>
    </row>
    <row r="7" spans="1:8" ht="14" x14ac:dyDescent="0.15">
      <c r="A7" s="98" t="s">
        <v>18</v>
      </c>
      <c r="B7" s="98"/>
      <c r="C7" s="98"/>
      <c r="D7" s="98"/>
      <c r="E7" s="98"/>
      <c r="F7" s="98"/>
      <c r="G7" s="98"/>
      <c r="H7" s="98"/>
    </row>
    <row r="8" spans="1:8" ht="14" x14ac:dyDescent="0.15">
      <c r="A8" s="98" t="s">
        <v>19</v>
      </c>
      <c r="B8" s="98"/>
      <c r="C8" s="51"/>
      <c r="D8" s="51"/>
      <c r="E8" s="51"/>
      <c r="G8" s="51"/>
      <c r="H8" s="51"/>
    </row>
    <row r="9" spans="1:8" ht="14" x14ac:dyDescent="0.15">
      <c r="A9" s="98" t="s">
        <v>176</v>
      </c>
      <c r="B9" s="98"/>
      <c r="C9" s="98"/>
      <c r="D9" s="98"/>
      <c r="E9" s="98"/>
      <c r="F9" s="98"/>
      <c r="G9" s="98"/>
      <c r="H9" s="98"/>
    </row>
    <row r="10" spans="1:8" ht="14" thickBot="1" x14ac:dyDescent="0.2">
      <c r="A10" s="53"/>
      <c r="B10" s="54"/>
      <c r="C10" s="55"/>
      <c r="D10" s="56"/>
      <c r="E10" s="99"/>
      <c r="F10" s="99"/>
      <c r="G10" s="56"/>
      <c r="H10" s="57"/>
    </row>
    <row r="11" spans="1:8" ht="14" thickBot="1" x14ac:dyDescent="0.2">
      <c r="A11" s="58" t="s">
        <v>21</v>
      </c>
      <c r="B11" s="100" t="s">
        <v>26</v>
      </c>
      <c r="C11" s="96" t="s">
        <v>22</v>
      </c>
      <c r="D11" s="96"/>
      <c r="E11" s="60" t="s">
        <v>23</v>
      </c>
      <c r="F11" s="96" t="s">
        <v>24</v>
      </c>
      <c r="G11" s="96"/>
      <c r="H11" s="60" t="s">
        <v>23</v>
      </c>
    </row>
    <row r="12" spans="1:8" s="65" customFormat="1" ht="14" thickBot="1" x14ac:dyDescent="0.2">
      <c r="A12" s="61" t="s">
        <v>25</v>
      </c>
      <c r="B12" s="101"/>
      <c r="C12" s="63" t="s">
        <v>177</v>
      </c>
      <c r="D12" s="63" t="s">
        <v>178</v>
      </c>
      <c r="E12" s="64">
        <v>2013</v>
      </c>
      <c r="F12" s="63" t="s">
        <v>177</v>
      </c>
      <c r="G12" s="63" t="s">
        <v>178</v>
      </c>
      <c r="H12" s="64">
        <v>2013</v>
      </c>
    </row>
    <row r="13" spans="1:8" x14ac:dyDescent="0.15">
      <c r="A13" s="66"/>
      <c r="B13" s="66"/>
      <c r="C13" s="67"/>
      <c r="D13" s="67"/>
      <c r="E13" s="67"/>
      <c r="F13" s="67"/>
      <c r="G13" s="67"/>
      <c r="H13" s="67"/>
    </row>
    <row r="14" spans="1:8" x14ac:dyDescent="0.15">
      <c r="A14" s="27"/>
      <c r="B14" s="28" t="s">
        <v>29</v>
      </c>
      <c r="C14" s="29">
        <v>58821869.986509882</v>
      </c>
      <c r="D14" s="29">
        <v>60125165.917930067</v>
      </c>
      <c r="E14" s="30">
        <v>100</v>
      </c>
      <c r="F14" s="29">
        <v>131966847.92661013</v>
      </c>
      <c r="G14" s="29">
        <v>129396043.59579997</v>
      </c>
      <c r="H14" s="30">
        <v>100</v>
      </c>
    </row>
    <row r="15" spans="1:8" x14ac:dyDescent="0.15">
      <c r="A15" s="31"/>
      <c r="B15" s="32"/>
      <c r="C15" s="33"/>
      <c r="D15" s="33"/>
      <c r="E15" s="34"/>
      <c r="F15" s="33"/>
      <c r="G15" s="33"/>
      <c r="H15" s="34"/>
    </row>
    <row r="16" spans="1:8" x14ac:dyDescent="0.15">
      <c r="A16" s="35">
        <v>2709000000</v>
      </c>
      <c r="B16" s="36" t="s">
        <v>30</v>
      </c>
      <c r="C16" s="33">
        <v>27644198.007929988</v>
      </c>
      <c r="D16" s="33">
        <v>26408373.487150002</v>
      </c>
      <c r="E16" s="37">
        <v>46.996462394462924</v>
      </c>
      <c r="F16" s="33">
        <v>40863912.754349969</v>
      </c>
      <c r="G16" s="33">
        <v>37252952.703109987</v>
      </c>
      <c r="H16" s="37">
        <v>30.965286658263864</v>
      </c>
    </row>
    <row r="17" spans="1:8" x14ac:dyDescent="0.15">
      <c r="A17" s="35">
        <v>2701120010</v>
      </c>
      <c r="B17" s="36" t="s">
        <v>31</v>
      </c>
      <c r="C17" s="33">
        <v>6079881.143459999</v>
      </c>
      <c r="D17" s="33">
        <v>7034313.5313099893</v>
      </c>
      <c r="E17" s="34">
        <v>10.336089527337961</v>
      </c>
      <c r="F17" s="33">
        <v>73409550.163499996</v>
      </c>
      <c r="G17" s="33">
        <v>74060060.084240004</v>
      </c>
      <c r="H17" s="34">
        <v>55.627266481597538</v>
      </c>
    </row>
    <row r="18" spans="1:8" x14ac:dyDescent="0.15">
      <c r="A18" s="35">
        <v>2710192200</v>
      </c>
      <c r="B18" s="36" t="s">
        <v>35</v>
      </c>
      <c r="C18" s="33">
        <v>2376618.0347600002</v>
      </c>
      <c r="D18" s="33">
        <v>2391339.72315</v>
      </c>
      <c r="E18" s="34">
        <v>4.0403646387050429</v>
      </c>
      <c r="F18" s="33">
        <v>4325497.554700003</v>
      </c>
      <c r="G18" s="33">
        <v>4056721.4634100026</v>
      </c>
      <c r="H18" s="34">
        <v>3.277715291878089</v>
      </c>
    </row>
    <row r="19" spans="1:8" x14ac:dyDescent="0.15">
      <c r="A19" s="35">
        <v>7108120000</v>
      </c>
      <c r="B19" s="36" t="s">
        <v>33</v>
      </c>
      <c r="C19" s="33">
        <v>2078942.4327999982</v>
      </c>
      <c r="D19" s="33">
        <v>3190547.1395999999</v>
      </c>
      <c r="E19" s="34">
        <v>3.5343018392254102</v>
      </c>
      <c r="F19" s="33">
        <v>52.316809999999954</v>
      </c>
      <c r="G19" s="33">
        <v>69.84453000000002</v>
      </c>
      <c r="H19" s="34">
        <v>3.9643903618198536E-5</v>
      </c>
    </row>
    <row r="20" spans="1:8" x14ac:dyDescent="0.15">
      <c r="A20" s="35">
        <v>901119000</v>
      </c>
      <c r="B20" s="36" t="s">
        <v>32</v>
      </c>
      <c r="C20" s="33">
        <v>1883906.0497999957</v>
      </c>
      <c r="D20" s="33">
        <v>1909997.0868399937</v>
      </c>
      <c r="E20" s="34">
        <v>3.202730634425679</v>
      </c>
      <c r="F20" s="33">
        <v>542820.49901000003</v>
      </c>
      <c r="G20" s="33">
        <v>395516.78625999996</v>
      </c>
      <c r="H20" s="34">
        <v>0.41133095738702141</v>
      </c>
    </row>
    <row r="21" spans="1:8" x14ac:dyDescent="0.15">
      <c r="A21" s="35">
        <v>2710192100</v>
      </c>
      <c r="B21" s="36" t="s">
        <v>36</v>
      </c>
      <c r="C21" s="33">
        <v>843701.19452999998</v>
      </c>
      <c r="D21" s="33">
        <v>911159.64544000011</v>
      </c>
      <c r="E21" s="34">
        <v>1.4343324935495814</v>
      </c>
      <c r="F21" s="33">
        <v>1045231.64151</v>
      </c>
      <c r="G21" s="33">
        <v>1051242.8684099999</v>
      </c>
      <c r="H21" s="34">
        <v>0.79204107541560576</v>
      </c>
    </row>
    <row r="22" spans="1:8" x14ac:dyDescent="0.15">
      <c r="A22" s="35">
        <v>803901100</v>
      </c>
      <c r="B22" s="36" t="s">
        <v>34</v>
      </c>
      <c r="C22" s="33">
        <v>707601.2285200007</v>
      </c>
      <c r="D22" s="33">
        <v>763829.97121999902</v>
      </c>
      <c r="E22" s="34">
        <v>1.2029560241493189</v>
      </c>
      <c r="F22" s="33">
        <v>1538864.2183199995</v>
      </c>
      <c r="G22" s="33">
        <v>1720708.5339099984</v>
      </c>
      <c r="H22" s="34">
        <v>1.1660990942026577</v>
      </c>
    </row>
    <row r="23" spans="1:8" x14ac:dyDescent="0.15">
      <c r="A23" s="35">
        <v>7202600000</v>
      </c>
      <c r="B23" s="36" t="s">
        <v>39</v>
      </c>
      <c r="C23" s="33">
        <v>680123.59665999992</v>
      </c>
      <c r="D23" s="33">
        <v>881168.75510000007</v>
      </c>
      <c r="E23" s="34">
        <v>1.1562427321946385</v>
      </c>
      <c r="F23" s="33">
        <v>138837.09099999999</v>
      </c>
      <c r="G23" s="33">
        <v>146657.50135000001</v>
      </c>
      <c r="H23" s="34">
        <v>0.10520603710805503</v>
      </c>
    </row>
    <row r="24" spans="1:8" x14ac:dyDescent="0.15">
      <c r="A24" s="35">
        <v>2710129200</v>
      </c>
      <c r="B24" s="36" t="s">
        <v>38</v>
      </c>
      <c r="C24" s="33">
        <v>544270.5049099999</v>
      </c>
      <c r="D24" s="33">
        <v>545122.77491999988</v>
      </c>
      <c r="E24" s="34">
        <v>0.92528596087615378</v>
      </c>
      <c r="F24" s="33">
        <v>501912.13043000101</v>
      </c>
      <c r="G24" s="33">
        <v>436743.31918000017</v>
      </c>
      <c r="H24" s="34">
        <v>0.38033198361237375</v>
      </c>
    </row>
    <row r="25" spans="1:8" x14ac:dyDescent="0.15">
      <c r="A25" s="35">
        <v>8703239090</v>
      </c>
      <c r="B25" s="36" t="s">
        <v>40</v>
      </c>
      <c r="C25" s="33">
        <v>522573.46717000025</v>
      </c>
      <c r="D25" s="33">
        <v>277633.29106999992</v>
      </c>
      <c r="E25" s="34">
        <v>0.88839995615550216</v>
      </c>
      <c r="F25" s="33">
        <v>47986.919620000001</v>
      </c>
      <c r="G25" s="33">
        <v>24408.602170000002</v>
      </c>
      <c r="H25" s="34">
        <v>3.6362859592347509E-2</v>
      </c>
    </row>
    <row r="26" spans="1:8" x14ac:dyDescent="0.15">
      <c r="A26" s="35">
        <v>603199000</v>
      </c>
      <c r="B26" s="36" t="s">
        <v>37</v>
      </c>
      <c r="C26" s="33">
        <v>490123.07810999948</v>
      </c>
      <c r="D26" s="33">
        <v>465168.39568000147</v>
      </c>
      <c r="E26" s="34">
        <v>0.83323273847363843</v>
      </c>
      <c r="F26" s="33">
        <v>63823.420669999927</v>
      </c>
      <c r="G26" s="33">
        <v>56733.580870000122</v>
      </c>
      <c r="H26" s="34">
        <v>4.8363222788721634E-2</v>
      </c>
    </row>
    <row r="27" spans="1:8" x14ac:dyDescent="0.15">
      <c r="A27" s="35">
        <v>2704001000</v>
      </c>
      <c r="B27" s="36" t="s">
        <v>43</v>
      </c>
      <c r="C27" s="33">
        <v>433648.13179999957</v>
      </c>
      <c r="D27" s="33">
        <v>505813.35503999988</v>
      </c>
      <c r="E27" s="34">
        <v>0.73722262127921434</v>
      </c>
      <c r="F27" s="33">
        <v>1892926.2062000001</v>
      </c>
      <c r="G27" s="33">
        <v>1783851.5460000001</v>
      </c>
      <c r="H27" s="34">
        <v>1.43439525603635</v>
      </c>
    </row>
    <row r="28" spans="1:8" x14ac:dyDescent="0.15">
      <c r="A28" s="35">
        <v>2711210000</v>
      </c>
      <c r="B28" s="36" t="s">
        <v>133</v>
      </c>
      <c r="C28" s="33">
        <v>412471.46065000008</v>
      </c>
      <c r="D28" s="33">
        <v>424614.84151</v>
      </c>
      <c r="E28" s="34">
        <v>0.70122126471769031</v>
      </c>
      <c r="F28" s="33">
        <v>144550.91063</v>
      </c>
      <c r="G28" s="33">
        <v>422733.51073999994</v>
      </c>
      <c r="H28" s="34">
        <v>0.10953577576573487</v>
      </c>
    </row>
    <row r="29" spans="1:8" x14ac:dyDescent="0.15">
      <c r="A29" s="35">
        <v>2710121300</v>
      </c>
      <c r="B29" s="36" t="s">
        <v>72</v>
      </c>
      <c r="C29" s="33">
        <v>375663.11861</v>
      </c>
      <c r="D29" s="33">
        <v>543374.23340000003</v>
      </c>
      <c r="E29" s="34">
        <v>0.63864531796788171</v>
      </c>
      <c r="F29" s="33">
        <v>385370.61781000003</v>
      </c>
      <c r="G29" s="33">
        <v>544200.40543999989</v>
      </c>
      <c r="H29" s="34">
        <v>0.29202077935839893</v>
      </c>
    </row>
    <row r="30" spans="1:8" x14ac:dyDescent="0.15">
      <c r="A30" s="35">
        <v>603110000</v>
      </c>
      <c r="B30" s="36" t="s">
        <v>41</v>
      </c>
      <c r="C30" s="33">
        <v>365188.71992999752</v>
      </c>
      <c r="D30" s="33">
        <v>363404.02446000144</v>
      </c>
      <c r="E30" s="34">
        <v>0.62083833787288523</v>
      </c>
      <c r="F30" s="33">
        <v>50540.431609999912</v>
      </c>
      <c r="G30" s="33">
        <v>52324.681270000074</v>
      </c>
      <c r="H30" s="34">
        <v>3.829782434305519E-2</v>
      </c>
    </row>
    <row r="31" spans="1:8" x14ac:dyDescent="0.15">
      <c r="A31" s="35">
        <v>3902100000</v>
      </c>
      <c r="B31" s="36" t="s">
        <v>44</v>
      </c>
      <c r="C31" s="33">
        <v>290016.04773999925</v>
      </c>
      <c r="D31" s="33">
        <v>280318.6676899998</v>
      </c>
      <c r="E31" s="34">
        <v>0.4930411899630377</v>
      </c>
      <c r="F31" s="33">
        <v>171801.72399999999</v>
      </c>
      <c r="G31" s="33">
        <v>173280.63658999998</v>
      </c>
      <c r="H31" s="34">
        <v>0.13018551757449187</v>
      </c>
    </row>
    <row r="32" spans="1:8" x14ac:dyDescent="0.15">
      <c r="A32" s="35">
        <v>3004902900</v>
      </c>
      <c r="B32" s="36" t="s">
        <v>47</v>
      </c>
      <c r="C32" s="33">
        <v>283349.56387999927</v>
      </c>
      <c r="D32" s="33">
        <v>262774.33149999939</v>
      </c>
      <c r="E32" s="34">
        <v>0.48170784768485303</v>
      </c>
      <c r="F32" s="33">
        <v>38924.942080000314</v>
      </c>
      <c r="G32" s="33">
        <v>29964.913640000112</v>
      </c>
      <c r="H32" s="34">
        <v>2.9496000466456083E-2</v>
      </c>
    </row>
    <row r="33" spans="1:8" x14ac:dyDescent="0.15">
      <c r="A33" s="35">
        <v>102299020</v>
      </c>
      <c r="B33" s="36" t="s">
        <v>79</v>
      </c>
      <c r="C33" s="33">
        <v>277128.99858000001</v>
      </c>
      <c r="D33" s="33">
        <v>330256.12598999997</v>
      </c>
      <c r="E33" s="34">
        <v>0.47113258834436295</v>
      </c>
      <c r="F33" s="33">
        <v>107990.86199999999</v>
      </c>
      <c r="G33" s="33">
        <v>125226.28235999995</v>
      </c>
      <c r="H33" s="34">
        <v>8.183181131980681E-2</v>
      </c>
    </row>
    <row r="34" spans="1:8" x14ac:dyDescent="0.15">
      <c r="A34" s="35">
        <v>3904102000</v>
      </c>
      <c r="B34" s="36" t="s">
        <v>49</v>
      </c>
      <c r="C34" s="33">
        <v>261309.13072000007</v>
      </c>
      <c r="D34" s="33">
        <v>229185.94437999997</v>
      </c>
      <c r="E34" s="34">
        <v>0.44423805428138941</v>
      </c>
      <c r="F34" s="33">
        <v>234375.09480000002</v>
      </c>
      <c r="G34" s="33">
        <v>209279.80338999999</v>
      </c>
      <c r="H34" s="34">
        <v>0.17760149498330183</v>
      </c>
    </row>
    <row r="35" spans="1:8" x14ac:dyDescent="0.15">
      <c r="A35" s="35">
        <v>1704901000</v>
      </c>
      <c r="B35" s="36" t="s">
        <v>45</v>
      </c>
      <c r="C35" s="33">
        <v>247866.37043000068</v>
      </c>
      <c r="D35" s="33">
        <v>219410.67982000028</v>
      </c>
      <c r="E35" s="34">
        <v>0.42138471709050729</v>
      </c>
      <c r="F35" s="33">
        <v>86844.626690000412</v>
      </c>
      <c r="G35" s="33">
        <v>88870.439809999792</v>
      </c>
      <c r="H35" s="34">
        <v>6.580791164936875E-2</v>
      </c>
    </row>
    <row r="36" spans="1:8" x14ac:dyDescent="0.15">
      <c r="A36" s="35">
        <v>7404000010</v>
      </c>
      <c r="B36" s="36" t="s">
        <v>53</v>
      </c>
      <c r="C36" s="33">
        <v>245083.03843000002</v>
      </c>
      <c r="D36" s="33">
        <v>253349.1944700001</v>
      </c>
      <c r="E36" s="34">
        <v>0.41665291920540265</v>
      </c>
      <c r="F36" s="33">
        <v>40428.163789999999</v>
      </c>
      <c r="G36" s="33">
        <v>39478.950039999996</v>
      </c>
      <c r="H36" s="34">
        <v>3.0635090877129269E-2</v>
      </c>
    </row>
    <row r="37" spans="1:8" x14ac:dyDescent="0.15">
      <c r="A37" s="35">
        <v>1701999000</v>
      </c>
      <c r="B37" s="36" t="s">
        <v>50</v>
      </c>
      <c r="C37" s="33">
        <v>242399.08780000077</v>
      </c>
      <c r="D37" s="33">
        <v>388049.9335199988</v>
      </c>
      <c r="E37" s="34">
        <v>0.41209007441550599</v>
      </c>
      <c r="F37" s="33">
        <v>463442.96435000002</v>
      </c>
      <c r="G37" s="33">
        <v>602224.29005999991</v>
      </c>
      <c r="H37" s="34">
        <v>0.35118135473519196</v>
      </c>
    </row>
    <row r="38" spans="1:8" x14ac:dyDescent="0.15">
      <c r="A38" s="35">
        <v>2701120090</v>
      </c>
      <c r="B38" s="36" t="s">
        <v>62</v>
      </c>
      <c r="C38" s="33">
        <v>173218.40801999965</v>
      </c>
      <c r="D38" s="33">
        <v>263763.61249000003</v>
      </c>
      <c r="E38" s="34">
        <v>0.29447960097107639</v>
      </c>
      <c r="F38" s="33">
        <v>1347217.233</v>
      </c>
      <c r="G38" s="33">
        <v>1554912.952</v>
      </c>
      <c r="H38" s="34">
        <v>1.020875510908027</v>
      </c>
    </row>
    <row r="39" spans="1:8" x14ac:dyDescent="0.15">
      <c r="A39" s="35">
        <v>202300090</v>
      </c>
      <c r="B39" s="36" t="s">
        <v>179</v>
      </c>
      <c r="C39" s="33">
        <v>165005.17152999979</v>
      </c>
      <c r="D39" s="33">
        <v>26818.814030000005</v>
      </c>
      <c r="E39" s="34">
        <v>0.28051670504158033</v>
      </c>
      <c r="F39" s="33">
        <v>24419.032870000003</v>
      </c>
      <c r="G39" s="33">
        <v>4685.5743899999989</v>
      </c>
      <c r="H39" s="34">
        <v>1.8503914622239066E-2</v>
      </c>
    </row>
    <row r="40" spans="1:8" x14ac:dyDescent="0.15">
      <c r="A40" s="35">
        <v>603129000</v>
      </c>
      <c r="B40" s="36" t="s">
        <v>52</v>
      </c>
      <c r="C40" s="33">
        <v>155628.74704999989</v>
      </c>
      <c r="D40" s="33">
        <v>148672.26708000043</v>
      </c>
      <c r="E40" s="34">
        <v>0.26457633374405054</v>
      </c>
      <c r="F40" s="33">
        <v>28123.887269999956</v>
      </c>
      <c r="G40" s="33">
        <v>27455.754310000029</v>
      </c>
      <c r="H40" s="34">
        <v>2.1311327588607945E-2</v>
      </c>
    </row>
    <row r="41" spans="1:8" x14ac:dyDescent="0.15">
      <c r="A41" s="35">
        <v>7108130000</v>
      </c>
      <c r="B41" s="36" t="s">
        <v>56</v>
      </c>
      <c r="C41" s="33">
        <v>147515.99627</v>
      </c>
      <c r="D41" s="33">
        <v>194739.99476</v>
      </c>
      <c r="E41" s="34">
        <v>0.25078426834072276</v>
      </c>
      <c r="F41" s="33">
        <v>4.9923000000000002</v>
      </c>
      <c r="G41" s="33">
        <v>6.7385600000000005</v>
      </c>
      <c r="H41" s="34">
        <v>3.7829955617158757E-6</v>
      </c>
    </row>
    <row r="42" spans="1:8" x14ac:dyDescent="0.15">
      <c r="A42" s="35">
        <v>3902300000</v>
      </c>
      <c r="B42" s="36" t="s">
        <v>54</v>
      </c>
      <c r="C42" s="33">
        <v>138711.12094999984</v>
      </c>
      <c r="D42" s="33">
        <v>155826.95793999991</v>
      </c>
      <c r="E42" s="34">
        <v>0.23581555802597168</v>
      </c>
      <c r="F42" s="33">
        <v>76742.313650000011</v>
      </c>
      <c r="G42" s="33">
        <v>92248.899979999987</v>
      </c>
      <c r="H42" s="34">
        <v>5.8152721577981632E-2</v>
      </c>
    </row>
    <row r="43" spans="1:8" x14ac:dyDescent="0.15">
      <c r="A43" s="35">
        <v>3303000000</v>
      </c>
      <c r="B43" s="36" t="s">
        <v>68</v>
      </c>
      <c r="C43" s="33">
        <v>132927.64906000087</v>
      </c>
      <c r="D43" s="33">
        <v>114972.60637999966</v>
      </c>
      <c r="E43" s="34">
        <v>0.22598337844493263</v>
      </c>
      <c r="F43" s="33">
        <v>11072.42602999997</v>
      </c>
      <c r="G43" s="33">
        <v>9872.7534999999752</v>
      </c>
      <c r="H43" s="34">
        <v>8.3903087813066556E-3</v>
      </c>
    </row>
    <row r="44" spans="1:8" x14ac:dyDescent="0.15">
      <c r="A44" s="35">
        <v>2101110090</v>
      </c>
      <c r="B44" s="36" t="s">
        <v>60</v>
      </c>
      <c r="C44" s="33">
        <v>125114.88029000022</v>
      </c>
      <c r="D44" s="33">
        <v>129553.56468000023</v>
      </c>
      <c r="E44" s="34">
        <v>0.2127012968453636</v>
      </c>
      <c r="F44" s="33">
        <v>7636.0695499999965</v>
      </c>
      <c r="G44" s="33">
        <v>5851.3475000000053</v>
      </c>
      <c r="H44" s="34">
        <v>5.7863544291416238E-3</v>
      </c>
    </row>
    <row r="45" spans="1:8" x14ac:dyDescent="0.15">
      <c r="A45" s="35">
        <v>7103912000</v>
      </c>
      <c r="B45" s="36" t="s">
        <v>55</v>
      </c>
      <c r="C45" s="33">
        <v>121729.87988000001</v>
      </c>
      <c r="D45" s="33">
        <v>116913.95316999998</v>
      </c>
      <c r="E45" s="34">
        <v>0.20694663380799921</v>
      </c>
      <c r="F45" s="33">
        <v>0.35777999999999904</v>
      </c>
      <c r="G45" s="33">
        <v>9.5190000000000163E-2</v>
      </c>
      <c r="H45" s="34">
        <v>2.7111354527386221E-7</v>
      </c>
    </row>
    <row r="46" spans="1:8" x14ac:dyDescent="0.15">
      <c r="A46" s="35">
        <v>1511100000</v>
      </c>
      <c r="B46" s="36" t="s">
        <v>46</v>
      </c>
      <c r="C46" s="33">
        <v>115674.82907999998</v>
      </c>
      <c r="D46" s="33">
        <v>144854.41914999991</v>
      </c>
      <c r="E46" s="34">
        <v>0.19665275705537527</v>
      </c>
      <c r="F46" s="33">
        <v>140921.46950000001</v>
      </c>
      <c r="G46" s="33">
        <v>141015.9774</v>
      </c>
      <c r="H46" s="34">
        <v>0.10678550841675763</v>
      </c>
    </row>
    <row r="47" spans="1:8" x14ac:dyDescent="0.15">
      <c r="A47" s="35">
        <v>2101110010</v>
      </c>
      <c r="B47" s="36" t="s">
        <v>57</v>
      </c>
      <c r="C47" s="33">
        <v>113634.46000999998</v>
      </c>
      <c r="D47" s="33">
        <v>114304.38687999989</v>
      </c>
      <c r="E47" s="34">
        <v>0.19318403178283983</v>
      </c>
      <c r="F47" s="33">
        <v>7192.5827600000075</v>
      </c>
      <c r="G47" s="33">
        <v>6883.7882299999992</v>
      </c>
      <c r="H47" s="34">
        <v>5.4502951862576672E-3</v>
      </c>
    </row>
    <row r="48" spans="1:8" x14ac:dyDescent="0.15">
      <c r="A48" s="35">
        <v>3808911900</v>
      </c>
      <c r="B48" s="36" t="s">
        <v>48</v>
      </c>
      <c r="C48" s="33">
        <v>111666.05498999996</v>
      </c>
      <c r="D48" s="33">
        <v>44500.541510000003</v>
      </c>
      <c r="E48" s="34">
        <v>0.18983764884660975</v>
      </c>
      <c r="F48" s="33">
        <v>5556.1650999999929</v>
      </c>
      <c r="G48" s="33">
        <v>1755.8564500000007</v>
      </c>
      <c r="H48" s="34">
        <v>4.2102734037338732E-3</v>
      </c>
    </row>
    <row r="49" spans="1:8" x14ac:dyDescent="0.15">
      <c r="A49" s="35">
        <v>3808929900</v>
      </c>
      <c r="B49" s="36" t="s">
        <v>63</v>
      </c>
      <c r="C49" s="33">
        <v>109398.71752999995</v>
      </c>
      <c r="D49" s="33">
        <v>101642.60705999997</v>
      </c>
      <c r="E49" s="34">
        <v>0.18598306642595566</v>
      </c>
      <c r="F49" s="33">
        <v>24069.518159999978</v>
      </c>
      <c r="G49" s="33">
        <v>24566.728580000021</v>
      </c>
      <c r="H49" s="34">
        <v>1.8239064233303202E-2</v>
      </c>
    </row>
    <row r="50" spans="1:8" x14ac:dyDescent="0.15">
      <c r="A50" s="35">
        <v>603141000</v>
      </c>
      <c r="B50" s="36" t="s">
        <v>58</v>
      </c>
      <c r="C50" s="33">
        <v>109083.52469999965</v>
      </c>
      <c r="D50" s="33">
        <v>93910.450760000123</v>
      </c>
      <c r="E50" s="34">
        <v>0.1854472234987033</v>
      </c>
      <c r="F50" s="33">
        <v>27541.376780000082</v>
      </c>
      <c r="G50" s="33">
        <v>25951.593250000064</v>
      </c>
      <c r="H50" s="34">
        <v>2.0869920902647075E-2</v>
      </c>
    </row>
    <row r="51" spans="1:8" x14ac:dyDescent="0.15">
      <c r="A51" s="35">
        <v>2716000000</v>
      </c>
      <c r="B51" s="36" t="s">
        <v>135</v>
      </c>
      <c r="C51" s="33">
        <v>103186.88389000001</v>
      </c>
      <c r="D51" s="33">
        <v>97085.032279999999</v>
      </c>
      <c r="E51" s="34">
        <v>0.17542265132622395</v>
      </c>
      <c r="F51" s="33">
        <v>2.9999999999999997E-5</v>
      </c>
      <c r="G51" s="33">
        <v>9.9999999999999988E-34</v>
      </c>
      <c r="H51" s="34">
        <v>2.2732982162826004E-11</v>
      </c>
    </row>
    <row r="52" spans="1:8" x14ac:dyDescent="0.15">
      <c r="A52" s="35">
        <v>3304990000</v>
      </c>
      <c r="B52" s="36" t="s">
        <v>70</v>
      </c>
      <c r="C52" s="33">
        <v>100301.25132999933</v>
      </c>
      <c r="D52" s="33">
        <v>106372.96951999958</v>
      </c>
      <c r="E52" s="34">
        <v>0.17051693758291306</v>
      </c>
      <c r="F52" s="33">
        <v>12373.639080000095</v>
      </c>
      <c r="G52" s="33">
        <v>13075.687370000018</v>
      </c>
      <c r="H52" s="34">
        <v>9.3763238831629653E-3</v>
      </c>
    </row>
    <row r="53" spans="1:8" x14ac:dyDescent="0.15">
      <c r="A53" s="35">
        <v>8703231090</v>
      </c>
      <c r="B53" s="36" t="s">
        <v>180</v>
      </c>
      <c r="C53" s="33">
        <v>92788.316940000019</v>
      </c>
      <c r="D53" s="33">
        <v>12851.727880000002</v>
      </c>
      <c r="E53" s="34">
        <v>0.15774458880902623</v>
      </c>
      <c r="F53" s="33">
        <v>7578.642609999999</v>
      </c>
      <c r="G53" s="33">
        <v>1079.2954299999999</v>
      </c>
      <c r="H53" s="34">
        <v>5.7428382423854365E-3</v>
      </c>
    </row>
    <row r="54" spans="1:8" x14ac:dyDescent="0.15">
      <c r="A54" s="35">
        <v>9619002010</v>
      </c>
      <c r="B54" s="36" t="s">
        <v>71</v>
      </c>
      <c r="C54" s="33">
        <v>85462.208979999676</v>
      </c>
      <c r="D54" s="33">
        <v>84322.799620000005</v>
      </c>
      <c r="E54" s="34">
        <v>0.14528985392609831</v>
      </c>
      <c r="F54" s="33">
        <v>15079.645200000004</v>
      </c>
      <c r="G54" s="33">
        <v>15216.059399999978</v>
      </c>
      <c r="H54" s="34">
        <v>1.1426843511778164E-2</v>
      </c>
    </row>
    <row r="55" spans="1:8" x14ac:dyDescent="0.15">
      <c r="A55" s="35">
        <v>7404000090</v>
      </c>
      <c r="B55" s="36" t="s">
        <v>110</v>
      </c>
      <c r="C55" s="33">
        <v>82144.882879999932</v>
      </c>
      <c r="D55" s="33">
        <v>85204.45621999992</v>
      </c>
      <c r="E55" s="34">
        <v>0.13965024046130955</v>
      </c>
      <c r="F55" s="33">
        <v>16455.286399999997</v>
      </c>
      <c r="G55" s="33">
        <v>15804.379479999998</v>
      </c>
      <c r="H55" s="34">
        <v>1.2469257740513108E-2</v>
      </c>
    </row>
    <row r="56" spans="1:8" x14ac:dyDescent="0.15">
      <c r="A56" s="35">
        <v>2710129900</v>
      </c>
      <c r="B56" s="36" t="s">
        <v>42</v>
      </c>
      <c r="C56" s="33">
        <v>81209.990890000001</v>
      </c>
      <c r="D56" s="33">
        <v>127488.13273</v>
      </c>
      <c r="E56" s="34">
        <v>0.1380608792420652</v>
      </c>
      <c r="F56" s="33">
        <v>90608.205259999988</v>
      </c>
      <c r="G56" s="33">
        <v>132643.60220000002</v>
      </c>
      <c r="H56" s="34">
        <v>6.8659823799375241E-2</v>
      </c>
    </row>
    <row r="57" spans="1:8" x14ac:dyDescent="0.15">
      <c r="A57" s="35">
        <v>1701140000</v>
      </c>
      <c r="B57" s="36" t="s">
        <v>64</v>
      </c>
      <c r="C57" s="33">
        <v>80613.06948000002</v>
      </c>
      <c r="D57" s="33">
        <v>94038.686640000029</v>
      </c>
      <c r="E57" s="34">
        <v>0.13704608421746486</v>
      </c>
      <c r="F57" s="33">
        <v>154208.44779000003</v>
      </c>
      <c r="G57" s="33">
        <v>149846.39724000002</v>
      </c>
      <c r="H57" s="34">
        <v>0.11685392976557188</v>
      </c>
    </row>
    <row r="58" spans="1:8" x14ac:dyDescent="0.15">
      <c r="A58" s="35">
        <v>7602000000</v>
      </c>
      <c r="B58" s="36" t="s">
        <v>102</v>
      </c>
      <c r="C58" s="33">
        <v>80384.031590000086</v>
      </c>
      <c r="D58" s="33">
        <v>58685.358250000019</v>
      </c>
      <c r="E58" s="34">
        <v>0.1366567088200957</v>
      </c>
      <c r="F58" s="33">
        <v>51307.720600000001</v>
      </c>
      <c r="G58" s="33">
        <v>30901.9614</v>
      </c>
      <c r="H58" s="34">
        <v>3.8879249907168678E-2</v>
      </c>
    </row>
    <row r="59" spans="1:8" x14ac:dyDescent="0.15">
      <c r="A59" s="35">
        <v>8507100000</v>
      </c>
      <c r="B59" s="36" t="s">
        <v>61</v>
      </c>
      <c r="C59" s="33">
        <v>79830.36378999993</v>
      </c>
      <c r="D59" s="33">
        <v>91511.765540000066</v>
      </c>
      <c r="E59" s="34">
        <v>0.13571544700688384</v>
      </c>
      <c r="F59" s="33">
        <v>31219.841469999938</v>
      </c>
      <c r="G59" s="33">
        <v>35393.748820000037</v>
      </c>
      <c r="H59" s="34">
        <v>2.3657336642125472E-2</v>
      </c>
    </row>
    <row r="60" spans="1:8" x14ac:dyDescent="0.15">
      <c r="A60" s="35">
        <v>9619001010</v>
      </c>
      <c r="B60" s="36" t="s">
        <v>169</v>
      </c>
      <c r="C60" s="33">
        <v>78089.251280000026</v>
      </c>
      <c r="D60" s="33">
        <v>90263.642130000022</v>
      </c>
      <c r="E60" s="34">
        <v>0.13275547223831696</v>
      </c>
      <c r="F60" s="33">
        <v>16684.68737000008</v>
      </c>
      <c r="G60" s="33">
        <v>20365.846689999951</v>
      </c>
      <c r="H60" s="34">
        <v>1.2643090012484672E-2</v>
      </c>
    </row>
    <row r="61" spans="1:8" x14ac:dyDescent="0.15">
      <c r="A61" s="35">
        <v>603121000</v>
      </c>
      <c r="B61" s="36" t="s">
        <v>69</v>
      </c>
      <c r="C61" s="33">
        <v>74365.905700000352</v>
      </c>
      <c r="D61" s="33">
        <v>72834.462550000055</v>
      </c>
      <c r="E61" s="34">
        <v>0.12642560618534451</v>
      </c>
      <c r="F61" s="33">
        <v>13575.442850000016</v>
      </c>
      <c r="G61" s="33">
        <v>13861.891469999982</v>
      </c>
      <c r="H61" s="34">
        <v>1.0287010005383807E-2</v>
      </c>
    </row>
    <row r="62" spans="1:8" x14ac:dyDescent="0.15">
      <c r="A62" s="35">
        <v>7110110000</v>
      </c>
      <c r="B62" s="36" t="s">
        <v>147</v>
      </c>
      <c r="C62" s="33">
        <v>73726.130659999952</v>
      </c>
      <c r="D62" s="33">
        <v>64577.367980000003</v>
      </c>
      <c r="E62" s="34">
        <v>0.12533795793453728</v>
      </c>
      <c r="F62" s="33">
        <v>1.8201300000000005</v>
      </c>
      <c r="G62" s="33">
        <v>1.5507600000000004</v>
      </c>
      <c r="H62" s="34">
        <v>1.379232760800817E-6</v>
      </c>
    </row>
    <row r="63" spans="1:8" x14ac:dyDescent="0.15">
      <c r="A63" s="35">
        <v>603193000</v>
      </c>
      <c r="B63" s="36" t="s">
        <v>65</v>
      </c>
      <c r="C63" s="33">
        <v>73519.895970000085</v>
      </c>
      <c r="D63" s="33">
        <v>65141.427980000008</v>
      </c>
      <c r="E63" s="34">
        <v>0.12498734907078105</v>
      </c>
      <c r="F63" s="33">
        <v>17358.342219999999</v>
      </c>
      <c r="G63" s="33">
        <v>15922.989709999996</v>
      </c>
      <c r="H63" s="34">
        <v>1.3153562802116318E-2</v>
      </c>
    </row>
    <row r="64" spans="1:8" x14ac:dyDescent="0.15">
      <c r="A64" s="35">
        <v>6203421000</v>
      </c>
      <c r="B64" s="36" t="s">
        <v>87</v>
      </c>
      <c r="C64" s="33">
        <v>72044.408000000258</v>
      </c>
      <c r="D64" s="33">
        <v>92614.427499999845</v>
      </c>
      <c r="E64" s="34">
        <v>0.12247894875923328</v>
      </c>
      <c r="F64" s="33">
        <v>3336.8370399999994</v>
      </c>
      <c r="G64" s="33">
        <v>3998.4109999999991</v>
      </c>
      <c r="H64" s="34">
        <v>2.5285418970192371E-3</v>
      </c>
    </row>
    <row r="65" spans="1:8" x14ac:dyDescent="0.15">
      <c r="A65" s="35">
        <v>3305900000</v>
      </c>
      <c r="B65" s="36" t="s">
        <v>76</v>
      </c>
      <c r="C65" s="33">
        <v>71676.914200000043</v>
      </c>
      <c r="D65" s="33">
        <v>61723.569220000078</v>
      </c>
      <c r="E65" s="34">
        <v>0.12185419167469227</v>
      </c>
      <c r="F65" s="33">
        <v>13642.389840000033</v>
      </c>
      <c r="G65" s="33">
        <v>11569.138559999956</v>
      </c>
      <c r="H65" s="34">
        <v>1.033774016303465E-2</v>
      </c>
    </row>
    <row r="66" spans="1:8" x14ac:dyDescent="0.15">
      <c r="A66" s="35">
        <v>3808921900</v>
      </c>
      <c r="B66" s="36" t="s">
        <v>66</v>
      </c>
      <c r="C66" s="33">
        <v>69324.206319999837</v>
      </c>
      <c r="D66" s="33">
        <v>63570.137500000055</v>
      </c>
      <c r="E66" s="34">
        <v>0.11785447544577984</v>
      </c>
      <c r="F66" s="33">
        <v>7244.2373899999984</v>
      </c>
      <c r="G66" s="33">
        <v>6860.9854799999976</v>
      </c>
      <c r="H66" s="34">
        <v>5.4894373123382393E-3</v>
      </c>
    </row>
    <row r="67" spans="1:8" x14ac:dyDescent="0.15">
      <c r="A67" s="35">
        <v>3401110000</v>
      </c>
      <c r="B67" s="36" t="s">
        <v>145</v>
      </c>
      <c r="C67" s="33">
        <v>69081.165960000231</v>
      </c>
      <c r="D67" s="33">
        <v>56037.573849999957</v>
      </c>
      <c r="E67" s="34">
        <v>0.11744129517787041</v>
      </c>
      <c r="F67" s="33">
        <v>32249.586299999875</v>
      </c>
      <c r="G67" s="33">
        <v>23638.484359999959</v>
      </c>
      <c r="H67" s="34">
        <v>2.4437642337213839E-2</v>
      </c>
    </row>
    <row r="68" spans="1:8" x14ac:dyDescent="0.15">
      <c r="A68" s="35">
        <v>6908900000</v>
      </c>
      <c r="B68" s="36" t="s">
        <v>144</v>
      </c>
      <c r="C68" s="33">
        <v>66712.219280000339</v>
      </c>
      <c r="D68" s="33">
        <v>72894.072520000293</v>
      </c>
      <c r="E68" s="34">
        <v>0.11341397221016608</v>
      </c>
      <c r="F68" s="33">
        <v>190387.08409000034</v>
      </c>
      <c r="G68" s="33">
        <v>207244.47722999973</v>
      </c>
      <c r="H68" s="34">
        <v>0.14426887288834775</v>
      </c>
    </row>
    <row r="69" spans="1:8" x14ac:dyDescent="0.15">
      <c r="A69" s="35">
        <v>1511900000</v>
      </c>
      <c r="B69" s="36" t="s">
        <v>99</v>
      </c>
      <c r="C69" s="33">
        <v>64905.823139999971</v>
      </c>
      <c r="D69" s="33">
        <v>44130.467190000039</v>
      </c>
      <c r="E69" s="34">
        <v>0.11034301213967759</v>
      </c>
      <c r="F69" s="33">
        <v>44030.621940000012</v>
      </c>
      <c r="G69" s="33">
        <v>33359.987189999985</v>
      </c>
      <c r="H69" s="34">
        <v>3.3364911439338521E-2</v>
      </c>
    </row>
    <row r="70" spans="1:8" x14ac:dyDescent="0.15">
      <c r="A70" s="35">
        <v>2710192900</v>
      </c>
      <c r="B70" s="36" t="s">
        <v>181</v>
      </c>
      <c r="C70" s="33">
        <v>62549.528230000004</v>
      </c>
      <c r="D70" s="33">
        <v>53096.907330000009</v>
      </c>
      <c r="E70" s="34">
        <v>0.10633719778773612</v>
      </c>
      <c r="F70" s="33">
        <v>103867.08478000005</v>
      </c>
      <c r="G70" s="33">
        <v>84914.949069999988</v>
      </c>
      <c r="H70" s="34">
        <v>7.8706952853615925E-2</v>
      </c>
    </row>
    <row r="71" spans="1:8" x14ac:dyDescent="0.15">
      <c r="A71" s="35">
        <v>4901999000</v>
      </c>
      <c r="B71" s="36" t="s">
        <v>106</v>
      </c>
      <c r="C71" s="33">
        <v>59805.855899999922</v>
      </c>
      <c r="D71" s="33">
        <v>77796.821140000058</v>
      </c>
      <c r="E71" s="34">
        <v>0.10167282324366039</v>
      </c>
      <c r="F71" s="33">
        <v>6815.4450799999704</v>
      </c>
      <c r="G71" s="33">
        <v>8794.0591099999747</v>
      </c>
      <c r="H71" s="34">
        <v>5.1645130478453196E-3</v>
      </c>
    </row>
    <row r="72" spans="1:8" x14ac:dyDescent="0.15">
      <c r="A72" s="35">
        <v>3904101000</v>
      </c>
      <c r="B72" s="36" t="s">
        <v>91</v>
      </c>
      <c r="C72" s="33">
        <v>58506.954570000045</v>
      </c>
      <c r="D72" s="33">
        <v>65111.620850000043</v>
      </c>
      <c r="E72" s="34">
        <v>9.9464628688985812E-2</v>
      </c>
      <c r="F72" s="33">
        <v>41886.701880000008</v>
      </c>
      <c r="G72" s="33">
        <v>42280.689469999998</v>
      </c>
      <c r="H72" s="34">
        <v>3.1740321556588354E-2</v>
      </c>
    </row>
    <row r="73" spans="1:8" x14ac:dyDescent="0.15">
      <c r="A73" s="35">
        <v>4104110000</v>
      </c>
      <c r="B73" s="36" t="s">
        <v>83</v>
      </c>
      <c r="C73" s="33">
        <v>57656.898039999971</v>
      </c>
      <c r="D73" s="33">
        <v>57460.954910000029</v>
      </c>
      <c r="E73" s="34">
        <v>9.801949182034321E-2</v>
      </c>
      <c r="F73" s="33">
        <v>20219.16534</v>
      </c>
      <c r="G73" s="33">
        <v>21553.929929999998</v>
      </c>
      <c r="H73" s="34">
        <v>1.5321397500714994E-2</v>
      </c>
    </row>
    <row r="74" spans="1:8" x14ac:dyDescent="0.15">
      <c r="A74" s="35">
        <v>3402200000</v>
      </c>
      <c r="B74" s="36" t="s">
        <v>75</v>
      </c>
      <c r="C74" s="33">
        <v>57613.195089999914</v>
      </c>
      <c r="D74" s="33">
        <v>50768.750089999958</v>
      </c>
      <c r="E74" s="34">
        <v>9.7945194709404562E-2</v>
      </c>
      <c r="F74" s="33">
        <v>44133.710289999974</v>
      </c>
      <c r="G74" s="33">
        <v>34619.943350000023</v>
      </c>
      <c r="H74" s="34">
        <v>3.3443028293396668E-2</v>
      </c>
    </row>
    <row r="75" spans="1:8" x14ac:dyDescent="0.15">
      <c r="A75" s="35">
        <v>6204620000</v>
      </c>
      <c r="B75" s="36" t="s">
        <v>85</v>
      </c>
      <c r="C75" s="33">
        <v>56859.397359999886</v>
      </c>
      <c r="D75" s="33">
        <v>61759.490629999993</v>
      </c>
      <c r="E75" s="34">
        <v>9.6663702417213074E-2</v>
      </c>
      <c r="F75" s="33">
        <v>1258.1733299999987</v>
      </c>
      <c r="G75" s="33">
        <v>1305.8240000000003</v>
      </c>
      <c r="H75" s="34">
        <v>9.5340106228777898E-4</v>
      </c>
    </row>
    <row r="76" spans="1:8" x14ac:dyDescent="0.15">
      <c r="A76" s="35">
        <v>3105200000</v>
      </c>
      <c r="B76" s="36" t="s">
        <v>59</v>
      </c>
      <c r="C76" s="33">
        <v>56422.03666000002</v>
      </c>
      <c r="D76" s="33">
        <v>24337.16071</v>
      </c>
      <c r="E76" s="34">
        <v>9.592016825194398E-2</v>
      </c>
      <c r="F76" s="33">
        <v>96061.611510000002</v>
      </c>
      <c r="G76" s="33">
        <v>39190.669000000002</v>
      </c>
      <c r="H76" s="34">
        <v>7.2792230032971708E-2</v>
      </c>
    </row>
    <row r="77" spans="1:8" x14ac:dyDescent="0.15">
      <c r="A77" s="35">
        <v>3808919990</v>
      </c>
      <c r="B77" s="36" t="s">
        <v>182</v>
      </c>
      <c r="C77" s="33">
        <v>55389.548389999989</v>
      </c>
      <c r="D77" s="33">
        <v>7935.6099100000029</v>
      </c>
      <c r="E77" s="34">
        <v>9.4164888676104563E-2</v>
      </c>
      <c r="F77" s="33">
        <v>2277.4401200000002</v>
      </c>
      <c r="G77" s="33">
        <v>487.05110999999988</v>
      </c>
      <c r="H77" s="34">
        <v>1.7257668541621441E-3</v>
      </c>
    </row>
    <row r="78" spans="1:8" x14ac:dyDescent="0.15">
      <c r="A78" s="35">
        <v>3923309900</v>
      </c>
      <c r="B78" s="36" t="s">
        <v>113</v>
      </c>
      <c r="C78" s="33">
        <v>54590.406429999945</v>
      </c>
      <c r="D78" s="33">
        <v>64784.486230000162</v>
      </c>
      <c r="E78" s="34">
        <v>9.2806309018260771E-2</v>
      </c>
      <c r="F78" s="33">
        <v>7278.1709800000008</v>
      </c>
      <c r="G78" s="33">
        <v>8534.0201100000286</v>
      </c>
      <c r="H78" s="34">
        <v>5.5151510355445962E-3</v>
      </c>
    </row>
    <row r="79" spans="1:8" x14ac:dyDescent="0.15">
      <c r="A79" s="35">
        <v>3921120000</v>
      </c>
      <c r="B79" s="36" t="s">
        <v>81</v>
      </c>
      <c r="C79" s="33">
        <v>52947.985879999949</v>
      </c>
      <c r="D79" s="33">
        <v>51468.495539999945</v>
      </c>
      <c r="E79" s="34">
        <v>9.0014115314836066E-2</v>
      </c>
      <c r="F79" s="33">
        <v>8360.9712799999961</v>
      </c>
      <c r="G79" s="33">
        <v>8403.7649399999937</v>
      </c>
      <c r="H79" s="34">
        <v>6.3356603657380144E-3</v>
      </c>
    </row>
    <row r="80" spans="1:8" x14ac:dyDescent="0.15">
      <c r="A80" s="35">
        <v>6302600000</v>
      </c>
      <c r="B80" s="36" t="s">
        <v>80</v>
      </c>
      <c r="C80" s="33">
        <v>52837.434779999916</v>
      </c>
      <c r="D80" s="33">
        <v>43600.267390000001</v>
      </c>
      <c r="E80" s="34">
        <v>8.9826173142944235E-2</v>
      </c>
      <c r="F80" s="33">
        <v>6452.9792899999975</v>
      </c>
      <c r="G80" s="33">
        <v>5169.3673000000026</v>
      </c>
      <c r="H80" s="34">
        <v>4.8898487698885188E-3</v>
      </c>
    </row>
    <row r="81" spans="1:11" x14ac:dyDescent="0.15">
      <c r="A81" s="35">
        <v>2803009000</v>
      </c>
      <c r="B81" s="36" t="s">
        <v>149</v>
      </c>
      <c r="C81" s="33">
        <v>52283.890780000031</v>
      </c>
      <c r="D81" s="33">
        <v>41258.723640000026</v>
      </c>
      <c r="E81" s="34">
        <v>8.8885121795670111E-2</v>
      </c>
      <c r="F81" s="33">
        <v>37103.142449999992</v>
      </c>
      <c r="G81" s="33">
        <v>26897.115240000003</v>
      </c>
      <c r="H81" s="34">
        <v>2.8115502516688075E-2</v>
      </c>
    </row>
    <row r="82" spans="1:11" ht="14.25" customHeight="1" x14ac:dyDescent="0.15">
      <c r="A82" s="35">
        <v>4011201000</v>
      </c>
      <c r="B82" s="36" t="s">
        <v>143</v>
      </c>
      <c r="C82" s="33">
        <v>51321.156739999977</v>
      </c>
      <c r="D82" s="33">
        <v>72635.397260000056</v>
      </c>
      <c r="E82" s="34">
        <v>8.7248427756155808E-2</v>
      </c>
      <c r="F82" s="33">
        <v>8689.8859599999978</v>
      </c>
      <c r="G82" s="33">
        <v>11092.863949999999</v>
      </c>
      <c r="H82" s="34">
        <v>6.5849007508557364E-3</v>
      </c>
    </row>
    <row r="83" spans="1:11" x14ac:dyDescent="0.15">
      <c r="A83" s="35">
        <v>3903190000</v>
      </c>
      <c r="B83" s="36" t="s">
        <v>89</v>
      </c>
      <c r="C83" s="33">
        <v>51071.062079999967</v>
      </c>
      <c r="D83" s="33">
        <v>32060.883040000019</v>
      </c>
      <c r="E83" s="34">
        <v>8.6823254839930336E-2</v>
      </c>
      <c r="F83" s="33">
        <v>27525.378559999997</v>
      </c>
      <c r="G83" s="33">
        <v>18359.941469999998</v>
      </c>
      <c r="H83" s="34">
        <v>2.0857797994317109E-2</v>
      </c>
    </row>
    <row r="84" spans="1:11" x14ac:dyDescent="0.15">
      <c r="A84" s="35">
        <v>8504230000</v>
      </c>
      <c r="B84" s="36" t="s">
        <v>98</v>
      </c>
      <c r="C84" s="33">
        <v>51056.449850000005</v>
      </c>
      <c r="D84" s="33">
        <v>54067.01430000001</v>
      </c>
      <c r="E84" s="34">
        <v>8.6798413348146211E-2</v>
      </c>
      <c r="F84" s="33">
        <v>4147.777</v>
      </c>
      <c r="G84" s="33">
        <v>4682.1951800000006</v>
      </c>
      <c r="H84" s="34">
        <v>3.1430446852126655E-3</v>
      </c>
    </row>
    <row r="85" spans="1:11" x14ac:dyDescent="0.15">
      <c r="A85" s="35">
        <v>6212100000</v>
      </c>
      <c r="B85" s="36" t="s">
        <v>107</v>
      </c>
      <c r="C85" s="33">
        <v>51022.972589999888</v>
      </c>
      <c r="D85" s="33">
        <v>60834.566430000006</v>
      </c>
      <c r="E85" s="34">
        <v>8.6741500400618718E-2</v>
      </c>
      <c r="F85" s="33">
        <v>517.15089999999987</v>
      </c>
      <c r="G85" s="33">
        <v>592.7113800000019</v>
      </c>
      <c r="H85" s="34">
        <v>3.9187940617298037E-4</v>
      </c>
    </row>
    <row r="86" spans="1:11" x14ac:dyDescent="0.15">
      <c r="A86" s="35">
        <v>3903900000</v>
      </c>
      <c r="B86" s="36" t="s">
        <v>154</v>
      </c>
      <c r="C86" s="33">
        <v>50489.154270000035</v>
      </c>
      <c r="D86" s="33">
        <v>42677.548370000011</v>
      </c>
      <c r="E86" s="34">
        <v>8.5833983655363461E-2</v>
      </c>
      <c r="F86" s="33">
        <v>25553.196920000002</v>
      </c>
      <c r="G86" s="33">
        <v>22069.77738</v>
      </c>
      <c r="H86" s="34">
        <v>1.9363345659518014E-2</v>
      </c>
    </row>
    <row r="87" spans="1:11" x14ac:dyDescent="0.15">
      <c r="A87" s="35">
        <v>4101500000</v>
      </c>
      <c r="B87" s="36" t="s">
        <v>183</v>
      </c>
      <c r="C87" s="33">
        <v>50263.430440000011</v>
      </c>
      <c r="D87" s="33">
        <v>22430.758829999995</v>
      </c>
      <c r="E87" s="34">
        <v>8.5450242318932321E-2</v>
      </c>
      <c r="F87" s="33">
        <v>32925.857089999998</v>
      </c>
      <c r="G87" s="33">
        <v>14993.567349999998</v>
      </c>
      <c r="H87" s="34">
        <v>2.4950097397424272E-2</v>
      </c>
    </row>
    <row r="88" spans="1:11" x14ac:dyDescent="0.15">
      <c r="A88" s="35">
        <v>6910100000</v>
      </c>
      <c r="B88" s="36" t="s">
        <v>96</v>
      </c>
      <c r="C88" s="33">
        <v>49226.994169999954</v>
      </c>
      <c r="D88" s="33">
        <v>60991.723610000023</v>
      </c>
      <c r="E88" s="34">
        <v>8.3688250953751722E-2</v>
      </c>
      <c r="F88" s="33">
        <v>37557.847919999957</v>
      </c>
      <c r="G88" s="33">
        <v>47076.135439999882</v>
      </c>
      <c r="H88" s="34">
        <v>2.8460062894649692E-2</v>
      </c>
    </row>
    <row r="89" spans="1:11" x14ac:dyDescent="0.15">
      <c r="A89" s="35">
        <v>2401202000</v>
      </c>
      <c r="B89" s="36" t="s">
        <v>184</v>
      </c>
      <c r="C89" s="33">
        <v>48866.376250000016</v>
      </c>
      <c r="D89" s="33">
        <v>17413.985990000001</v>
      </c>
      <c r="E89" s="34">
        <v>8.3075183194969746E-2</v>
      </c>
      <c r="F89" s="33">
        <v>9054.836150000001</v>
      </c>
      <c r="G89" s="33">
        <v>2672.3130000000001</v>
      </c>
      <c r="H89" s="34">
        <v>6.8614476228420701E-3</v>
      </c>
    </row>
    <row r="90" spans="1:11" x14ac:dyDescent="0.15">
      <c r="A90" s="35">
        <v>3808939900</v>
      </c>
      <c r="B90" s="36" t="s">
        <v>185</v>
      </c>
      <c r="C90" s="33">
        <v>48724.355479999991</v>
      </c>
      <c r="D90" s="33">
        <v>25599.297920000005</v>
      </c>
      <c r="E90" s="34">
        <v>8.2833741074832143E-2</v>
      </c>
      <c r="F90" s="33">
        <v>5820.0337300000047</v>
      </c>
      <c r="G90" s="33">
        <v>5021.5428300000031</v>
      </c>
      <c r="H90" s="34">
        <v>4.4102240990378603E-3</v>
      </c>
    </row>
    <row r="91" spans="1:11" x14ac:dyDescent="0.15">
      <c r="A91" s="35">
        <v>7610100000</v>
      </c>
      <c r="B91" s="36" t="s">
        <v>51</v>
      </c>
      <c r="C91" s="33">
        <v>47986.921140000166</v>
      </c>
      <c r="D91" s="33">
        <v>42327.568629999907</v>
      </c>
      <c r="E91" s="34">
        <v>8.1580067330408595E-2</v>
      </c>
      <c r="F91" s="33">
        <v>5933.5613900000017</v>
      </c>
      <c r="G91" s="33">
        <v>5136.2782500000012</v>
      </c>
      <c r="H91" s="34">
        <v>4.4962515080301038E-3</v>
      </c>
      <c r="K91" s="76"/>
    </row>
    <row r="92" spans="1:11" x14ac:dyDescent="0.15">
      <c r="A92" s="35">
        <v>803101000</v>
      </c>
      <c r="B92" s="36" t="s">
        <v>74</v>
      </c>
      <c r="C92" s="33">
        <v>47982.101569999955</v>
      </c>
      <c r="D92" s="33">
        <v>48948.22634000003</v>
      </c>
      <c r="E92" s="34">
        <v>8.1571873830267719E-2</v>
      </c>
      <c r="F92" s="33">
        <v>93840.991150000002</v>
      </c>
      <c r="G92" s="33">
        <v>101571.98933</v>
      </c>
      <c r="H92" s="34">
        <v>7.1109519265162097E-2</v>
      </c>
    </row>
    <row r="93" spans="1:11" x14ac:dyDescent="0.15">
      <c r="A93" s="35">
        <v>8704229000</v>
      </c>
      <c r="B93" s="36" t="s">
        <v>141</v>
      </c>
      <c r="C93" s="33">
        <v>47973.800579999996</v>
      </c>
      <c r="D93" s="33">
        <v>67516.652000000002</v>
      </c>
      <c r="E93" s="34">
        <v>8.1557761749162738E-2</v>
      </c>
      <c r="F93" s="33">
        <v>4043.81504</v>
      </c>
      <c r="G93" s="33">
        <v>5745.4586600000002</v>
      </c>
      <c r="H93" s="34">
        <v>3.064265839136251E-3</v>
      </c>
    </row>
    <row r="94" spans="1:11" x14ac:dyDescent="0.15">
      <c r="A94" s="35">
        <v>6004100000</v>
      </c>
      <c r="B94" s="36" t="s">
        <v>151</v>
      </c>
      <c r="C94" s="33">
        <v>47118.598279999969</v>
      </c>
      <c r="D94" s="33">
        <v>47879.462519999986</v>
      </c>
      <c r="E94" s="34">
        <v>8.0103876824735562E-2</v>
      </c>
      <c r="F94" s="33">
        <v>3977.3068499999954</v>
      </c>
      <c r="G94" s="33">
        <v>3801.8604400000008</v>
      </c>
      <c r="H94" s="34">
        <v>3.0138681892378527E-3</v>
      </c>
    </row>
    <row r="95" spans="1:11" x14ac:dyDescent="0.15">
      <c r="A95" s="35">
        <v>4802569000</v>
      </c>
      <c r="B95" s="36" t="s">
        <v>148</v>
      </c>
      <c r="C95" s="33">
        <v>46555.681869999957</v>
      </c>
      <c r="D95" s="33">
        <v>57314.585589999828</v>
      </c>
      <c r="E95" s="34">
        <v>7.9146891930972213E-2</v>
      </c>
      <c r="F95" s="33">
        <v>43392.862740000011</v>
      </c>
      <c r="G95" s="33">
        <v>46371.642349999995</v>
      </c>
      <c r="H95" s="34">
        <v>3.2881639155412583E-2</v>
      </c>
    </row>
    <row r="96" spans="1:11" x14ac:dyDescent="0.15">
      <c r="A96" s="35">
        <v>8418103000</v>
      </c>
      <c r="B96" s="36" t="s">
        <v>157</v>
      </c>
      <c r="C96" s="33">
        <v>44510.381430000009</v>
      </c>
      <c r="D96" s="33">
        <v>54690.931070000013</v>
      </c>
      <c r="E96" s="34">
        <v>7.5669783092934567E-2</v>
      </c>
      <c r="F96" s="33">
        <v>8580.4045099999985</v>
      </c>
      <c r="G96" s="33">
        <v>10255.55997</v>
      </c>
      <c r="H96" s="34">
        <v>6.501939422522059E-3</v>
      </c>
    </row>
    <row r="97" spans="1:8" x14ac:dyDescent="0.15">
      <c r="A97" s="35">
        <v>3920209000</v>
      </c>
      <c r="B97" s="36" t="s">
        <v>88</v>
      </c>
      <c r="C97" s="33">
        <v>43331.834509999979</v>
      </c>
      <c r="D97" s="33">
        <v>46848.08107999996</v>
      </c>
      <c r="E97" s="34">
        <v>7.3666196807305906E-2</v>
      </c>
      <c r="F97" s="33">
        <v>16040.016799999976</v>
      </c>
      <c r="G97" s="33">
        <v>17479.270039999996</v>
      </c>
      <c r="H97" s="34">
        <v>1.2154580526860963E-2</v>
      </c>
    </row>
    <row r="98" spans="1:8" x14ac:dyDescent="0.15">
      <c r="A98" s="35">
        <v>3305100000</v>
      </c>
      <c r="B98" s="36" t="s">
        <v>109</v>
      </c>
      <c r="C98" s="33">
        <v>40533.711269999985</v>
      </c>
      <c r="D98" s="33">
        <v>35537.887789999877</v>
      </c>
      <c r="E98" s="34">
        <v>6.890925310483316E-2</v>
      </c>
      <c r="F98" s="33">
        <v>12649.938040000035</v>
      </c>
      <c r="G98" s="33">
        <v>10925.548430000017</v>
      </c>
      <c r="H98" s="34">
        <v>9.5856938608058322E-3</v>
      </c>
    </row>
    <row r="99" spans="1:8" x14ac:dyDescent="0.15">
      <c r="A99" s="35">
        <v>2710193500</v>
      </c>
      <c r="B99" s="36" t="s">
        <v>186</v>
      </c>
      <c r="C99" s="33">
        <v>38984.635780000004</v>
      </c>
      <c r="D99" s="33">
        <v>25697.489720000001</v>
      </c>
      <c r="E99" s="34">
        <v>6.6275750480120202E-2</v>
      </c>
      <c r="F99" s="33">
        <v>46831.622190000016</v>
      </c>
      <c r="G99" s="33">
        <v>23963.375379999998</v>
      </c>
      <c r="H99" s="34">
        <v>3.5487414396715898E-2</v>
      </c>
    </row>
    <row r="100" spans="1:8" x14ac:dyDescent="0.15">
      <c r="A100" s="35">
        <v>4802559000</v>
      </c>
      <c r="B100" s="36" t="s">
        <v>187</v>
      </c>
      <c r="C100" s="33">
        <v>38834.938019999972</v>
      </c>
      <c r="D100" s="33">
        <v>27650.721700000002</v>
      </c>
      <c r="E100" s="34">
        <v>6.6021257108803785E-2</v>
      </c>
      <c r="F100" s="33">
        <v>39306.040259999987</v>
      </c>
      <c r="G100" s="33">
        <v>27412.15811</v>
      </c>
      <c r="H100" s="34">
        <v>2.9784783737396684E-2</v>
      </c>
    </row>
    <row r="101" spans="1:8" x14ac:dyDescent="0.15">
      <c r="A101" s="35">
        <v>603149000</v>
      </c>
      <c r="B101" s="36" t="s">
        <v>101</v>
      </c>
      <c r="C101" s="33">
        <v>38335.675369999866</v>
      </c>
      <c r="D101" s="33">
        <v>31261.133809999919</v>
      </c>
      <c r="E101" s="34">
        <v>6.5172486659794582E-2</v>
      </c>
      <c r="F101" s="33">
        <v>7213.2297099999978</v>
      </c>
      <c r="G101" s="33">
        <v>6032.8324900000043</v>
      </c>
      <c r="H101" s="34">
        <v>5.4659407444598851E-3</v>
      </c>
    </row>
    <row r="102" spans="1:8" x14ac:dyDescent="0.15">
      <c r="A102" s="35">
        <v>7210500000</v>
      </c>
      <c r="B102" s="36" t="s">
        <v>172</v>
      </c>
      <c r="C102" s="33">
        <v>38073.834069999968</v>
      </c>
      <c r="D102" s="33">
        <v>43667.280039999998</v>
      </c>
      <c r="E102" s="34">
        <v>6.4727343892215197E-2</v>
      </c>
      <c r="F102" s="33">
        <v>31380.738000000001</v>
      </c>
      <c r="G102" s="33">
        <v>35371.05545</v>
      </c>
      <c r="H102" s="34">
        <v>2.3779258573677207E-2</v>
      </c>
    </row>
    <row r="103" spans="1:8" x14ac:dyDescent="0.15">
      <c r="A103" s="35">
        <v>1604141000</v>
      </c>
      <c r="B103" s="36" t="s">
        <v>173</v>
      </c>
      <c r="C103" s="33">
        <v>37892.212049999995</v>
      </c>
      <c r="D103" s="33">
        <v>37443.782679999997</v>
      </c>
      <c r="E103" s="34">
        <v>6.4418577747851494E-2</v>
      </c>
      <c r="F103" s="33">
        <v>5838.2764199999992</v>
      </c>
      <c r="G103" s="33">
        <v>5513.3795999999984</v>
      </c>
      <c r="H103" s="34">
        <v>4.4240477905835877E-3</v>
      </c>
    </row>
    <row r="104" spans="1:8" ht="14" thickBot="1" x14ac:dyDescent="0.2">
      <c r="A104" s="38"/>
      <c r="B104" s="39" t="s">
        <v>118</v>
      </c>
      <c r="C104" s="40">
        <v>6629511.8097299039</v>
      </c>
      <c r="D104" s="40">
        <v>6899264.2645900175</v>
      </c>
      <c r="E104" s="41">
        <v>11.270488019592554</v>
      </c>
      <c r="F104" s="40">
        <v>2606787.4067101777</v>
      </c>
      <c r="G104" s="40">
        <v>2788507.056779936</v>
      </c>
      <c r="H104" s="41">
        <v>1.9753350539673975</v>
      </c>
    </row>
    <row r="105" spans="1:8" x14ac:dyDescent="0.15">
      <c r="B105" s="43"/>
      <c r="C105" s="44"/>
      <c r="D105" s="44"/>
      <c r="E105" s="45"/>
      <c r="F105" s="45"/>
      <c r="G105" s="45"/>
      <c r="H105" s="45"/>
    </row>
    <row r="106" spans="1:8" x14ac:dyDescent="0.15">
      <c r="A106" s="46" t="s">
        <v>162</v>
      </c>
      <c r="B106" s="43"/>
      <c r="C106" s="44"/>
      <c r="D106" s="44"/>
      <c r="E106" s="47"/>
      <c r="F106" s="44"/>
      <c r="G106" s="44"/>
      <c r="H106" s="47"/>
    </row>
    <row r="107" spans="1:8" x14ac:dyDescent="0.15">
      <c r="A107" s="48" t="s">
        <v>120</v>
      </c>
      <c r="B107" s="43"/>
      <c r="C107" s="44"/>
      <c r="D107" s="44"/>
      <c r="E107" s="47"/>
      <c r="F107" s="44"/>
      <c r="G107" s="44"/>
      <c r="H107" s="47"/>
    </row>
    <row r="108" spans="1:8" x14ac:dyDescent="0.15">
      <c r="A108" s="49" t="s">
        <v>188</v>
      </c>
    </row>
    <row r="110" spans="1:8" x14ac:dyDescent="0.15">
      <c r="E110" s="50"/>
      <c r="H110" s="50"/>
    </row>
    <row r="112" spans="1:8" x14ac:dyDescent="0.15">
      <c r="C112" s="68"/>
      <c r="D112" s="68"/>
      <c r="E112" s="68"/>
      <c r="F112" s="68"/>
      <c r="G112" s="68"/>
      <c r="H112" s="68"/>
    </row>
  </sheetData>
  <mergeCells count="8">
    <mergeCell ref="B11:B12"/>
    <mergeCell ref="C11:D11"/>
    <mergeCell ref="F11:G11"/>
    <mergeCell ref="A6:H6"/>
    <mergeCell ref="A7:H7"/>
    <mergeCell ref="A8:B8"/>
    <mergeCell ref="A9:H9"/>
    <mergeCell ref="E10:F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J113"/>
  <sheetViews>
    <sheetView showGridLines="0" workbookViewId="0">
      <selection activeCell="A8" sqref="A8:H8"/>
    </sheetView>
  </sheetViews>
  <sheetFormatPr baseColWidth="10" defaultColWidth="9.1640625" defaultRowHeight="13" x14ac:dyDescent="0.15"/>
  <cols>
    <col min="1" max="1" width="15.33203125" style="42" customWidth="1"/>
    <col min="2" max="2" width="57.6640625" style="42" customWidth="1"/>
    <col min="3" max="3" width="13.1640625" style="50" customWidth="1"/>
    <col min="4" max="4" width="13.6640625" style="50" bestFit="1" customWidth="1"/>
    <col min="5" max="5" width="13.5" style="42" customWidth="1"/>
    <col min="6" max="6" width="14.5" style="50" customWidth="1"/>
    <col min="7" max="7" width="12.6640625" style="50" bestFit="1" customWidth="1"/>
    <col min="8" max="8" width="13.33203125" style="42" customWidth="1"/>
    <col min="9" max="9" width="9.1640625" style="42"/>
    <col min="10" max="10" width="12.6640625" style="42" bestFit="1" customWidth="1"/>
    <col min="11" max="16384" width="9.1640625" style="42"/>
  </cols>
  <sheetData>
    <row r="7" spans="1:8" ht="14" x14ac:dyDescent="0.15">
      <c r="A7" s="97" t="s">
        <v>17</v>
      </c>
      <c r="B7" s="97"/>
      <c r="C7" s="97"/>
      <c r="D7" s="97"/>
      <c r="E7" s="97"/>
      <c r="F7" s="97"/>
      <c r="G7" s="97"/>
      <c r="H7" s="97"/>
    </row>
    <row r="8" spans="1:8" ht="14" x14ac:dyDescent="0.15">
      <c r="A8" s="98" t="s">
        <v>18</v>
      </c>
      <c r="B8" s="98"/>
      <c r="C8" s="98"/>
      <c r="D8" s="98"/>
      <c r="E8" s="98"/>
      <c r="F8" s="98"/>
      <c r="G8" s="98"/>
      <c r="H8" s="98"/>
    </row>
    <row r="9" spans="1:8" ht="14" x14ac:dyDescent="0.15">
      <c r="A9" s="98" t="s">
        <v>19</v>
      </c>
      <c r="B9" s="98"/>
      <c r="C9" s="51"/>
      <c r="D9" s="51"/>
      <c r="E9" s="51"/>
      <c r="G9" s="51"/>
      <c r="H9" s="51"/>
    </row>
    <row r="10" spans="1:8" ht="15" x14ac:dyDescent="0.15">
      <c r="A10" s="98" t="s">
        <v>189</v>
      </c>
      <c r="B10" s="98"/>
      <c r="C10" s="98"/>
      <c r="D10" s="98"/>
      <c r="E10" s="98"/>
      <c r="F10" s="98"/>
      <c r="G10" s="98"/>
      <c r="H10" s="98"/>
    </row>
    <row r="11" spans="1:8" ht="14" thickBot="1" x14ac:dyDescent="0.2">
      <c r="A11" s="53"/>
      <c r="B11" s="54"/>
      <c r="C11" s="55"/>
      <c r="D11" s="56"/>
      <c r="E11" s="99"/>
      <c r="F11" s="99"/>
      <c r="G11" s="56"/>
      <c r="H11" s="57"/>
    </row>
    <row r="12" spans="1:8" ht="14" thickBot="1" x14ac:dyDescent="0.2">
      <c r="A12" s="58" t="s">
        <v>21</v>
      </c>
      <c r="B12" s="59"/>
      <c r="C12" s="96" t="s">
        <v>22</v>
      </c>
      <c r="D12" s="96"/>
      <c r="E12" s="60" t="s">
        <v>23</v>
      </c>
      <c r="F12" s="96" t="s">
        <v>24</v>
      </c>
      <c r="G12" s="96"/>
      <c r="H12" s="60" t="s">
        <v>23</v>
      </c>
    </row>
    <row r="13" spans="1:8" s="65" customFormat="1" ht="14" thickBot="1" x14ac:dyDescent="0.2">
      <c r="A13" s="61" t="s">
        <v>25</v>
      </c>
      <c r="B13" s="62" t="s">
        <v>26</v>
      </c>
      <c r="C13" s="63" t="s">
        <v>177</v>
      </c>
      <c r="D13" s="63" t="s">
        <v>190</v>
      </c>
      <c r="E13" s="64">
        <v>2014</v>
      </c>
      <c r="F13" s="63" t="s">
        <v>177</v>
      </c>
      <c r="G13" s="63" t="s">
        <v>190</v>
      </c>
      <c r="H13" s="64">
        <v>2014</v>
      </c>
    </row>
    <row r="14" spans="1:8" x14ac:dyDescent="0.15">
      <c r="A14" s="66"/>
      <c r="B14" s="66"/>
      <c r="C14" s="67"/>
      <c r="D14" s="67"/>
      <c r="E14" s="67"/>
      <c r="F14" s="67"/>
      <c r="G14" s="67"/>
      <c r="H14" s="67"/>
    </row>
    <row r="15" spans="1:8" x14ac:dyDescent="0.15">
      <c r="A15" s="27"/>
      <c r="B15" s="28" t="s">
        <v>29</v>
      </c>
      <c r="C15" s="29">
        <v>58823661.107119881</v>
      </c>
      <c r="D15" s="29">
        <v>54794812.014540017</v>
      </c>
      <c r="E15" s="30">
        <v>100</v>
      </c>
      <c r="F15" s="29">
        <v>131966847.92675012</v>
      </c>
      <c r="G15" s="29">
        <v>146249552.62571001</v>
      </c>
      <c r="H15" s="30">
        <v>100</v>
      </c>
    </row>
    <row r="16" spans="1:8" x14ac:dyDescent="0.15">
      <c r="A16" s="31"/>
      <c r="B16" s="32"/>
      <c r="C16" s="33"/>
      <c r="D16" s="33"/>
      <c r="E16" s="34"/>
      <c r="F16" s="33"/>
      <c r="G16" s="33"/>
      <c r="H16" s="34"/>
    </row>
    <row r="17" spans="1:10" s="76" customFormat="1" x14ac:dyDescent="0.2">
      <c r="A17" s="77">
        <v>2709000000</v>
      </c>
      <c r="B17" s="78" t="s">
        <v>30</v>
      </c>
      <c r="C17" s="79">
        <v>27645989.128539991</v>
      </c>
      <c r="D17" s="79">
        <v>25760766.274830025</v>
      </c>
      <c r="E17" s="80">
        <v>47.013148376153396</v>
      </c>
      <c r="F17" s="79">
        <v>40863912.754349969</v>
      </c>
      <c r="G17" s="79">
        <v>42868678.952279992</v>
      </c>
      <c r="H17" s="80">
        <v>29.312006896863402</v>
      </c>
      <c r="J17" s="81"/>
    </row>
    <row r="18" spans="1:10" s="76" customFormat="1" x14ac:dyDescent="0.2">
      <c r="A18" s="77">
        <v>2701120010</v>
      </c>
      <c r="B18" s="78" t="s">
        <v>31</v>
      </c>
      <c r="C18" s="79">
        <v>6079881.143459999</v>
      </c>
      <c r="D18" s="79">
        <v>6277833.0245900042</v>
      </c>
      <c r="E18" s="82">
        <v>11.456984327136951</v>
      </c>
      <c r="F18" s="79">
        <v>73409550.163499996</v>
      </c>
      <c r="G18" s="79">
        <v>85679365.861000001</v>
      </c>
      <c r="H18" s="82">
        <v>58.584360993072849</v>
      </c>
      <c r="J18" s="81"/>
    </row>
    <row r="19" spans="1:10" s="76" customFormat="1" x14ac:dyDescent="0.2">
      <c r="A19" s="77">
        <v>901119000</v>
      </c>
      <c r="B19" s="78" t="s">
        <v>32</v>
      </c>
      <c r="C19" s="79">
        <v>1883906.0497999957</v>
      </c>
      <c r="D19" s="79">
        <v>2473247.6988199889</v>
      </c>
      <c r="E19" s="82">
        <v>4.5136530410282329</v>
      </c>
      <c r="F19" s="79">
        <v>542820.49901000003</v>
      </c>
      <c r="G19" s="79">
        <v>617958.51325999969</v>
      </c>
      <c r="H19" s="82">
        <v>0.42253702809027627</v>
      </c>
      <c r="J19" s="81"/>
    </row>
    <row r="20" spans="1:10" s="76" customFormat="1" x14ac:dyDescent="0.2">
      <c r="A20" s="77">
        <v>2710192200</v>
      </c>
      <c r="B20" s="78" t="s">
        <v>35</v>
      </c>
      <c r="C20" s="79">
        <v>2376618.0347600002</v>
      </c>
      <c r="D20" s="79">
        <v>2015561.9029899996</v>
      </c>
      <c r="E20" s="82">
        <v>3.6783809066726292</v>
      </c>
      <c r="F20" s="79">
        <v>4325497.554700003</v>
      </c>
      <c r="G20" s="79">
        <v>4030006.6535600019</v>
      </c>
      <c r="H20" s="82">
        <v>2.7555685341984049</v>
      </c>
      <c r="J20" s="81"/>
    </row>
    <row r="21" spans="1:10" s="76" customFormat="1" x14ac:dyDescent="0.2">
      <c r="A21" s="77">
        <v>7108120000</v>
      </c>
      <c r="B21" s="78" t="s">
        <v>33</v>
      </c>
      <c r="C21" s="79">
        <v>2078942.4327999982</v>
      </c>
      <c r="D21" s="79">
        <v>1440824.0329499997</v>
      </c>
      <c r="E21" s="82">
        <v>2.6294898731793648</v>
      </c>
      <c r="F21" s="79">
        <v>52.316809999999954</v>
      </c>
      <c r="G21" s="79">
        <v>42.068909999999974</v>
      </c>
      <c r="H21" s="82">
        <v>2.8765154658397532E-5</v>
      </c>
      <c r="J21" s="81"/>
    </row>
    <row r="22" spans="1:10" s="76" customFormat="1" x14ac:dyDescent="0.2">
      <c r="A22" s="77">
        <v>803901100</v>
      </c>
      <c r="B22" s="78" t="s">
        <v>34</v>
      </c>
      <c r="C22" s="79">
        <v>707601.2285200007</v>
      </c>
      <c r="D22" s="79">
        <v>767592.07212000177</v>
      </c>
      <c r="E22" s="82">
        <v>1.4008480801363425</v>
      </c>
      <c r="F22" s="79">
        <v>1538864.2183199995</v>
      </c>
      <c r="G22" s="79">
        <v>1664471.4898900008</v>
      </c>
      <c r="H22" s="82">
        <v>1.1381036454516951</v>
      </c>
      <c r="J22" s="81"/>
    </row>
    <row r="23" spans="1:10" s="76" customFormat="1" x14ac:dyDescent="0.2">
      <c r="A23" s="77">
        <v>7202600000</v>
      </c>
      <c r="B23" s="78" t="s">
        <v>39</v>
      </c>
      <c r="C23" s="79">
        <v>680123.59665999992</v>
      </c>
      <c r="D23" s="79">
        <v>640594.91324000049</v>
      </c>
      <c r="E23" s="82">
        <v>1.1690794980189296</v>
      </c>
      <c r="F23" s="79">
        <v>138837.09099999999</v>
      </c>
      <c r="G23" s="79">
        <v>132555.07199999999</v>
      </c>
      <c r="H23" s="82">
        <v>9.06362239201116E-2</v>
      </c>
      <c r="J23" s="81"/>
    </row>
    <row r="24" spans="1:10" s="76" customFormat="1" ht="24" x14ac:dyDescent="0.2">
      <c r="A24" s="77">
        <v>2710129200</v>
      </c>
      <c r="B24" s="78" t="s">
        <v>38</v>
      </c>
      <c r="C24" s="79">
        <v>544270.5049099999</v>
      </c>
      <c r="D24" s="79">
        <v>551795.73830000055</v>
      </c>
      <c r="E24" s="82">
        <v>1.0070218657809782</v>
      </c>
      <c r="F24" s="79">
        <v>501912.13043000101</v>
      </c>
      <c r="G24" s="79">
        <v>541530.97186999943</v>
      </c>
      <c r="H24" s="82">
        <v>0.3702787202747318</v>
      </c>
      <c r="J24" s="81"/>
    </row>
    <row r="25" spans="1:10" s="76" customFormat="1" x14ac:dyDescent="0.2">
      <c r="A25" s="77">
        <v>603199000</v>
      </c>
      <c r="B25" s="78" t="s">
        <v>37</v>
      </c>
      <c r="C25" s="79">
        <v>490123.07810999948</v>
      </c>
      <c r="D25" s="79">
        <v>518330.34998999984</v>
      </c>
      <c r="E25" s="82">
        <v>0.94594785698408601</v>
      </c>
      <c r="F25" s="79">
        <v>63823.420669999927</v>
      </c>
      <c r="G25" s="79">
        <v>70400.500520000118</v>
      </c>
      <c r="H25" s="82">
        <v>4.8137241623003792E-2</v>
      </c>
      <c r="J25" s="81"/>
    </row>
    <row r="26" spans="1:10" s="76" customFormat="1" x14ac:dyDescent="0.2">
      <c r="A26" s="77">
        <v>2704001000</v>
      </c>
      <c r="B26" s="78" t="s">
        <v>43</v>
      </c>
      <c r="C26" s="79">
        <v>433648.13179999957</v>
      </c>
      <c r="D26" s="79">
        <v>382775.80930999998</v>
      </c>
      <c r="E26" s="82">
        <v>0.69856213615338059</v>
      </c>
      <c r="F26" s="79">
        <v>1892926.2062000001</v>
      </c>
      <c r="G26" s="79">
        <v>1972173.17111</v>
      </c>
      <c r="H26" s="82">
        <v>1.3484986009887465</v>
      </c>
      <c r="J26" s="81"/>
    </row>
    <row r="27" spans="1:10" s="76" customFormat="1" x14ac:dyDescent="0.2">
      <c r="A27" s="77">
        <v>603110000</v>
      </c>
      <c r="B27" s="78" t="s">
        <v>41</v>
      </c>
      <c r="C27" s="79">
        <v>365188.71992999752</v>
      </c>
      <c r="D27" s="79">
        <v>371574.16032999888</v>
      </c>
      <c r="E27" s="82">
        <v>0.67811923550609177</v>
      </c>
      <c r="F27" s="79">
        <v>50540.431609999912</v>
      </c>
      <c r="G27" s="79">
        <v>53815.696490000009</v>
      </c>
      <c r="H27" s="82">
        <v>3.6797169990480674E-2</v>
      </c>
      <c r="J27" s="81"/>
    </row>
    <row r="28" spans="1:10" s="76" customFormat="1" x14ac:dyDescent="0.2">
      <c r="A28" s="77">
        <v>1704901000</v>
      </c>
      <c r="B28" s="78" t="s">
        <v>45</v>
      </c>
      <c r="C28" s="79">
        <v>247866.37043000068</v>
      </c>
      <c r="D28" s="79">
        <v>333236.63820999995</v>
      </c>
      <c r="E28" s="82">
        <v>0.60815362980271626</v>
      </c>
      <c r="F28" s="79">
        <v>86844.626690000412</v>
      </c>
      <c r="G28" s="79">
        <v>86231.973579999336</v>
      </c>
      <c r="H28" s="82">
        <v>5.8962213580706808E-2</v>
      </c>
      <c r="J28" s="81"/>
    </row>
    <row r="29" spans="1:10" s="76" customFormat="1" ht="24" x14ac:dyDescent="0.2">
      <c r="A29" s="77">
        <v>1701999000</v>
      </c>
      <c r="B29" s="78" t="s">
        <v>50</v>
      </c>
      <c r="C29" s="79">
        <v>242399.08780000077</v>
      </c>
      <c r="D29" s="79">
        <v>300577.31084000005</v>
      </c>
      <c r="E29" s="82">
        <v>0.54855067439640215</v>
      </c>
      <c r="F29" s="79">
        <v>463442.96435000002</v>
      </c>
      <c r="G29" s="79">
        <v>646573.56504999998</v>
      </c>
      <c r="H29" s="82">
        <v>0.44210293531956774</v>
      </c>
      <c r="J29" s="81"/>
    </row>
    <row r="30" spans="1:10" s="76" customFormat="1" x14ac:dyDescent="0.2">
      <c r="A30" s="77">
        <v>3902100000</v>
      </c>
      <c r="B30" s="78" t="s">
        <v>44</v>
      </c>
      <c r="C30" s="79">
        <v>290016.04773999925</v>
      </c>
      <c r="D30" s="79">
        <v>296426.26091999927</v>
      </c>
      <c r="E30" s="82">
        <v>0.54097504858916456</v>
      </c>
      <c r="F30" s="79">
        <v>171801.72399999999</v>
      </c>
      <c r="G30" s="79">
        <v>161950.07804000005</v>
      </c>
      <c r="H30" s="82">
        <v>0.11073543483204472</v>
      </c>
      <c r="J30" s="81"/>
    </row>
    <row r="31" spans="1:10" s="76" customFormat="1" x14ac:dyDescent="0.2">
      <c r="A31" s="77">
        <v>2711210000</v>
      </c>
      <c r="B31" s="78" t="s">
        <v>133</v>
      </c>
      <c r="C31" s="79">
        <v>412471.46065000008</v>
      </c>
      <c r="D31" s="79">
        <v>279443.74330000009</v>
      </c>
      <c r="E31" s="82">
        <v>0.50998211879228383</v>
      </c>
      <c r="F31" s="79">
        <v>144550.91063</v>
      </c>
      <c r="G31" s="79">
        <v>1179136.7745400001</v>
      </c>
      <c r="H31" s="82">
        <v>0.80624983350049118</v>
      </c>
      <c r="J31" s="81"/>
    </row>
    <row r="32" spans="1:10" s="76" customFormat="1" x14ac:dyDescent="0.2">
      <c r="A32" s="77">
        <v>3004902900</v>
      </c>
      <c r="B32" s="78" t="s">
        <v>47</v>
      </c>
      <c r="C32" s="79">
        <v>283349.56387999927</v>
      </c>
      <c r="D32" s="79">
        <v>266937.31710000022</v>
      </c>
      <c r="E32" s="82">
        <v>0.48715801238476253</v>
      </c>
      <c r="F32" s="79">
        <v>38924.942080000314</v>
      </c>
      <c r="G32" s="79">
        <v>47744.207430000097</v>
      </c>
      <c r="H32" s="82">
        <v>3.2645711780185563E-2</v>
      </c>
      <c r="J32" s="81"/>
    </row>
    <row r="33" spans="1:10" s="76" customFormat="1" ht="36" x14ac:dyDescent="0.2">
      <c r="A33" s="77">
        <v>8703239090</v>
      </c>
      <c r="B33" s="78" t="s">
        <v>40</v>
      </c>
      <c r="C33" s="79">
        <v>522573.46717000025</v>
      </c>
      <c r="D33" s="79">
        <v>256425.71670999989</v>
      </c>
      <c r="E33" s="82">
        <v>0.46797444371550417</v>
      </c>
      <c r="F33" s="79">
        <v>47986.919620000001</v>
      </c>
      <c r="G33" s="79">
        <v>26048.413579999997</v>
      </c>
      <c r="H33" s="82">
        <v>1.7810935563450609E-2</v>
      </c>
      <c r="J33" s="81"/>
    </row>
    <row r="34" spans="1:10" s="76" customFormat="1" ht="24" x14ac:dyDescent="0.2">
      <c r="A34" s="77">
        <v>3904102000</v>
      </c>
      <c r="B34" s="78" t="s">
        <v>49</v>
      </c>
      <c r="C34" s="79">
        <v>261309.13072000007</v>
      </c>
      <c r="D34" s="79">
        <v>244827.62768999999</v>
      </c>
      <c r="E34" s="82">
        <v>0.44680804384370187</v>
      </c>
      <c r="F34" s="79">
        <v>234375.09480000002</v>
      </c>
      <c r="G34" s="79">
        <v>219163.70439000003</v>
      </c>
      <c r="H34" s="82">
        <v>0.14985598277411211</v>
      </c>
      <c r="J34" s="81"/>
    </row>
    <row r="35" spans="1:10" s="76" customFormat="1" ht="24" x14ac:dyDescent="0.2">
      <c r="A35" s="77">
        <v>7404000010</v>
      </c>
      <c r="B35" s="78" t="s">
        <v>53</v>
      </c>
      <c r="C35" s="79">
        <v>245083.03843000002</v>
      </c>
      <c r="D35" s="79">
        <v>214329.6032499999</v>
      </c>
      <c r="E35" s="82">
        <v>0.39114944530355661</v>
      </c>
      <c r="F35" s="79">
        <v>40428.163789999999</v>
      </c>
      <c r="G35" s="79">
        <v>35639.374600000003</v>
      </c>
      <c r="H35" s="82">
        <v>2.436887768895285E-2</v>
      </c>
      <c r="J35" s="81"/>
    </row>
    <row r="36" spans="1:10" s="76" customFormat="1" ht="12.75" customHeight="1" x14ac:dyDescent="0.2">
      <c r="A36" s="77">
        <v>2716000000</v>
      </c>
      <c r="B36" s="78" t="s">
        <v>135</v>
      </c>
      <c r="C36" s="79">
        <v>103186.88389000001</v>
      </c>
      <c r="D36" s="79">
        <v>200705.84239000003</v>
      </c>
      <c r="E36" s="82">
        <v>0.36628621398818184</v>
      </c>
      <c r="F36" s="79">
        <v>2.9999999999999997E-5</v>
      </c>
      <c r="G36" s="79">
        <v>9.9999999999999988E-34</v>
      </c>
      <c r="H36" s="82">
        <v>6.8376277537016172E-40</v>
      </c>
      <c r="J36" s="81"/>
    </row>
    <row r="37" spans="1:10" s="76" customFormat="1" x14ac:dyDescent="0.2">
      <c r="A37" s="77">
        <v>2710192100</v>
      </c>
      <c r="B37" s="78" t="s">
        <v>36</v>
      </c>
      <c r="C37" s="79">
        <v>843701.19452999998</v>
      </c>
      <c r="D37" s="79">
        <v>182037.03372000001</v>
      </c>
      <c r="E37" s="82">
        <v>0.33221581939490141</v>
      </c>
      <c r="F37" s="79">
        <v>1045231.64151</v>
      </c>
      <c r="G37" s="79">
        <v>226307.13063</v>
      </c>
      <c r="H37" s="82">
        <v>0.15474039172562654</v>
      </c>
      <c r="J37" s="81"/>
    </row>
    <row r="38" spans="1:10" s="76" customFormat="1" ht="14.25" customHeight="1" x14ac:dyDescent="0.2">
      <c r="A38" s="77">
        <v>1511100000</v>
      </c>
      <c r="B38" s="78" t="s">
        <v>46</v>
      </c>
      <c r="C38" s="79">
        <v>115674.82907999998</v>
      </c>
      <c r="D38" s="79">
        <v>168883.95439000006</v>
      </c>
      <c r="E38" s="82">
        <v>0.30821157730258486</v>
      </c>
      <c r="F38" s="79">
        <v>140921.46950000001</v>
      </c>
      <c r="G38" s="79">
        <v>199265.473</v>
      </c>
      <c r="H38" s="82">
        <v>0.13625031285392802</v>
      </c>
      <c r="J38" s="81"/>
    </row>
    <row r="39" spans="1:10" s="76" customFormat="1" x14ac:dyDescent="0.2">
      <c r="A39" s="77">
        <v>603129000</v>
      </c>
      <c r="B39" s="78" t="s">
        <v>52</v>
      </c>
      <c r="C39" s="79">
        <v>155628.74704999989</v>
      </c>
      <c r="D39" s="79">
        <v>155087.5132600005</v>
      </c>
      <c r="E39" s="82">
        <v>0.28303320617077293</v>
      </c>
      <c r="F39" s="79">
        <v>28123.887269999956</v>
      </c>
      <c r="G39" s="79">
        <v>28106.302270000018</v>
      </c>
      <c r="H39" s="82">
        <v>1.9218043245527887E-2</v>
      </c>
      <c r="J39" s="81"/>
    </row>
    <row r="40" spans="1:10" s="76" customFormat="1" x14ac:dyDescent="0.2">
      <c r="A40" s="77">
        <v>3902300000</v>
      </c>
      <c r="B40" s="78" t="s">
        <v>54</v>
      </c>
      <c r="C40" s="79">
        <v>138711.12094999984</v>
      </c>
      <c r="D40" s="79">
        <v>153141.82224999959</v>
      </c>
      <c r="E40" s="82">
        <v>0.27948233896552616</v>
      </c>
      <c r="F40" s="79">
        <v>76742.313650000011</v>
      </c>
      <c r="G40" s="79">
        <v>79215.929070000013</v>
      </c>
      <c r="H40" s="82">
        <v>5.4164903514429083E-2</v>
      </c>
      <c r="J40" s="81"/>
    </row>
    <row r="41" spans="1:10" s="76" customFormat="1" x14ac:dyDescent="0.2">
      <c r="A41" s="77">
        <v>2701120090</v>
      </c>
      <c r="B41" s="78" t="s">
        <v>62</v>
      </c>
      <c r="C41" s="79">
        <v>173218.40801999965</v>
      </c>
      <c r="D41" s="79">
        <v>148068.21174000003</v>
      </c>
      <c r="E41" s="82">
        <v>0.27022304903739708</v>
      </c>
      <c r="F41" s="79">
        <v>1347217.233</v>
      </c>
      <c r="G41" s="79">
        <v>1438153.42</v>
      </c>
      <c r="H41" s="82">
        <v>0.9833557738672899</v>
      </c>
      <c r="J41" s="81"/>
    </row>
    <row r="42" spans="1:10" s="76" customFormat="1" x14ac:dyDescent="0.2">
      <c r="A42" s="77">
        <v>7108130000</v>
      </c>
      <c r="B42" s="78" t="s">
        <v>56</v>
      </c>
      <c r="C42" s="79">
        <v>147515.99627</v>
      </c>
      <c r="D42" s="79">
        <v>140985.64010999998</v>
      </c>
      <c r="E42" s="82">
        <v>0.25729742456747345</v>
      </c>
      <c r="F42" s="79">
        <v>4.9923000000000002</v>
      </c>
      <c r="G42" s="79">
        <v>5.8934100000000003</v>
      </c>
      <c r="H42" s="82">
        <v>4.029694377994265E-6</v>
      </c>
      <c r="J42" s="81"/>
    </row>
    <row r="43" spans="1:10" s="76" customFormat="1" x14ac:dyDescent="0.2">
      <c r="A43" s="77">
        <v>7103912000</v>
      </c>
      <c r="B43" s="78" t="s">
        <v>55</v>
      </c>
      <c r="C43" s="79">
        <v>121729.87988000001</v>
      </c>
      <c r="D43" s="79">
        <v>134318.26867000002</v>
      </c>
      <c r="E43" s="82">
        <v>0.24512953641369944</v>
      </c>
      <c r="F43" s="79">
        <v>0.35787999999999909</v>
      </c>
      <c r="G43" s="79">
        <v>8.3270000000000233E-2</v>
      </c>
      <c r="H43" s="82">
        <v>5.6936926305073526E-8</v>
      </c>
      <c r="J43" s="81"/>
    </row>
    <row r="44" spans="1:10" s="76" customFormat="1" x14ac:dyDescent="0.2">
      <c r="A44" s="77">
        <v>2101110090</v>
      </c>
      <c r="B44" s="78" t="s">
        <v>60</v>
      </c>
      <c r="C44" s="79">
        <v>125114.88029000022</v>
      </c>
      <c r="D44" s="79">
        <v>119254.42268999999</v>
      </c>
      <c r="E44" s="82">
        <v>0.21763816373410566</v>
      </c>
      <c r="F44" s="79">
        <v>7636.0695499999965</v>
      </c>
      <c r="G44" s="79">
        <v>8269.5153699999992</v>
      </c>
      <c r="H44" s="82">
        <v>5.6543867803574097E-3</v>
      </c>
      <c r="J44" s="81"/>
    </row>
    <row r="45" spans="1:10" s="76" customFormat="1" x14ac:dyDescent="0.2">
      <c r="A45" s="77">
        <v>603141000</v>
      </c>
      <c r="B45" s="78" t="s">
        <v>58</v>
      </c>
      <c r="C45" s="79">
        <v>109083.52469999965</v>
      </c>
      <c r="D45" s="79">
        <v>113221.49814999962</v>
      </c>
      <c r="E45" s="82">
        <v>0.20662813501386929</v>
      </c>
      <c r="F45" s="79">
        <v>27541.376780000082</v>
      </c>
      <c r="G45" s="79">
        <v>29354.125019999963</v>
      </c>
      <c r="H45" s="82">
        <v>2.0071257992237877E-2</v>
      </c>
      <c r="J45" s="81"/>
    </row>
    <row r="46" spans="1:10" s="76" customFormat="1" x14ac:dyDescent="0.2">
      <c r="A46" s="77">
        <v>3808929900</v>
      </c>
      <c r="B46" s="78" t="s">
        <v>63</v>
      </c>
      <c r="C46" s="79">
        <v>109398.71752999995</v>
      </c>
      <c r="D46" s="79">
        <v>111262.19092000008</v>
      </c>
      <c r="E46" s="82">
        <v>0.20305241833930596</v>
      </c>
      <c r="F46" s="79">
        <v>24069.518159999978</v>
      </c>
      <c r="G46" s="79">
        <v>27539.195540000004</v>
      </c>
      <c r="H46" s="82">
        <v>1.8830276773891982E-2</v>
      </c>
      <c r="J46" s="81"/>
    </row>
    <row r="47" spans="1:10" s="76" customFormat="1" ht="24" x14ac:dyDescent="0.2">
      <c r="A47" s="77">
        <v>3808911900</v>
      </c>
      <c r="B47" s="78" t="s">
        <v>48</v>
      </c>
      <c r="C47" s="79">
        <v>111666.05498999996</v>
      </c>
      <c r="D47" s="79">
        <v>106106.53268000005</v>
      </c>
      <c r="E47" s="82">
        <v>0.1936433921004132</v>
      </c>
      <c r="F47" s="79">
        <v>5556.1650999999929</v>
      </c>
      <c r="G47" s="79">
        <v>5930.4761499999986</v>
      </c>
      <c r="H47" s="82">
        <v>4.0550388315905503E-3</v>
      </c>
      <c r="J47" s="81"/>
    </row>
    <row r="48" spans="1:10" s="76" customFormat="1" x14ac:dyDescent="0.2">
      <c r="A48" s="77">
        <v>3303000000</v>
      </c>
      <c r="B48" s="78" t="s">
        <v>68</v>
      </c>
      <c r="C48" s="79">
        <v>132927.64906000087</v>
      </c>
      <c r="D48" s="79">
        <v>102896.39037000015</v>
      </c>
      <c r="E48" s="82">
        <v>0.1877849135474654</v>
      </c>
      <c r="F48" s="79">
        <v>11072.42602999997</v>
      </c>
      <c r="G48" s="79">
        <v>8443.0295599999681</v>
      </c>
      <c r="H48" s="82">
        <v>5.7730293244778932E-3</v>
      </c>
      <c r="J48" s="81"/>
    </row>
    <row r="49" spans="1:10" s="76" customFormat="1" ht="24" x14ac:dyDescent="0.2">
      <c r="A49" s="77">
        <v>8507100000</v>
      </c>
      <c r="B49" s="78" t="s">
        <v>61</v>
      </c>
      <c r="C49" s="79">
        <v>79830.36378999993</v>
      </c>
      <c r="D49" s="79">
        <v>97892.600590000176</v>
      </c>
      <c r="E49" s="82">
        <v>0.17865304577379332</v>
      </c>
      <c r="F49" s="79">
        <v>31219.841469999938</v>
      </c>
      <c r="G49" s="79">
        <v>37495.958750000005</v>
      </c>
      <c r="H49" s="82">
        <v>2.5638340820065102E-2</v>
      </c>
      <c r="J49" s="81"/>
    </row>
    <row r="50" spans="1:10" s="76" customFormat="1" x14ac:dyDescent="0.2">
      <c r="A50" s="77">
        <v>2101110010</v>
      </c>
      <c r="B50" s="78" t="s">
        <v>57</v>
      </c>
      <c r="C50" s="79">
        <v>113634.46000999998</v>
      </c>
      <c r="D50" s="79">
        <v>97156.827759999927</v>
      </c>
      <c r="E50" s="82">
        <v>0.17731026750163681</v>
      </c>
      <c r="F50" s="79">
        <v>7192.5827600000075</v>
      </c>
      <c r="G50" s="79">
        <v>6637.2968599999958</v>
      </c>
      <c r="H50" s="82">
        <v>4.5383365219492568E-3</v>
      </c>
      <c r="J50" s="81"/>
    </row>
    <row r="51" spans="1:10" s="76" customFormat="1" ht="24" x14ac:dyDescent="0.2">
      <c r="A51" s="77">
        <v>3105200000</v>
      </c>
      <c r="B51" s="78" t="s">
        <v>59</v>
      </c>
      <c r="C51" s="79">
        <v>56422.03666000002</v>
      </c>
      <c r="D51" s="79">
        <v>91209.139279999974</v>
      </c>
      <c r="E51" s="82">
        <v>0.16645579376346301</v>
      </c>
      <c r="F51" s="79">
        <v>96061.611510000002</v>
      </c>
      <c r="G51" s="79">
        <v>154877.60047999999</v>
      </c>
      <c r="H51" s="82">
        <v>0.10589953794687589</v>
      </c>
      <c r="J51" s="81"/>
    </row>
    <row r="52" spans="1:10" s="76" customFormat="1" ht="24" x14ac:dyDescent="0.2">
      <c r="A52" s="77">
        <v>3304990000</v>
      </c>
      <c r="B52" s="78" t="s">
        <v>70</v>
      </c>
      <c r="C52" s="79">
        <v>100301.25132999933</v>
      </c>
      <c r="D52" s="79">
        <v>90653.0386800001</v>
      </c>
      <c r="E52" s="82">
        <v>0.16544091556686966</v>
      </c>
      <c r="F52" s="79">
        <v>12373.639080000095</v>
      </c>
      <c r="G52" s="79">
        <v>11445.730309999984</v>
      </c>
      <c r="H52" s="82">
        <v>7.826164322903971E-3</v>
      </c>
      <c r="J52" s="81"/>
    </row>
    <row r="53" spans="1:10" s="76" customFormat="1" ht="24" x14ac:dyDescent="0.2">
      <c r="A53" s="77">
        <v>3808921900</v>
      </c>
      <c r="B53" s="78" t="s">
        <v>66</v>
      </c>
      <c r="C53" s="79">
        <v>69324.206319999837</v>
      </c>
      <c r="D53" s="79">
        <v>83969.234330000065</v>
      </c>
      <c r="E53" s="82">
        <v>0.15324303751186974</v>
      </c>
      <c r="F53" s="79">
        <v>7244.2373899999984</v>
      </c>
      <c r="G53" s="79">
        <v>7476.0151400000013</v>
      </c>
      <c r="H53" s="82">
        <v>5.1118208608357495E-3</v>
      </c>
      <c r="J53" s="81"/>
    </row>
    <row r="54" spans="1:10" s="76" customFormat="1" ht="24" x14ac:dyDescent="0.2">
      <c r="A54" s="77">
        <v>9619002010</v>
      </c>
      <c r="B54" s="78" t="s">
        <v>71</v>
      </c>
      <c r="C54" s="79">
        <v>85462.208979999676</v>
      </c>
      <c r="D54" s="79">
        <v>81987.699689999979</v>
      </c>
      <c r="E54" s="82">
        <v>0.14962675602983039</v>
      </c>
      <c r="F54" s="79">
        <v>15079.645200000004</v>
      </c>
      <c r="G54" s="79">
        <v>14929.940940000013</v>
      </c>
      <c r="H54" s="82">
        <v>1.0208537853247011E-2</v>
      </c>
      <c r="J54" s="81"/>
    </row>
    <row r="55" spans="1:10" s="76" customFormat="1" ht="24" x14ac:dyDescent="0.2">
      <c r="A55" s="77">
        <v>9619001010</v>
      </c>
      <c r="B55" s="78" t="s">
        <v>169</v>
      </c>
      <c r="C55" s="79">
        <v>78089.251280000026</v>
      </c>
      <c r="D55" s="79">
        <v>81575.722030000223</v>
      </c>
      <c r="E55" s="82">
        <v>0.14887490079964832</v>
      </c>
      <c r="F55" s="79">
        <v>16684.68737000008</v>
      </c>
      <c r="G55" s="79">
        <v>16936.228600000039</v>
      </c>
      <c r="H55" s="82">
        <v>1.1580362671839536E-2</v>
      </c>
      <c r="J55" s="81"/>
    </row>
    <row r="56" spans="1:10" s="76" customFormat="1" ht="24" x14ac:dyDescent="0.2">
      <c r="A56" s="77">
        <v>1701140000</v>
      </c>
      <c r="B56" s="78" t="s">
        <v>64</v>
      </c>
      <c r="C56" s="79">
        <v>80613.06948000002</v>
      </c>
      <c r="D56" s="79">
        <v>81512.022310000044</v>
      </c>
      <c r="E56" s="82">
        <v>0.14875864942901987</v>
      </c>
      <c r="F56" s="79">
        <v>154208.44779000003</v>
      </c>
      <c r="G56" s="79">
        <v>147903.52792000002</v>
      </c>
      <c r="H56" s="82">
        <v>0.10113092673761741</v>
      </c>
      <c r="J56" s="81"/>
    </row>
    <row r="57" spans="1:10" s="76" customFormat="1" ht="24" x14ac:dyDescent="0.2">
      <c r="A57" s="77">
        <v>4104110000</v>
      </c>
      <c r="B57" s="78" t="s">
        <v>83</v>
      </c>
      <c r="C57" s="79">
        <v>57656.898039999971</v>
      </c>
      <c r="D57" s="79">
        <v>81048.155089999986</v>
      </c>
      <c r="E57" s="82">
        <v>0.14791209625556073</v>
      </c>
      <c r="F57" s="79">
        <v>20219.16534</v>
      </c>
      <c r="G57" s="79">
        <v>26905.356169999999</v>
      </c>
      <c r="H57" s="82">
        <v>1.8396881007121904E-2</v>
      </c>
      <c r="J57" s="81"/>
    </row>
    <row r="58" spans="1:10" s="76" customFormat="1" x14ac:dyDescent="0.2">
      <c r="A58" s="77">
        <v>7610100000</v>
      </c>
      <c r="B58" s="78" t="s">
        <v>51</v>
      </c>
      <c r="C58" s="79">
        <v>47986.921140000166</v>
      </c>
      <c r="D58" s="79">
        <v>78989.592090000064</v>
      </c>
      <c r="E58" s="82">
        <v>0.14415523876428277</v>
      </c>
      <c r="F58" s="79">
        <v>5933.5613900000017</v>
      </c>
      <c r="G58" s="79">
        <v>9438.7635399999981</v>
      </c>
      <c r="H58" s="82">
        <v>6.4538751541730922E-3</v>
      </c>
      <c r="J58" s="81"/>
    </row>
    <row r="59" spans="1:10" s="76" customFormat="1" x14ac:dyDescent="0.2">
      <c r="A59" s="77">
        <v>603193000</v>
      </c>
      <c r="B59" s="78" t="s">
        <v>65</v>
      </c>
      <c r="C59" s="79">
        <v>73519.895970000085</v>
      </c>
      <c r="D59" s="79">
        <v>76770.331159999987</v>
      </c>
      <c r="E59" s="82">
        <v>0.14010510911074697</v>
      </c>
      <c r="F59" s="79">
        <v>17358.342219999999</v>
      </c>
      <c r="G59" s="79">
        <v>16714.667570000012</v>
      </c>
      <c r="H59" s="82">
        <v>1.1428867487052845E-2</v>
      </c>
      <c r="J59" s="81"/>
    </row>
    <row r="60" spans="1:10" s="76" customFormat="1" x14ac:dyDescent="0.2">
      <c r="A60" s="77">
        <v>603121000</v>
      </c>
      <c r="B60" s="78" t="s">
        <v>69</v>
      </c>
      <c r="C60" s="79">
        <v>74365.905700000352</v>
      </c>
      <c r="D60" s="79">
        <v>71027.839880000189</v>
      </c>
      <c r="E60" s="82">
        <v>0.12962511827059955</v>
      </c>
      <c r="F60" s="79">
        <v>13575.442850000016</v>
      </c>
      <c r="G60" s="79">
        <v>13428.806870000008</v>
      </c>
      <c r="H60" s="82">
        <v>9.1821182553411002E-3</v>
      </c>
      <c r="J60" s="81"/>
    </row>
    <row r="61" spans="1:10" s="76" customFormat="1" x14ac:dyDescent="0.2">
      <c r="A61" s="77">
        <v>7110110000</v>
      </c>
      <c r="B61" s="78" t="s">
        <v>147</v>
      </c>
      <c r="C61" s="79">
        <v>73726.130659999952</v>
      </c>
      <c r="D61" s="79">
        <v>70054.787369999991</v>
      </c>
      <c r="E61" s="82">
        <v>0.12784930688586116</v>
      </c>
      <c r="F61" s="79">
        <v>1.8201300000000005</v>
      </c>
      <c r="G61" s="79">
        <v>1.80488</v>
      </c>
      <c r="H61" s="82">
        <v>1.2341097580100975E-6</v>
      </c>
      <c r="J61" s="81"/>
    </row>
    <row r="62" spans="1:10" s="76" customFormat="1" x14ac:dyDescent="0.2">
      <c r="A62" s="77">
        <v>1806900090</v>
      </c>
      <c r="B62" s="78" t="s">
        <v>78</v>
      </c>
      <c r="C62" s="79">
        <v>33552.253970000071</v>
      </c>
      <c r="D62" s="79">
        <v>67912.89350999998</v>
      </c>
      <c r="E62" s="82">
        <v>0.12394037138402635</v>
      </c>
      <c r="F62" s="79">
        <v>6186.6215499999962</v>
      </c>
      <c r="G62" s="79">
        <v>9753.2236299999931</v>
      </c>
      <c r="H62" s="82">
        <v>6.668891258054639E-3</v>
      </c>
      <c r="J62" s="81"/>
    </row>
    <row r="63" spans="1:10" s="76" customFormat="1" ht="24" x14ac:dyDescent="0.2">
      <c r="A63" s="77">
        <v>3401110000</v>
      </c>
      <c r="B63" s="78" t="s">
        <v>145</v>
      </c>
      <c r="C63" s="79">
        <v>69081.165960000231</v>
      </c>
      <c r="D63" s="79">
        <v>67797.136290000184</v>
      </c>
      <c r="E63" s="82">
        <v>0.12372911558125238</v>
      </c>
      <c r="F63" s="79">
        <v>32249.586299999875</v>
      </c>
      <c r="G63" s="79">
        <v>31919.829800000065</v>
      </c>
      <c r="H63" s="82">
        <v>2.182559141339124E-2</v>
      </c>
      <c r="J63" s="81"/>
    </row>
    <row r="64" spans="1:10" s="76" customFormat="1" x14ac:dyDescent="0.2">
      <c r="A64" s="77">
        <v>3903190000</v>
      </c>
      <c r="B64" s="78" t="s">
        <v>89</v>
      </c>
      <c r="C64" s="79">
        <v>51071.062079999967</v>
      </c>
      <c r="D64" s="79">
        <v>67237.171589999794</v>
      </c>
      <c r="E64" s="82">
        <v>0.12270718543966927</v>
      </c>
      <c r="F64" s="79">
        <v>27525.378559999997</v>
      </c>
      <c r="G64" s="79">
        <v>33990.732499999998</v>
      </c>
      <c r="H64" s="82">
        <v>2.3241597591064755E-2</v>
      </c>
      <c r="J64" s="81"/>
    </row>
    <row r="65" spans="1:10" s="76" customFormat="1" ht="36" x14ac:dyDescent="0.2">
      <c r="A65" s="77">
        <v>8704229000</v>
      </c>
      <c r="B65" s="78" t="s">
        <v>141</v>
      </c>
      <c r="C65" s="79">
        <v>47973.800579999996</v>
      </c>
      <c r="D65" s="79">
        <v>66649.320999999996</v>
      </c>
      <c r="E65" s="82">
        <v>0.1216343638195425</v>
      </c>
      <c r="F65" s="79">
        <v>4043.81504</v>
      </c>
      <c r="G65" s="79">
        <v>5687.2</v>
      </c>
      <c r="H65" s="82">
        <v>3.8886956560851837E-3</v>
      </c>
      <c r="J65" s="81"/>
    </row>
    <row r="66" spans="1:10" s="76" customFormat="1" x14ac:dyDescent="0.2">
      <c r="A66" s="77">
        <v>3004201900</v>
      </c>
      <c r="B66" s="78" t="s">
        <v>93</v>
      </c>
      <c r="C66" s="79">
        <v>37183.006809999948</v>
      </c>
      <c r="D66" s="79">
        <v>65694.947779999915</v>
      </c>
      <c r="E66" s="82">
        <v>0.11989264195772312</v>
      </c>
      <c r="F66" s="79">
        <v>652.90700000000027</v>
      </c>
      <c r="G66" s="79">
        <v>870.25644000000159</v>
      </c>
      <c r="H66" s="82">
        <v>5.9504895869815779E-4</v>
      </c>
      <c r="J66" s="81"/>
    </row>
    <row r="67" spans="1:10" s="76" customFormat="1" ht="24" x14ac:dyDescent="0.2">
      <c r="A67" s="77">
        <v>1511900000</v>
      </c>
      <c r="B67" s="78" t="s">
        <v>99</v>
      </c>
      <c r="C67" s="79">
        <v>64905.823139999971</v>
      </c>
      <c r="D67" s="79">
        <v>63619.141099999913</v>
      </c>
      <c r="E67" s="82">
        <v>0.1161043149178399</v>
      </c>
      <c r="F67" s="79">
        <v>44030.621940000012</v>
      </c>
      <c r="G67" s="79">
        <v>46375.478009999999</v>
      </c>
      <c r="H67" s="82">
        <v>3.1709825553235503E-2</v>
      </c>
      <c r="J67" s="81"/>
    </row>
    <row r="68" spans="1:10" s="76" customFormat="1" x14ac:dyDescent="0.2">
      <c r="A68" s="77">
        <v>803101000</v>
      </c>
      <c r="B68" s="78" t="s">
        <v>74</v>
      </c>
      <c r="C68" s="79">
        <v>47982.101569999955</v>
      </c>
      <c r="D68" s="79">
        <v>58110.907130000014</v>
      </c>
      <c r="E68" s="82">
        <v>0.10605184139436423</v>
      </c>
      <c r="F68" s="79">
        <v>93840.991150000002</v>
      </c>
      <c r="G68" s="79">
        <v>121731.54065000002</v>
      </c>
      <c r="H68" s="82">
        <v>8.323549608492968E-2</v>
      </c>
      <c r="J68" s="81"/>
    </row>
    <row r="69" spans="1:10" s="76" customFormat="1" ht="24" x14ac:dyDescent="0.2">
      <c r="A69" s="77">
        <v>3923309900</v>
      </c>
      <c r="B69" s="78" t="s">
        <v>113</v>
      </c>
      <c r="C69" s="79">
        <v>54590.406429999945</v>
      </c>
      <c r="D69" s="79">
        <v>57757.293799999847</v>
      </c>
      <c r="E69" s="82">
        <v>0.10540650049985338</v>
      </c>
      <c r="F69" s="79">
        <v>7278.1709800000008</v>
      </c>
      <c r="G69" s="79">
        <v>7731.8677400000024</v>
      </c>
      <c r="H69" s="82">
        <v>5.2867633446974215E-3</v>
      </c>
      <c r="J69" s="81"/>
    </row>
    <row r="70" spans="1:10" s="76" customFormat="1" x14ac:dyDescent="0.2">
      <c r="A70" s="77">
        <v>3305900000</v>
      </c>
      <c r="B70" s="78" t="s">
        <v>76</v>
      </c>
      <c r="C70" s="79">
        <v>71676.914200000043</v>
      </c>
      <c r="D70" s="79">
        <v>57273.557899999869</v>
      </c>
      <c r="E70" s="82">
        <v>0.10452368717827173</v>
      </c>
      <c r="F70" s="79">
        <v>13642.389840000033</v>
      </c>
      <c r="G70" s="79">
        <v>10873.951279999981</v>
      </c>
      <c r="H70" s="82">
        <v>7.43520310645271E-3</v>
      </c>
      <c r="J70" s="81"/>
    </row>
    <row r="71" spans="1:10" s="76" customFormat="1" ht="24" x14ac:dyDescent="0.2">
      <c r="A71" s="77">
        <v>6203421000</v>
      </c>
      <c r="B71" s="78" t="s">
        <v>87</v>
      </c>
      <c r="C71" s="79">
        <v>72044.408000000258</v>
      </c>
      <c r="D71" s="79">
        <v>56912.379819999886</v>
      </c>
      <c r="E71" s="82">
        <v>0.10386454068844686</v>
      </c>
      <c r="F71" s="79">
        <v>3336.8370399999994</v>
      </c>
      <c r="G71" s="79">
        <v>2668.9130599999967</v>
      </c>
      <c r="H71" s="82">
        <v>1.8249034011272687E-3</v>
      </c>
      <c r="J71" s="81"/>
    </row>
    <row r="72" spans="1:10" s="76" customFormat="1" ht="24" x14ac:dyDescent="0.2">
      <c r="A72" s="77">
        <v>3921120000</v>
      </c>
      <c r="B72" s="78" t="s">
        <v>81</v>
      </c>
      <c r="C72" s="79">
        <v>52947.985879999949</v>
      </c>
      <c r="D72" s="79">
        <v>55140.222760000026</v>
      </c>
      <c r="E72" s="82">
        <v>0.10063037125735252</v>
      </c>
      <c r="F72" s="79">
        <v>8360.9712799999961</v>
      </c>
      <c r="G72" s="79">
        <v>8769.6948400000092</v>
      </c>
      <c r="H72" s="82">
        <v>5.996390882947792E-3</v>
      </c>
      <c r="J72" s="81"/>
    </row>
    <row r="73" spans="1:10" s="76" customFormat="1" x14ac:dyDescent="0.2">
      <c r="A73" s="77">
        <v>102299020</v>
      </c>
      <c r="B73" s="78" t="s">
        <v>79</v>
      </c>
      <c r="C73" s="79">
        <v>277128.99858000001</v>
      </c>
      <c r="D73" s="79">
        <v>53853.675569999992</v>
      </c>
      <c r="E73" s="82">
        <v>9.8282435124897774E-2</v>
      </c>
      <c r="F73" s="79">
        <v>107990.86199999999</v>
      </c>
      <c r="G73" s="79">
        <v>23511.85</v>
      </c>
      <c r="H73" s="82">
        <v>1.6076527810086935E-2</v>
      </c>
      <c r="J73" s="81"/>
    </row>
    <row r="74" spans="1:10" s="76" customFormat="1" x14ac:dyDescent="0.2">
      <c r="A74" s="77">
        <v>7602000000</v>
      </c>
      <c r="B74" s="78" t="s">
        <v>102</v>
      </c>
      <c r="C74" s="79">
        <v>80384.031590000086</v>
      </c>
      <c r="D74" s="79">
        <v>53021.690339999936</v>
      </c>
      <c r="E74" s="82">
        <v>9.6764070156733856E-2</v>
      </c>
      <c r="F74" s="79">
        <v>51307.720600000001</v>
      </c>
      <c r="G74" s="79">
        <v>31256.339</v>
      </c>
      <c r="H74" s="82">
        <v>2.1371921102550626E-2</v>
      </c>
      <c r="J74" s="81"/>
    </row>
    <row r="75" spans="1:10" s="76" customFormat="1" x14ac:dyDescent="0.2">
      <c r="A75" s="77">
        <v>3923509000</v>
      </c>
      <c r="B75" s="78" t="s">
        <v>82</v>
      </c>
      <c r="C75" s="79">
        <v>26718.948350000017</v>
      </c>
      <c r="D75" s="79">
        <v>52504.510749999958</v>
      </c>
      <c r="E75" s="82">
        <v>9.5820222425560431E-2</v>
      </c>
      <c r="F75" s="79">
        <v>3529.6025299999974</v>
      </c>
      <c r="G75" s="79">
        <v>4486.0727799999995</v>
      </c>
      <c r="H75" s="82">
        <v>3.0674095745653368E-3</v>
      </c>
      <c r="J75" s="81"/>
    </row>
    <row r="76" spans="1:10" s="76" customFormat="1" ht="24" x14ac:dyDescent="0.2">
      <c r="A76" s="77">
        <v>3920209000</v>
      </c>
      <c r="B76" s="78" t="s">
        <v>88</v>
      </c>
      <c r="C76" s="79">
        <v>43331.834509999979</v>
      </c>
      <c r="D76" s="79">
        <v>51915.979270000062</v>
      </c>
      <c r="E76" s="82">
        <v>9.4746158187793306E-2</v>
      </c>
      <c r="F76" s="79">
        <v>16040.016799999976</v>
      </c>
      <c r="G76" s="79">
        <v>16234.424870000004</v>
      </c>
      <c r="H76" s="82">
        <v>1.110049540564958E-2</v>
      </c>
      <c r="J76" s="81"/>
    </row>
    <row r="77" spans="1:10" s="76" customFormat="1" x14ac:dyDescent="0.2">
      <c r="A77" s="77">
        <v>1513211000</v>
      </c>
      <c r="B77" s="78" t="s">
        <v>73</v>
      </c>
      <c r="C77" s="79">
        <v>36140.478329999998</v>
      </c>
      <c r="D77" s="79">
        <v>51530.652480000004</v>
      </c>
      <c r="E77" s="82">
        <v>9.4042940536644498E-2</v>
      </c>
      <c r="F77" s="79">
        <v>44742.423999999999</v>
      </c>
      <c r="G77" s="79">
        <v>45713.603999999999</v>
      </c>
      <c r="H77" s="82">
        <v>3.1257260743212528E-2</v>
      </c>
      <c r="J77" s="81"/>
    </row>
    <row r="78" spans="1:10" s="76" customFormat="1" ht="24" x14ac:dyDescent="0.2">
      <c r="A78" s="77">
        <v>6908900000</v>
      </c>
      <c r="B78" s="78" t="s">
        <v>144</v>
      </c>
      <c r="C78" s="79">
        <v>66712.219280000339</v>
      </c>
      <c r="D78" s="79">
        <v>51090.20164999993</v>
      </c>
      <c r="E78" s="82">
        <v>9.3239122047618209E-2</v>
      </c>
      <c r="F78" s="79">
        <v>190387.08409000034</v>
      </c>
      <c r="G78" s="79">
        <v>144243.85983000015</v>
      </c>
      <c r="H78" s="82">
        <v>9.8628581927465472E-2</v>
      </c>
      <c r="J78" s="81"/>
    </row>
    <row r="79" spans="1:10" s="76" customFormat="1" ht="24" x14ac:dyDescent="0.2">
      <c r="A79" s="77">
        <v>6204620000</v>
      </c>
      <c r="B79" s="78" t="s">
        <v>85</v>
      </c>
      <c r="C79" s="79">
        <v>56859.397359999886</v>
      </c>
      <c r="D79" s="79">
        <v>50555.663099999976</v>
      </c>
      <c r="E79" s="82">
        <v>9.2263594382958808E-2</v>
      </c>
      <c r="F79" s="79">
        <v>1258.1733299999987</v>
      </c>
      <c r="G79" s="79">
        <v>1137.343990000001</v>
      </c>
      <c r="H79" s="82">
        <v>7.7767348315297411E-4</v>
      </c>
      <c r="J79" s="81"/>
    </row>
    <row r="80" spans="1:10" s="76" customFormat="1" ht="24" x14ac:dyDescent="0.2">
      <c r="A80" s="77">
        <v>303420000</v>
      </c>
      <c r="B80" s="78" t="s">
        <v>104</v>
      </c>
      <c r="C80" s="79">
        <v>35758.251199999992</v>
      </c>
      <c r="D80" s="79">
        <v>50442.753060000003</v>
      </c>
      <c r="E80" s="82">
        <v>9.2057534656045215E-2</v>
      </c>
      <c r="F80" s="79">
        <v>16288.335349999999</v>
      </c>
      <c r="G80" s="79">
        <v>23309.898000000001</v>
      </c>
      <c r="H80" s="82">
        <v>1.5938440550075383E-2</v>
      </c>
      <c r="J80" s="81"/>
    </row>
    <row r="81" spans="1:10" s="76" customFormat="1" ht="36" x14ac:dyDescent="0.2">
      <c r="A81" s="77">
        <v>6910100000</v>
      </c>
      <c r="B81" s="78" t="s">
        <v>96</v>
      </c>
      <c r="C81" s="79">
        <v>49226.994169999954</v>
      </c>
      <c r="D81" s="79">
        <v>49941.675510000088</v>
      </c>
      <c r="E81" s="82">
        <v>9.1143072991559632E-2</v>
      </c>
      <c r="F81" s="79">
        <v>37557.847919999957</v>
      </c>
      <c r="G81" s="79">
        <v>37113.277549999984</v>
      </c>
      <c r="H81" s="82">
        <v>2.5376677660671105E-2</v>
      </c>
      <c r="J81" s="81"/>
    </row>
    <row r="82" spans="1:10" s="76" customFormat="1" x14ac:dyDescent="0.2">
      <c r="A82" s="77">
        <v>4901999000</v>
      </c>
      <c r="B82" s="78" t="s">
        <v>106</v>
      </c>
      <c r="C82" s="79">
        <v>59805.855899999922</v>
      </c>
      <c r="D82" s="79">
        <v>48711.575859999983</v>
      </c>
      <c r="E82" s="82">
        <v>8.8898153071634178E-2</v>
      </c>
      <c r="F82" s="79">
        <v>6815.4450799999704</v>
      </c>
      <c r="G82" s="79">
        <v>6241.7698999999138</v>
      </c>
      <c r="H82" s="82">
        <v>4.2678899100458776E-3</v>
      </c>
      <c r="J82" s="81"/>
    </row>
    <row r="83" spans="1:10" s="76" customFormat="1" ht="14.25" customHeight="1" x14ac:dyDescent="0.2">
      <c r="A83" s="77">
        <v>6212100000</v>
      </c>
      <c r="B83" s="78" t="s">
        <v>107</v>
      </c>
      <c r="C83" s="79">
        <v>51022.972589999888</v>
      </c>
      <c r="D83" s="79">
        <v>48199.735609999909</v>
      </c>
      <c r="E83" s="82">
        <v>8.7964049584128373E-2</v>
      </c>
      <c r="F83" s="79">
        <v>517.15089999999987</v>
      </c>
      <c r="G83" s="79">
        <v>486.28023999999806</v>
      </c>
      <c r="H83" s="82">
        <v>3.3250032651006704E-4</v>
      </c>
      <c r="J83" s="81"/>
    </row>
    <row r="84" spans="1:10" s="76" customFormat="1" x14ac:dyDescent="0.2">
      <c r="A84" s="77">
        <v>6302600000</v>
      </c>
      <c r="B84" s="78" t="s">
        <v>80</v>
      </c>
      <c r="C84" s="79">
        <v>52837.434779999916</v>
      </c>
      <c r="D84" s="79">
        <v>47593.26068000005</v>
      </c>
      <c r="E84" s="82">
        <v>8.685723872429929E-2</v>
      </c>
      <c r="F84" s="79">
        <v>6452.9792899999975</v>
      </c>
      <c r="G84" s="79">
        <v>6008.5318699999971</v>
      </c>
      <c r="H84" s="82">
        <v>4.1084104273312657E-3</v>
      </c>
      <c r="J84" s="81"/>
    </row>
    <row r="85" spans="1:10" s="76" customFormat="1" ht="24" x14ac:dyDescent="0.2">
      <c r="A85" s="77">
        <v>3904101000</v>
      </c>
      <c r="B85" s="78" t="s">
        <v>91</v>
      </c>
      <c r="C85" s="79">
        <v>58506.954570000045</v>
      </c>
      <c r="D85" s="79">
        <v>47110.361429999975</v>
      </c>
      <c r="E85" s="82">
        <v>8.5975952280845605E-2</v>
      </c>
      <c r="F85" s="79">
        <v>41886.701880000008</v>
      </c>
      <c r="G85" s="79">
        <v>34665.945639999998</v>
      </c>
      <c r="H85" s="82">
        <v>2.3703283201637556E-2</v>
      </c>
      <c r="J85" s="81"/>
    </row>
    <row r="86" spans="1:10" s="76" customFormat="1" ht="24" x14ac:dyDescent="0.2">
      <c r="A86" s="77">
        <v>2803009000</v>
      </c>
      <c r="B86" s="78" t="s">
        <v>149</v>
      </c>
      <c r="C86" s="79">
        <v>52283.890780000031</v>
      </c>
      <c r="D86" s="79">
        <v>45893.999110000084</v>
      </c>
      <c r="E86" s="82">
        <v>8.3756102854813941E-2</v>
      </c>
      <c r="F86" s="79">
        <v>37103.142449999992</v>
      </c>
      <c r="G86" s="79">
        <v>32641.399619999997</v>
      </c>
      <c r="H86" s="82">
        <v>2.2318973996137741E-2</v>
      </c>
      <c r="J86" s="81"/>
    </row>
    <row r="87" spans="1:10" s="76" customFormat="1" ht="24" x14ac:dyDescent="0.2">
      <c r="A87" s="77">
        <v>3402200000</v>
      </c>
      <c r="B87" s="78" t="s">
        <v>75</v>
      </c>
      <c r="C87" s="79">
        <v>57613.195089999914</v>
      </c>
      <c r="D87" s="79">
        <v>45761.279029999954</v>
      </c>
      <c r="E87" s="82">
        <v>8.3513889997208171E-2</v>
      </c>
      <c r="F87" s="79">
        <v>44133.710289999974</v>
      </c>
      <c r="G87" s="79">
        <v>35928.67632000002</v>
      </c>
      <c r="H87" s="82">
        <v>2.4566691435939422E-2</v>
      </c>
      <c r="J87" s="81"/>
    </row>
    <row r="88" spans="1:10" s="76" customFormat="1" x14ac:dyDescent="0.2">
      <c r="A88" s="77">
        <v>1905310000</v>
      </c>
      <c r="B88" s="78" t="s">
        <v>191</v>
      </c>
      <c r="C88" s="79">
        <v>24208.171910000041</v>
      </c>
      <c r="D88" s="79">
        <v>45222.966810000013</v>
      </c>
      <c r="E88" s="82">
        <v>8.2531475421432091E-2</v>
      </c>
      <c r="F88" s="79">
        <v>7536.3603999999996</v>
      </c>
      <c r="G88" s="79">
        <v>11577.237230000002</v>
      </c>
      <c r="H88" s="82">
        <v>7.9160838595035646E-3</v>
      </c>
      <c r="J88" s="81"/>
    </row>
    <row r="89" spans="1:10" s="76" customFormat="1" ht="24" x14ac:dyDescent="0.2">
      <c r="A89" s="77">
        <v>3004501000</v>
      </c>
      <c r="B89" s="78" t="s">
        <v>115</v>
      </c>
      <c r="C89" s="79">
        <v>29422.49184999998</v>
      </c>
      <c r="D89" s="79">
        <v>44073.097829999926</v>
      </c>
      <c r="E89" s="82">
        <v>8.0432975695408832E-2</v>
      </c>
      <c r="F89" s="79">
        <v>1075.800739999999</v>
      </c>
      <c r="G89" s="79">
        <v>1404.0690200000006</v>
      </c>
      <c r="H89" s="82">
        <v>9.6005012992646352E-4</v>
      </c>
      <c r="J89" s="81"/>
    </row>
    <row r="90" spans="1:10" s="76" customFormat="1" ht="24" x14ac:dyDescent="0.2">
      <c r="A90" s="77">
        <v>2710129900</v>
      </c>
      <c r="B90" s="78" t="s">
        <v>42</v>
      </c>
      <c r="C90" s="79">
        <v>81209.990890000001</v>
      </c>
      <c r="D90" s="79">
        <v>44028.954239999999</v>
      </c>
      <c r="E90" s="82">
        <v>8.0352414072187614E-2</v>
      </c>
      <c r="F90" s="79">
        <v>90608.205259999988</v>
      </c>
      <c r="G90" s="79">
        <v>48840.228419999999</v>
      </c>
      <c r="H90" s="82">
        <v>3.3395130134171849E-2</v>
      </c>
      <c r="J90" s="81"/>
    </row>
    <row r="91" spans="1:10" s="76" customFormat="1" ht="36" x14ac:dyDescent="0.2">
      <c r="A91" s="77">
        <v>7010903000</v>
      </c>
      <c r="B91" s="78" t="s">
        <v>192</v>
      </c>
      <c r="C91" s="79">
        <v>22723.500260000012</v>
      </c>
      <c r="D91" s="79">
        <v>43658.255859999954</v>
      </c>
      <c r="E91" s="82">
        <v>7.967589312728196E-2</v>
      </c>
      <c r="F91" s="79">
        <v>33323.648099999977</v>
      </c>
      <c r="G91" s="79">
        <v>67852.688249999861</v>
      </c>
      <c r="H91" s="82">
        <v>4.6395142434146268E-2</v>
      </c>
      <c r="J91" s="81"/>
    </row>
    <row r="92" spans="1:10" s="76" customFormat="1" ht="36" x14ac:dyDescent="0.2">
      <c r="A92" s="77">
        <v>7010902000</v>
      </c>
      <c r="B92" s="78" t="s">
        <v>152</v>
      </c>
      <c r="C92" s="79">
        <v>32091.976380000033</v>
      </c>
      <c r="D92" s="79">
        <v>43543.434679999998</v>
      </c>
      <c r="E92" s="82">
        <v>7.9466345588421E-2</v>
      </c>
      <c r="F92" s="79">
        <v>42676.864789999992</v>
      </c>
      <c r="G92" s="79">
        <v>60362.857909999999</v>
      </c>
      <c r="H92" s="82">
        <v>4.1273875253816317E-2</v>
      </c>
      <c r="J92" s="81"/>
    </row>
    <row r="93" spans="1:10" s="76" customFormat="1" ht="24" x14ac:dyDescent="0.2">
      <c r="A93" s="77">
        <v>7210500000</v>
      </c>
      <c r="B93" s="78" t="s">
        <v>172</v>
      </c>
      <c r="C93" s="79">
        <v>38073.834069999968</v>
      </c>
      <c r="D93" s="79">
        <v>42989.924109999913</v>
      </c>
      <c r="E93" s="82">
        <v>7.8456194171434276E-2</v>
      </c>
      <c r="F93" s="79">
        <v>31380.738000000001</v>
      </c>
      <c r="G93" s="79">
        <v>36714.443629999994</v>
      </c>
      <c r="H93" s="82">
        <v>2.510396987262015E-2</v>
      </c>
      <c r="J93" s="81"/>
    </row>
    <row r="94" spans="1:10" s="76" customFormat="1" x14ac:dyDescent="0.2">
      <c r="A94" s="77">
        <v>3903900000</v>
      </c>
      <c r="B94" s="78" t="s">
        <v>154</v>
      </c>
      <c r="C94" s="79">
        <v>50489.154270000035</v>
      </c>
      <c r="D94" s="79">
        <v>42923.657560000029</v>
      </c>
      <c r="E94" s="82">
        <v>7.8335258360974158E-2</v>
      </c>
      <c r="F94" s="79">
        <v>25553.196920000002</v>
      </c>
      <c r="G94" s="79">
        <v>21088.647900000004</v>
      </c>
      <c r="H94" s="82">
        <v>1.4419632416908136E-2</v>
      </c>
      <c r="J94" s="81"/>
    </row>
    <row r="95" spans="1:10" s="76" customFormat="1" x14ac:dyDescent="0.2">
      <c r="A95" s="77">
        <v>1905320000</v>
      </c>
      <c r="B95" s="78" t="s">
        <v>193</v>
      </c>
      <c r="C95" s="79">
        <v>8134.2924299999995</v>
      </c>
      <c r="D95" s="79">
        <v>42576.698820000085</v>
      </c>
      <c r="E95" s="82">
        <v>7.7702062028613572E-2</v>
      </c>
      <c r="F95" s="79">
        <v>2168.4254800000008</v>
      </c>
      <c r="G95" s="79">
        <v>12133.635050000015</v>
      </c>
      <c r="H95" s="82">
        <v>8.2965279771166824E-3</v>
      </c>
      <c r="J95" s="81"/>
    </row>
    <row r="96" spans="1:10" s="76" customFormat="1" ht="24" x14ac:dyDescent="0.2">
      <c r="A96" s="77">
        <v>4011201000</v>
      </c>
      <c r="B96" s="78" t="s">
        <v>143</v>
      </c>
      <c r="C96" s="79">
        <v>51321.156739999977</v>
      </c>
      <c r="D96" s="79">
        <v>42168.849840000003</v>
      </c>
      <c r="E96" s="82">
        <v>7.6957741599351287E-2</v>
      </c>
      <c r="F96" s="79">
        <v>8689.8859599999978</v>
      </c>
      <c r="G96" s="79">
        <v>8043.118830000004</v>
      </c>
      <c r="H96" s="82">
        <v>5.4995852538328102E-3</v>
      </c>
      <c r="J96" s="81"/>
    </row>
    <row r="97" spans="1:10" s="76" customFormat="1" ht="36" x14ac:dyDescent="0.2">
      <c r="A97" s="77">
        <v>6004100000</v>
      </c>
      <c r="B97" s="78" t="s">
        <v>151</v>
      </c>
      <c r="C97" s="79">
        <v>47118.598279999969</v>
      </c>
      <c r="D97" s="79">
        <v>41776.680850000041</v>
      </c>
      <c r="E97" s="82">
        <v>7.6242036999624049E-2</v>
      </c>
      <c r="F97" s="79">
        <v>3977.3068499999954</v>
      </c>
      <c r="G97" s="79">
        <v>3713.8553600000027</v>
      </c>
      <c r="H97" s="82">
        <v>2.5393960482769529E-3</v>
      </c>
      <c r="J97" s="81"/>
    </row>
    <row r="98" spans="1:10" s="76" customFormat="1" x14ac:dyDescent="0.2">
      <c r="A98" s="77">
        <v>8413819000</v>
      </c>
      <c r="B98" s="78" t="s">
        <v>194</v>
      </c>
      <c r="C98" s="79">
        <v>28863.517609999999</v>
      </c>
      <c r="D98" s="79">
        <v>40763.297479999994</v>
      </c>
      <c r="E98" s="82">
        <v>7.4392622186902096E-2</v>
      </c>
      <c r="F98" s="79">
        <v>1408.5962400000005</v>
      </c>
      <c r="G98" s="79">
        <v>1973.0495599999999</v>
      </c>
      <c r="H98" s="82">
        <v>1.3490978430884765E-3</v>
      </c>
      <c r="J98" s="81"/>
    </row>
    <row r="99" spans="1:10" s="76" customFormat="1" x14ac:dyDescent="0.2">
      <c r="A99" s="77">
        <v>1604141000</v>
      </c>
      <c r="B99" s="78" t="s">
        <v>173</v>
      </c>
      <c r="C99" s="79">
        <v>37892.212049999995</v>
      </c>
      <c r="D99" s="79">
        <v>40637.372480000005</v>
      </c>
      <c r="E99" s="82">
        <v>7.4162810284332609E-2</v>
      </c>
      <c r="F99" s="79">
        <v>5838.2764199999992</v>
      </c>
      <c r="G99" s="79">
        <v>6788.8937400000013</v>
      </c>
      <c r="H99" s="82">
        <v>4.6419928253555185E-3</v>
      </c>
      <c r="J99" s="81"/>
    </row>
    <row r="100" spans="1:10" s="76" customFormat="1" x14ac:dyDescent="0.2">
      <c r="A100" s="77">
        <v>4205009000</v>
      </c>
      <c r="B100" s="78" t="s">
        <v>116</v>
      </c>
      <c r="C100" s="79">
        <v>36259.479720000039</v>
      </c>
      <c r="D100" s="79">
        <v>40468.423980000021</v>
      </c>
      <c r="E100" s="82">
        <v>7.3854480911918388E-2</v>
      </c>
      <c r="F100" s="79">
        <v>5222.5908700000009</v>
      </c>
      <c r="G100" s="79">
        <v>5608.2166700000043</v>
      </c>
      <c r="H100" s="82">
        <v>3.8346897951564091E-3</v>
      </c>
      <c r="J100" s="81"/>
    </row>
    <row r="101" spans="1:10" s="76" customFormat="1" x14ac:dyDescent="0.2">
      <c r="A101" s="77">
        <v>7404000090</v>
      </c>
      <c r="B101" s="78" t="s">
        <v>110</v>
      </c>
      <c r="C101" s="79">
        <v>82144.882879999932</v>
      </c>
      <c r="D101" s="79">
        <v>40306.652940000007</v>
      </c>
      <c r="E101" s="82">
        <v>7.3559250334328155E-2</v>
      </c>
      <c r="F101" s="79">
        <v>16455.286399999997</v>
      </c>
      <c r="G101" s="79">
        <v>9162.5046700000021</v>
      </c>
      <c r="H101" s="82">
        <v>6.2649796225012697E-3</v>
      </c>
      <c r="J101" s="81"/>
    </row>
    <row r="102" spans="1:10" s="76" customFormat="1" x14ac:dyDescent="0.2">
      <c r="A102" s="77">
        <v>2401202000</v>
      </c>
      <c r="B102" s="78" t="s">
        <v>184</v>
      </c>
      <c r="C102" s="79">
        <v>48866.376250000016</v>
      </c>
      <c r="D102" s="79">
        <v>39784.119450000006</v>
      </c>
      <c r="E102" s="82">
        <v>7.2605631787628244E-2</v>
      </c>
      <c r="F102" s="79">
        <v>9054.836150000001</v>
      </c>
      <c r="G102" s="79">
        <v>6180.793200000001</v>
      </c>
      <c r="H102" s="82">
        <v>4.2261963124210237E-3</v>
      </c>
      <c r="J102" s="81"/>
    </row>
    <row r="103" spans="1:10" s="76" customFormat="1" x14ac:dyDescent="0.2">
      <c r="A103" s="77">
        <v>1905901000</v>
      </c>
      <c r="B103" s="78" t="s">
        <v>90</v>
      </c>
      <c r="C103" s="79">
        <v>28018.022360000035</v>
      </c>
      <c r="D103" s="79">
        <v>39685.768150000069</v>
      </c>
      <c r="E103" s="82">
        <v>7.2426141619884185E-2</v>
      </c>
      <c r="F103" s="79">
        <v>9649.3146499999839</v>
      </c>
      <c r="G103" s="79">
        <v>13258.66728999999</v>
      </c>
      <c r="H103" s="82">
        <v>9.065783143919974E-3</v>
      </c>
      <c r="J103" s="81"/>
    </row>
    <row r="104" spans="1:10" s="76" customFormat="1" ht="36" x14ac:dyDescent="0.2">
      <c r="A104" s="77">
        <v>7308909000</v>
      </c>
      <c r="B104" s="78" t="s">
        <v>195</v>
      </c>
      <c r="C104" s="79">
        <v>27862.959250000011</v>
      </c>
      <c r="D104" s="79">
        <v>37585.393140000044</v>
      </c>
      <c r="E104" s="82">
        <v>6.8592977616250633E-2</v>
      </c>
      <c r="F104" s="79">
        <v>9810.7157200000111</v>
      </c>
      <c r="G104" s="79">
        <v>12251.206960000021</v>
      </c>
      <c r="H104" s="82">
        <v>8.3769192726038562E-3</v>
      </c>
      <c r="J104" s="81"/>
    </row>
    <row r="105" spans="1:10" s="76" customFormat="1" ht="14" thickBot="1" x14ac:dyDescent="0.25">
      <c r="A105" s="83"/>
      <c r="B105" s="84" t="s">
        <v>118</v>
      </c>
      <c r="C105" s="85">
        <v>7371769.4025098979</v>
      </c>
      <c r="D105" s="85">
        <v>6337469.973100014</v>
      </c>
      <c r="E105" s="86">
        <v>11.565821179235622</v>
      </c>
      <c r="F105" s="85">
        <v>3146895.7827901542</v>
      </c>
      <c r="G105" s="85">
        <v>2650977.2370400131</v>
      </c>
      <c r="H105" s="86">
        <v>1.8126395530416024</v>
      </c>
      <c r="J105" s="81"/>
    </row>
    <row r="106" spans="1:10" ht="3.75" customHeight="1" x14ac:dyDescent="0.15">
      <c r="B106" s="43"/>
      <c r="C106" s="44"/>
      <c r="D106" s="44"/>
      <c r="E106" s="45"/>
      <c r="F106" s="45"/>
      <c r="G106" s="45"/>
      <c r="H106" s="45"/>
    </row>
    <row r="107" spans="1:10" x14ac:dyDescent="0.15">
      <c r="A107" s="46" t="s">
        <v>162</v>
      </c>
      <c r="B107" s="43"/>
      <c r="C107" s="44"/>
      <c r="D107" s="44"/>
      <c r="E107" s="47"/>
      <c r="F107" s="44"/>
      <c r="G107" s="44"/>
      <c r="H107" s="47"/>
    </row>
    <row r="108" spans="1:10" x14ac:dyDescent="0.15">
      <c r="A108" s="48" t="s">
        <v>120</v>
      </c>
      <c r="B108" s="43"/>
      <c r="C108" s="44"/>
      <c r="D108" s="44"/>
      <c r="E108" s="47"/>
      <c r="F108" s="44"/>
      <c r="G108" s="44"/>
      <c r="H108" s="47"/>
    </row>
    <row r="109" spans="1:10" x14ac:dyDescent="0.15">
      <c r="A109" s="49" t="s">
        <v>196</v>
      </c>
    </row>
    <row r="111" spans="1:10" x14ac:dyDescent="0.15">
      <c r="E111" s="50"/>
      <c r="H111" s="50"/>
    </row>
    <row r="113" spans="3:8" x14ac:dyDescent="0.15">
      <c r="C113" s="68"/>
      <c r="D113" s="68"/>
      <c r="E113" s="68"/>
      <c r="F113" s="68"/>
      <c r="G113" s="68"/>
      <c r="H113" s="68"/>
    </row>
  </sheetData>
  <mergeCells count="7">
    <mergeCell ref="C12:D12"/>
    <mergeCell ref="F12:G12"/>
    <mergeCell ref="A7:H7"/>
    <mergeCell ref="A8:H8"/>
    <mergeCell ref="A9:B9"/>
    <mergeCell ref="A10:H10"/>
    <mergeCell ref="E11:F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K112"/>
  <sheetViews>
    <sheetView showGridLines="0" workbookViewId="0">
      <selection activeCell="A6" sqref="A6:H6"/>
    </sheetView>
  </sheetViews>
  <sheetFormatPr baseColWidth="10" defaultColWidth="9.1640625" defaultRowHeight="13" x14ac:dyDescent="0.15"/>
  <cols>
    <col min="1" max="1" width="15.33203125" style="42" customWidth="1"/>
    <col min="2" max="2" width="57.6640625" style="42" customWidth="1"/>
    <col min="3" max="3" width="13.1640625" style="50" customWidth="1"/>
    <col min="4" max="4" width="13.6640625" style="50" bestFit="1" customWidth="1"/>
    <col min="5" max="5" width="13.5" style="42" customWidth="1"/>
    <col min="6" max="6" width="14.5" style="50" customWidth="1"/>
    <col min="7" max="7" width="12.6640625" style="50" bestFit="1" customWidth="1"/>
    <col min="8" max="8" width="13.33203125" style="42" customWidth="1"/>
    <col min="9" max="16384" width="9.1640625" style="42"/>
  </cols>
  <sheetData>
    <row r="6" spans="1:8" ht="14" x14ac:dyDescent="0.15">
      <c r="A6" s="97" t="s">
        <v>17</v>
      </c>
      <c r="B6" s="97"/>
      <c r="C6" s="97"/>
      <c r="D6" s="97"/>
      <c r="E6" s="97"/>
      <c r="F6" s="97"/>
      <c r="G6" s="97"/>
      <c r="H6" s="97"/>
    </row>
    <row r="7" spans="1:8" ht="14" x14ac:dyDescent="0.15">
      <c r="A7" s="98" t="s">
        <v>18</v>
      </c>
      <c r="B7" s="98"/>
      <c r="C7" s="98"/>
      <c r="D7" s="98"/>
      <c r="E7" s="98"/>
      <c r="F7" s="98"/>
      <c r="G7" s="98"/>
      <c r="H7" s="98"/>
    </row>
    <row r="8" spans="1:8" ht="14" x14ac:dyDescent="0.15">
      <c r="A8" s="98" t="s">
        <v>19</v>
      </c>
      <c r="B8" s="98"/>
      <c r="C8" s="51"/>
      <c r="D8" s="51"/>
      <c r="E8" s="51"/>
      <c r="G8" s="51"/>
      <c r="H8" s="51"/>
    </row>
    <row r="9" spans="1:8" ht="14" x14ac:dyDescent="0.15">
      <c r="A9" s="98" t="s">
        <v>197</v>
      </c>
      <c r="B9" s="98"/>
      <c r="C9" s="98"/>
      <c r="D9" s="98"/>
      <c r="E9" s="98"/>
      <c r="F9" s="98"/>
      <c r="G9" s="98"/>
      <c r="H9" s="98"/>
    </row>
    <row r="10" spans="1:8" ht="14" thickBot="1" x14ac:dyDescent="0.2">
      <c r="A10" s="53"/>
      <c r="B10" s="54"/>
      <c r="C10" s="55"/>
      <c r="D10" s="56"/>
      <c r="E10" s="102"/>
      <c r="F10" s="102"/>
      <c r="G10" s="56"/>
      <c r="H10" s="57"/>
    </row>
    <row r="11" spans="1:8" ht="14" thickBot="1" x14ac:dyDescent="0.2">
      <c r="A11" s="58" t="s">
        <v>21</v>
      </c>
      <c r="B11" s="59"/>
      <c r="C11" s="96" t="s">
        <v>22</v>
      </c>
      <c r="D11" s="96"/>
      <c r="E11" s="60" t="s">
        <v>23</v>
      </c>
      <c r="F11" s="96" t="s">
        <v>24</v>
      </c>
      <c r="G11" s="96"/>
      <c r="H11" s="60" t="s">
        <v>23</v>
      </c>
    </row>
    <row r="12" spans="1:8" s="65" customFormat="1" ht="14" thickBot="1" x14ac:dyDescent="0.2">
      <c r="A12" s="61" t="s">
        <v>25</v>
      </c>
      <c r="B12" s="62" t="s">
        <v>26</v>
      </c>
      <c r="C12" s="63" t="s">
        <v>190</v>
      </c>
      <c r="D12" s="63" t="s">
        <v>27</v>
      </c>
      <c r="E12" s="64">
        <v>2015</v>
      </c>
      <c r="F12" s="63" t="s">
        <v>190</v>
      </c>
      <c r="G12" s="63" t="s">
        <v>27</v>
      </c>
      <c r="H12" s="64">
        <v>2015</v>
      </c>
    </row>
    <row r="13" spans="1:8" x14ac:dyDescent="0.15">
      <c r="A13" s="66"/>
      <c r="B13" s="66"/>
      <c r="C13" s="67"/>
      <c r="D13" s="67"/>
      <c r="E13" s="67"/>
      <c r="F13" s="67"/>
      <c r="G13" s="67"/>
      <c r="H13" s="67"/>
    </row>
    <row r="14" spans="1:8" x14ac:dyDescent="0.15">
      <c r="A14" s="27"/>
      <c r="B14" s="28" t="s">
        <v>29</v>
      </c>
      <c r="C14" s="29">
        <v>54795323.732750013</v>
      </c>
      <c r="D14" s="29">
        <v>35690775.971270069</v>
      </c>
      <c r="E14" s="30">
        <v>100</v>
      </c>
      <c r="F14" s="29">
        <v>146251150.72592002</v>
      </c>
      <c r="G14" s="29">
        <v>130002146.64611013</v>
      </c>
      <c r="H14" s="30">
        <v>100</v>
      </c>
    </row>
    <row r="15" spans="1:8" x14ac:dyDescent="0.15">
      <c r="A15" s="31"/>
      <c r="B15" s="32"/>
      <c r="C15" s="33"/>
      <c r="D15" s="33"/>
      <c r="E15" s="34"/>
      <c r="F15" s="33"/>
      <c r="G15" s="33"/>
      <c r="H15" s="34"/>
    </row>
    <row r="16" spans="1:8" x14ac:dyDescent="0.15">
      <c r="A16" s="35">
        <v>2709000000</v>
      </c>
      <c r="B16" s="36" t="s">
        <v>30</v>
      </c>
      <c r="C16" s="33">
        <v>25761277.993040025</v>
      </c>
      <c r="D16" s="33">
        <v>12834389.484390009</v>
      </c>
      <c r="E16" s="37">
        <v>35.959962021339301</v>
      </c>
      <c r="F16" s="33">
        <v>42870277.052489989</v>
      </c>
      <c r="G16" s="33">
        <v>42489028.943339989</v>
      </c>
      <c r="H16" s="37">
        <v>32.683328729180893</v>
      </c>
    </row>
    <row r="17" spans="1:8" x14ac:dyDescent="0.15">
      <c r="A17" s="35">
        <v>2701120010</v>
      </c>
      <c r="B17" s="36" t="s">
        <v>31</v>
      </c>
      <c r="C17" s="33">
        <v>6277833.0245900042</v>
      </c>
      <c r="D17" s="33">
        <v>4139770.7428799989</v>
      </c>
      <c r="E17" s="34">
        <v>11.598993381966203</v>
      </c>
      <c r="F17" s="33">
        <v>85679365.861000001</v>
      </c>
      <c r="G17" s="33">
        <v>71369643.678000003</v>
      </c>
      <c r="H17" s="34">
        <v>54.898819380484056</v>
      </c>
    </row>
    <row r="18" spans="1:8" x14ac:dyDescent="0.15">
      <c r="A18" s="35">
        <v>901119000</v>
      </c>
      <c r="B18" s="36" t="s">
        <v>32</v>
      </c>
      <c r="C18" s="33">
        <v>2473247.6988199889</v>
      </c>
      <c r="D18" s="33">
        <v>2526437.8326300094</v>
      </c>
      <c r="E18" s="34">
        <v>7.0786856376104312</v>
      </c>
      <c r="F18" s="33">
        <v>617958.51325999969</v>
      </c>
      <c r="G18" s="33">
        <v>711083.3800799998</v>
      </c>
      <c r="H18" s="34">
        <v>0.5469781833800792</v>
      </c>
    </row>
    <row r="19" spans="1:8" x14ac:dyDescent="0.15">
      <c r="A19" s="35">
        <v>7108120000</v>
      </c>
      <c r="B19" s="36" t="s">
        <v>33</v>
      </c>
      <c r="C19" s="33">
        <v>1440824.0329499997</v>
      </c>
      <c r="D19" s="33">
        <v>956814.30337999982</v>
      </c>
      <c r="E19" s="34">
        <v>2.6808447766734034</v>
      </c>
      <c r="F19" s="33">
        <v>42.068909999999974</v>
      </c>
      <c r="G19" s="33">
        <v>30.959949999999996</v>
      </c>
      <c r="H19" s="34">
        <v>2.3814952905569091E-5</v>
      </c>
    </row>
    <row r="20" spans="1:8" x14ac:dyDescent="0.15">
      <c r="A20" s="35">
        <v>2710192200</v>
      </c>
      <c r="B20" s="36" t="s">
        <v>35</v>
      </c>
      <c r="C20" s="33">
        <v>2015561.9029899996</v>
      </c>
      <c r="D20" s="33">
        <v>799699.65973000007</v>
      </c>
      <c r="E20" s="34">
        <v>2.2406339956680479</v>
      </c>
      <c r="F20" s="33">
        <v>4030006.6535600019</v>
      </c>
      <c r="G20" s="33">
        <v>3406647.5630899998</v>
      </c>
      <c r="H20" s="34">
        <v>2.6204548547675324</v>
      </c>
    </row>
    <row r="21" spans="1:8" x14ac:dyDescent="0.15">
      <c r="A21" s="35">
        <v>803901100</v>
      </c>
      <c r="B21" s="36" t="s">
        <v>34</v>
      </c>
      <c r="C21" s="33">
        <v>767592.07212000177</v>
      </c>
      <c r="D21" s="33">
        <v>748280.33348000061</v>
      </c>
      <c r="E21" s="34">
        <v>2.0965650454961873</v>
      </c>
      <c r="F21" s="33">
        <v>1664471.4898900008</v>
      </c>
      <c r="G21" s="33">
        <v>1578112.0008499986</v>
      </c>
      <c r="H21" s="34">
        <v>1.213912263422781</v>
      </c>
    </row>
    <row r="22" spans="1:8" x14ac:dyDescent="0.15">
      <c r="A22" s="35">
        <v>7202600000</v>
      </c>
      <c r="B22" s="36" t="s">
        <v>39</v>
      </c>
      <c r="C22" s="33">
        <v>640594.91324000049</v>
      </c>
      <c r="D22" s="33">
        <v>429753.17894000025</v>
      </c>
      <c r="E22" s="34">
        <v>1.2041015283218774</v>
      </c>
      <c r="F22" s="33">
        <v>132555.07199999999</v>
      </c>
      <c r="G22" s="33">
        <v>128632.16858</v>
      </c>
      <c r="H22" s="34">
        <v>9.8946188119616627E-2</v>
      </c>
    </row>
    <row r="23" spans="1:8" x14ac:dyDescent="0.15">
      <c r="A23" s="35">
        <v>2710129200</v>
      </c>
      <c r="B23" s="36" t="s">
        <v>38</v>
      </c>
      <c r="C23" s="33">
        <v>551795.73830000055</v>
      </c>
      <c r="D23" s="33">
        <v>383805.17368000024</v>
      </c>
      <c r="E23" s="34">
        <v>1.0753623681058408</v>
      </c>
      <c r="F23" s="33">
        <v>541530.97186999943</v>
      </c>
      <c r="G23" s="33">
        <v>509435.36066000094</v>
      </c>
      <c r="H23" s="34">
        <v>0.39186688358829813</v>
      </c>
    </row>
    <row r="24" spans="1:8" x14ac:dyDescent="0.15">
      <c r="A24" s="35">
        <v>603199000</v>
      </c>
      <c r="B24" s="36" t="s">
        <v>37</v>
      </c>
      <c r="C24" s="33">
        <v>518330.34998999984</v>
      </c>
      <c r="D24" s="33">
        <v>336703.81792999961</v>
      </c>
      <c r="E24" s="34">
        <v>0.94339169930358313</v>
      </c>
      <c r="F24" s="33">
        <v>70400.500520000118</v>
      </c>
      <c r="G24" s="33">
        <v>46324.435900000019</v>
      </c>
      <c r="H24" s="34">
        <v>3.5633593056046756E-2</v>
      </c>
    </row>
    <row r="25" spans="1:8" x14ac:dyDescent="0.15">
      <c r="A25" s="35">
        <v>603110000</v>
      </c>
      <c r="B25" s="36" t="s">
        <v>41</v>
      </c>
      <c r="C25" s="33">
        <v>371574.16032999888</v>
      </c>
      <c r="D25" s="33">
        <v>315497.94734000147</v>
      </c>
      <c r="E25" s="34">
        <v>0.88397615001132834</v>
      </c>
      <c r="F25" s="33">
        <v>53815.696490000009</v>
      </c>
      <c r="G25" s="33">
        <v>48866.142230000019</v>
      </c>
      <c r="H25" s="34">
        <v>3.7588719487088695E-2</v>
      </c>
    </row>
    <row r="26" spans="1:8" x14ac:dyDescent="0.15">
      <c r="A26" s="35">
        <v>2704001000</v>
      </c>
      <c r="B26" s="36" t="s">
        <v>43</v>
      </c>
      <c r="C26" s="33">
        <v>382775.80930999998</v>
      </c>
      <c r="D26" s="33">
        <v>302323.51901000005</v>
      </c>
      <c r="E26" s="34">
        <v>0.84706345206212608</v>
      </c>
      <c r="F26" s="33">
        <v>1972173.17111</v>
      </c>
      <c r="G26" s="33">
        <v>1916868.3470499997</v>
      </c>
      <c r="H26" s="34">
        <v>1.4744897653636979</v>
      </c>
    </row>
    <row r="27" spans="1:8" x14ac:dyDescent="0.15">
      <c r="A27" s="35">
        <v>8703239090</v>
      </c>
      <c r="B27" s="36" t="s">
        <v>40</v>
      </c>
      <c r="C27" s="33">
        <v>256425.71670999989</v>
      </c>
      <c r="D27" s="33">
        <v>277651.63747000013</v>
      </c>
      <c r="E27" s="34">
        <v>0.77793667947567402</v>
      </c>
      <c r="F27" s="33">
        <v>26048.413579999997</v>
      </c>
      <c r="G27" s="33">
        <v>33850.694560000004</v>
      </c>
      <c r="H27" s="34">
        <v>2.6038565849337742E-2</v>
      </c>
    </row>
    <row r="28" spans="1:8" x14ac:dyDescent="0.15">
      <c r="A28" s="35">
        <v>3004902900</v>
      </c>
      <c r="B28" s="36" t="s">
        <v>47</v>
      </c>
      <c r="C28" s="33">
        <v>266937.31710000022</v>
      </c>
      <c r="D28" s="33">
        <v>261973.55649999934</v>
      </c>
      <c r="E28" s="34">
        <v>0.73400913645273402</v>
      </c>
      <c r="F28" s="33">
        <v>47744.207430000097</v>
      </c>
      <c r="G28" s="33">
        <v>40595.873060000027</v>
      </c>
      <c r="H28" s="34">
        <v>3.1227079019325345E-2</v>
      </c>
    </row>
    <row r="29" spans="1:8" x14ac:dyDescent="0.15">
      <c r="A29" s="35">
        <v>1701999000</v>
      </c>
      <c r="B29" s="36" t="s">
        <v>50</v>
      </c>
      <c r="C29" s="33">
        <v>300577.31084000005</v>
      </c>
      <c r="D29" s="33">
        <v>259267.98953999995</v>
      </c>
      <c r="E29" s="34">
        <v>0.72642855887667557</v>
      </c>
      <c r="F29" s="33">
        <v>646573.56504999998</v>
      </c>
      <c r="G29" s="33">
        <v>616984.62593999994</v>
      </c>
      <c r="H29" s="34">
        <v>0.47459572157646451</v>
      </c>
    </row>
    <row r="30" spans="1:8" x14ac:dyDescent="0.15">
      <c r="A30" s="35">
        <v>3902100000</v>
      </c>
      <c r="B30" s="36" t="s">
        <v>44</v>
      </c>
      <c r="C30" s="33">
        <v>296426.26091999927</v>
      </c>
      <c r="D30" s="33">
        <v>255747.87404999984</v>
      </c>
      <c r="E30" s="34">
        <v>0.71656574308126186</v>
      </c>
      <c r="F30" s="33">
        <v>161950.07804000005</v>
      </c>
      <c r="G30" s="33">
        <v>196047.79079</v>
      </c>
      <c r="H30" s="34">
        <v>0.15080350274805718</v>
      </c>
    </row>
    <row r="31" spans="1:8" x14ac:dyDescent="0.15">
      <c r="A31" s="35">
        <v>1511100000</v>
      </c>
      <c r="B31" s="36" t="s">
        <v>46</v>
      </c>
      <c r="C31" s="33">
        <v>168883.95439000006</v>
      </c>
      <c r="D31" s="33">
        <v>213533.74062999993</v>
      </c>
      <c r="E31" s="34">
        <v>0.59828831068813892</v>
      </c>
      <c r="F31" s="33">
        <v>199265.473</v>
      </c>
      <c r="G31" s="33">
        <v>351396.33010000002</v>
      </c>
      <c r="H31" s="34">
        <v>0.27030040592834653</v>
      </c>
    </row>
    <row r="32" spans="1:8" x14ac:dyDescent="0.15">
      <c r="A32" s="35">
        <v>3904102000</v>
      </c>
      <c r="B32" s="36" t="s">
        <v>49</v>
      </c>
      <c r="C32" s="33">
        <v>244827.62768999999</v>
      </c>
      <c r="D32" s="33">
        <v>210107.39290999988</v>
      </c>
      <c r="E32" s="34">
        <v>0.58868821759193346</v>
      </c>
      <c r="F32" s="33">
        <v>219163.70439000003</v>
      </c>
      <c r="G32" s="33">
        <v>235776.908</v>
      </c>
      <c r="H32" s="34">
        <v>0.18136385750754433</v>
      </c>
    </row>
    <row r="33" spans="1:8" x14ac:dyDescent="0.15">
      <c r="A33" s="35">
        <v>1704901000</v>
      </c>
      <c r="B33" s="36" t="s">
        <v>45</v>
      </c>
      <c r="C33" s="33">
        <v>333236.63820999995</v>
      </c>
      <c r="D33" s="33">
        <v>193642.63832999938</v>
      </c>
      <c r="E33" s="34">
        <v>0.5425565375375293</v>
      </c>
      <c r="F33" s="33">
        <v>86231.973579999336</v>
      </c>
      <c r="G33" s="33">
        <v>72137.04826000001</v>
      </c>
      <c r="H33" s="34">
        <v>5.5489120849958259E-2</v>
      </c>
    </row>
    <row r="34" spans="1:8" x14ac:dyDescent="0.15">
      <c r="A34" s="35">
        <v>7404000010</v>
      </c>
      <c r="B34" s="36" t="s">
        <v>53</v>
      </c>
      <c r="C34" s="33">
        <v>214329.6032499999</v>
      </c>
      <c r="D34" s="33">
        <v>186662.2525399997</v>
      </c>
      <c r="E34" s="34">
        <v>0.52299858285585277</v>
      </c>
      <c r="F34" s="33">
        <v>35639.374600000003</v>
      </c>
      <c r="G34" s="33">
        <v>38341.44586</v>
      </c>
      <c r="H34" s="34">
        <v>2.9492932885464191E-2</v>
      </c>
    </row>
    <row r="35" spans="1:8" x14ac:dyDescent="0.15">
      <c r="A35" s="35">
        <v>3808911900</v>
      </c>
      <c r="B35" s="36" t="s">
        <v>48</v>
      </c>
      <c r="C35" s="33">
        <v>106106.53268000005</v>
      </c>
      <c r="D35" s="33">
        <v>183199.20394999991</v>
      </c>
      <c r="E35" s="34">
        <v>0.51329565963337243</v>
      </c>
      <c r="F35" s="33">
        <v>5930.4761499999986</v>
      </c>
      <c r="G35" s="33">
        <v>5626.2822799999958</v>
      </c>
      <c r="H35" s="34">
        <v>4.3278379820263857E-3</v>
      </c>
    </row>
    <row r="36" spans="1:8" x14ac:dyDescent="0.15">
      <c r="A36" s="35">
        <v>603199090</v>
      </c>
      <c r="B36" s="36" t="s">
        <v>37</v>
      </c>
      <c r="C36" s="33">
        <v>9.9999999999999988E-34</v>
      </c>
      <c r="D36" s="33">
        <v>158501.14916</v>
      </c>
      <c r="E36" s="34">
        <v>0.44409555367355519</v>
      </c>
      <c r="F36" s="33">
        <v>9.9999999999999988E-34</v>
      </c>
      <c r="G36" s="33">
        <v>23845.92267999996</v>
      </c>
      <c r="H36" s="34">
        <v>1.8342714559101067E-2</v>
      </c>
    </row>
    <row r="37" spans="1:8" x14ac:dyDescent="0.15">
      <c r="A37" s="35">
        <v>603129000</v>
      </c>
      <c r="B37" s="36" t="s">
        <v>52</v>
      </c>
      <c r="C37" s="33">
        <v>155087.5132600005</v>
      </c>
      <c r="D37" s="33">
        <v>146537.36462000007</v>
      </c>
      <c r="E37" s="34">
        <v>0.4105748912210761</v>
      </c>
      <c r="F37" s="33">
        <v>28106.302270000018</v>
      </c>
      <c r="G37" s="33">
        <v>27114.841669999991</v>
      </c>
      <c r="H37" s="34">
        <v>2.0857226107051603E-2</v>
      </c>
    </row>
    <row r="38" spans="1:8" x14ac:dyDescent="0.15">
      <c r="A38" s="35">
        <v>7103912000</v>
      </c>
      <c r="B38" s="36" t="s">
        <v>55</v>
      </c>
      <c r="C38" s="33">
        <v>134318.26867000002</v>
      </c>
      <c r="D38" s="33">
        <v>141926.72579</v>
      </c>
      <c r="E38" s="34">
        <v>0.39765659873645354</v>
      </c>
      <c r="F38" s="33">
        <v>8.3270000000000233E-2</v>
      </c>
      <c r="G38" s="33">
        <v>9.5270000000000354E-2</v>
      </c>
      <c r="H38" s="34">
        <v>7.3283405280485784E-8</v>
      </c>
    </row>
    <row r="39" spans="1:8" x14ac:dyDescent="0.15">
      <c r="A39" s="35">
        <v>7108130000</v>
      </c>
      <c r="B39" s="36" t="s">
        <v>56</v>
      </c>
      <c r="C39" s="33">
        <v>140985.64010999998</v>
      </c>
      <c r="D39" s="33">
        <v>133126.06500999999</v>
      </c>
      <c r="E39" s="34">
        <v>0.37299851680771018</v>
      </c>
      <c r="F39" s="33">
        <v>5.8934100000000003</v>
      </c>
      <c r="G39" s="33">
        <v>5.57538</v>
      </c>
      <c r="H39" s="34">
        <v>4.2886830285789165E-6</v>
      </c>
    </row>
    <row r="40" spans="1:8" x14ac:dyDescent="0.15">
      <c r="A40" s="35">
        <v>2101110010</v>
      </c>
      <c r="B40" s="36" t="s">
        <v>57</v>
      </c>
      <c r="C40" s="33">
        <v>97156.827759999927</v>
      </c>
      <c r="D40" s="33">
        <v>117769.58397999997</v>
      </c>
      <c r="E40" s="34">
        <v>0.32997204676861247</v>
      </c>
      <c r="F40" s="33">
        <v>6637.2968599999958</v>
      </c>
      <c r="G40" s="33">
        <v>7970.8258099999994</v>
      </c>
      <c r="H40" s="34">
        <v>6.1313032250906296E-3</v>
      </c>
    </row>
    <row r="41" spans="1:8" x14ac:dyDescent="0.15">
      <c r="A41" s="35">
        <v>3902300000</v>
      </c>
      <c r="B41" s="36" t="s">
        <v>54</v>
      </c>
      <c r="C41" s="33">
        <v>153141.82224999959</v>
      </c>
      <c r="D41" s="33">
        <v>117415.02226999987</v>
      </c>
      <c r="E41" s="34">
        <v>0.3289786200348101</v>
      </c>
      <c r="F41" s="33">
        <v>79215.929070000013</v>
      </c>
      <c r="G41" s="33">
        <v>79131.398039999985</v>
      </c>
      <c r="H41" s="34">
        <v>6.0869301070397147E-2</v>
      </c>
    </row>
    <row r="42" spans="1:8" x14ac:dyDescent="0.15">
      <c r="A42" s="35">
        <v>2701120090</v>
      </c>
      <c r="B42" s="36" t="s">
        <v>62</v>
      </c>
      <c r="C42" s="33">
        <v>148068.21174000003</v>
      </c>
      <c r="D42" s="33">
        <v>116431.64377</v>
      </c>
      <c r="E42" s="34">
        <v>0.32622334651318241</v>
      </c>
      <c r="F42" s="33">
        <v>1438153.42</v>
      </c>
      <c r="G42" s="33">
        <v>1417804.4890399999</v>
      </c>
      <c r="H42" s="34">
        <v>1.0906008289997902</v>
      </c>
    </row>
    <row r="43" spans="1:8" x14ac:dyDescent="0.15">
      <c r="A43" s="35">
        <v>603141000</v>
      </c>
      <c r="B43" s="36" t="s">
        <v>58</v>
      </c>
      <c r="C43" s="33">
        <v>113221.49814999962</v>
      </c>
      <c r="D43" s="33">
        <v>111019.90041999992</v>
      </c>
      <c r="E43" s="34">
        <v>0.31106048383304241</v>
      </c>
      <c r="F43" s="33">
        <v>29354.125019999963</v>
      </c>
      <c r="G43" s="33">
        <v>29877.086410000014</v>
      </c>
      <c r="H43" s="34">
        <v>2.2981994667619576E-2</v>
      </c>
    </row>
    <row r="44" spans="1:8" x14ac:dyDescent="0.15">
      <c r="A44" s="35">
        <v>2101110090</v>
      </c>
      <c r="B44" s="36" t="s">
        <v>60</v>
      </c>
      <c r="C44" s="33">
        <v>119254.42268999999</v>
      </c>
      <c r="D44" s="33">
        <v>110962.30093999987</v>
      </c>
      <c r="E44" s="34">
        <v>0.31089909905383106</v>
      </c>
      <c r="F44" s="33">
        <v>8269.5153699999992</v>
      </c>
      <c r="G44" s="33">
        <v>8145.6489800000045</v>
      </c>
      <c r="H44" s="34">
        <v>6.2657803660534665E-3</v>
      </c>
    </row>
    <row r="45" spans="1:8" x14ac:dyDescent="0.15">
      <c r="A45" s="35">
        <v>3105200000</v>
      </c>
      <c r="B45" s="36" t="s">
        <v>59</v>
      </c>
      <c r="C45" s="33">
        <v>91209.139279999974</v>
      </c>
      <c r="D45" s="33">
        <v>109329.33688000009</v>
      </c>
      <c r="E45" s="34">
        <v>0.30632378788291603</v>
      </c>
      <c r="F45" s="33">
        <v>154877.60047999999</v>
      </c>
      <c r="G45" s="33">
        <v>180967.11425000004</v>
      </c>
      <c r="H45" s="34">
        <v>0.13920317388498665</v>
      </c>
    </row>
    <row r="46" spans="1:8" x14ac:dyDescent="0.15">
      <c r="A46" s="35">
        <v>3808929900</v>
      </c>
      <c r="B46" s="36" t="s">
        <v>63</v>
      </c>
      <c r="C46" s="33">
        <v>111262.19092000008</v>
      </c>
      <c r="D46" s="33">
        <v>98777.823229999893</v>
      </c>
      <c r="E46" s="34">
        <v>0.27676008868373408</v>
      </c>
      <c r="F46" s="33">
        <v>27539.195540000004</v>
      </c>
      <c r="G46" s="33">
        <v>27216.375820000005</v>
      </c>
      <c r="H46" s="34">
        <v>2.0935328009688954E-2</v>
      </c>
    </row>
    <row r="47" spans="1:8" x14ac:dyDescent="0.15">
      <c r="A47" s="35">
        <v>8507100000</v>
      </c>
      <c r="B47" s="36" t="s">
        <v>61</v>
      </c>
      <c r="C47" s="33">
        <v>97892.600590000176</v>
      </c>
      <c r="D47" s="33">
        <v>98020.616759999408</v>
      </c>
      <c r="E47" s="34">
        <v>0.27463851399281108</v>
      </c>
      <c r="F47" s="33">
        <v>37495.958750000005</v>
      </c>
      <c r="G47" s="33">
        <v>37140.826669999959</v>
      </c>
      <c r="H47" s="34">
        <v>2.8569394912457989E-2</v>
      </c>
    </row>
    <row r="48" spans="1:8" x14ac:dyDescent="0.15">
      <c r="A48" s="35">
        <v>2711210000</v>
      </c>
      <c r="B48" s="36" t="s">
        <v>133</v>
      </c>
      <c r="C48" s="33">
        <v>279443.74330000009</v>
      </c>
      <c r="D48" s="33">
        <v>95615.525219999996</v>
      </c>
      <c r="E48" s="34">
        <v>0.26789982178299354</v>
      </c>
      <c r="F48" s="33">
        <v>1179136.7745400001</v>
      </c>
      <c r="G48" s="33">
        <v>512387.63731999998</v>
      </c>
      <c r="H48" s="34">
        <v>0.39413782813511061</v>
      </c>
    </row>
    <row r="49" spans="1:8" x14ac:dyDescent="0.15">
      <c r="A49" s="35">
        <v>7610100000</v>
      </c>
      <c r="B49" s="36" t="s">
        <v>51</v>
      </c>
      <c r="C49" s="33">
        <v>78989.592090000064</v>
      </c>
      <c r="D49" s="33">
        <v>94577.203929999901</v>
      </c>
      <c r="E49" s="34">
        <v>0.2649906071140945</v>
      </c>
      <c r="F49" s="33">
        <v>9438.7635399999981</v>
      </c>
      <c r="G49" s="33">
        <v>9598.5862699999998</v>
      </c>
      <c r="H49" s="34">
        <v>7.3834059803097908E-3</v>
      </c>
    </row>
    <row r="50" spans="1:8" x14ac:dyDescent="0.15">
      <c r="A50" s="35">
        <v>1701140000</v>
      </c>
      <c r="B50" s="36" t="s">
        <v>64</v>
      </c>
      <c r="C50" s="33">
        <v>81512.022310000044</v>
      </c>
      <c r="D50" s="33">
        <v>81467.607709999982</v>
      </c>
      <c r="E50" s="34">
        <v>0.22825955864781083</v>
      </c>
      <c r="F50" s="33">
        <v>147903.52792000002</v>
      </c>
      <c r="G50" s="33">
        <v>164341.1422</v>
      </c>
      <c r="H50" s="34">
        <v>0.12641417579616357</v>
      </c>
    </row>
    <row r="51" spans="1:8" x14ac:dyDescent="0.15">
      <c r="A51" s="35">
        <v>3303000000</v>
      </c>
      <c r="B51" s="36" t="s">
        <v>68</v>
      </c>
      <c r="C51" s="33">
        <v>102896.39037000015</v>
      </c>
      <c r="D51" s="33">
        <v>81286.015670000153</v>
      </c>
      <c r="E51" s="34">
        <v>0.22775076601145569</v>
      </c>
      <c r="F51" s="33">
        <v>8443.0295599999681</v>
      </c>
      <c r="G51" s="33">
        <v>7019.4423000000043</v>
      </c>
      <c r="H51" s="34">
        <v>5.3994818401793196E-3</v>
      </c>
    </row>
    <row r="52" spans="1:8" x14ac:dyDescent="0.15">
      <c r="A52" s="35">
        <v>3808921900</v>
      </c>
      <c r="B52" s="36" t="s">
        <v>66</v>
      </c>
      <c r="C52" s="33">
        <v>83969.234330000065</v>
      </c>
      <c r="D52" s="33">
        <v>80336.446779999984</v>
      </c>
      <c r="E52" s="34">
        <v>0.22509022175552654</v>
      </c>
      <c r="F52" s="33">
        <v>7476.0151400000013</v>
      </c>
      <c r="G52" s="33">
        <v>8194.3451900000036</v>
      </c>
      <c r="H52" s="34">
        <v>6.3032383705990064E-3</v>
      </c>
    </row>
    <row r="53" spans="1:8" x14ac:dyDescent="0.15">
      <c r="A53" s="35">
        <v>3304990000</v>
      </c>
      <c r="B53" s="36" t="s">
        <v>70</v>
      </c>
      <c r="C53" s="33">
        <v>90653.0386800001</v>
      </c>
      <c r="D53" s="33">
        <v>78963.036640000064</v>
      </c>
      <c r="E53" s="34">
        <v>0.22124214027613964</v>
      </c>
      <c r="F53" s="33">
        <v>11445.730309999984</v>
      </c>
      <c r="G53" s="33">
        <v>10295.710980000011</v>
      </c>
      <c r="H53" s="34">
        <v>7.9196469024675718E-3</v>
      </c>
    </row>
    <row r="54" spans="1:8" x14ac:dyDescent="0.15">
      <c r="A54" s="35">
        <v>603193000</v>
      </c>
      <c r="B54" s="36" t="s">
        <v>65</v>
      </c>
      <c r="C54" s="33">
        <v>76770.331159999987</v>
      </c>
      <c r="D54" s="33">
        <v>77531.914470000018</v>
      </c>
      <c r="E54" s="34">
        <v>0.21723235866995644</v>
      </c>
      <c r="F54" s="33">
        <v>16714.667570000012</v>
      </c>
      <c r="G54" s="33">
        <v>17997.56529000001</v>
      </c>
      <c r="H54" s="34">
        <v>1.3844052390144532E-2</v>
      </c>
    </row>
    <row r="55" spans="1:8" x14ac:dyDescent="0.15">
      <c r="A55" s="35">
        <v>9619002010</v>
      </c>
      <c r="B55" s="36" t="s">
        <v>71</v>
      </c>
      <c r="C55" s="33">
        <v>81987.699689999979</v>
      </c>
      <c r="D55" s="33">
        <v>74883.527110000199</v>
      </c>
      <c r="E55" s="34">
        <v>0.20981198943469045</v>
      </c>
      <c r="F55" s="33">
        <v>14929.940940000013</v>
      </c>
      <c r="G55" s="33">
        <v>14639.320149999976</v>
      </c>
      <c r="H55" s="34">
        <v>1.1260829553723378E-2</v>
      </c>
    </row>
    <row r="56" spans="1:8" x14ac:dyDescent="0.15">
      <c r="A56" s="35">
        <v>4104110000</v>
      </c>
      <c r="B56" s="36" t="s">
        <v>83</v>
      </c>
      <c r="C56" s="33">
        <v>81048.155089999986</v>
      </c>
      <c r="D56" s="33">
        <v>67738.293159999987</v>
      </c>
      <c r="E56" s="34">
        <v>0.18979215586270004</v>
      </c>
      <c r="F56" s="33">
        <v>26905.356169999999</v>
      </c>
      <c r="G56" s="33">
        <v>29280.290960000002</v>
      </c>
      <c r="H56" s="34">
        <v>2.2522928824941918E-2</v>
      </c>
    </row>
    <row r="57" spans="1:8" x14ac:dyDescent="0.15">
      <c r="A57" s="35">
        <v>603121000</v>
      </c>
      <c r="B57" s="36" t="s">
        <v>69</v>
      </c>
      <c r="C57" s="33">
        <v>71027.839880000189</v>
      </c>
      <c r="D57" s="33">
        <v>66458.188430000038</v>
      </c>
      <c r="E57" s="34">
        <v>0.18620550162175445</v>
      </c>
      <c r="F57" s="33">
        <v>13428.806870000008</v>
      </c>
      <c r="G57" s="33">
        <v>12813.93393000001</v>
      </c>
      <c r="H57" s="34">
        <v>9.8567094933300643E-3</v>
      </c>
    </row>
    <row r="58" spans="1:8" x14ac:dyDescent="0.15">
      <c r="A58" s="35">
        <v>9619001010</v>
      </c>
      <c r="B58" s="36" t="s">
        <v>169</v>
      </c>
      <c r="C58" s="33">
        <v>81575.722030000223</v>
      </c>
      <c r="D58" s="33">
        <v>63592.507119999893</v>
      </c>
      <c r="E58" s="34">
        <v>0.17817630855431618</v>
      </c>
      <c r="F58" s="33">
        <v>16936.228600000039</v>
      </c>
      <c r="G58" s="33">
        <v>14679.819050000044</v>
      </c>
      <c r="H58" s="34">
        <v>1.1291982039312953E-2</v>
      </c>
    </row>
    <row r="59" spans="1:8" x14ac:dyDescent="0.15">
      <c r="A59" s="35">
        <v>6203421000</v>
      </c>
      <c r="B59" s="36" t="s">
        <v>87</v>
      </c>
      <c r="C59" s="33">
        <v>56912.379819999886</v>
      </c>
      <c r="D59" s="33">
        <v>62395.070540000073</v>
      </c>
      <c r="E59" s="34">
        <v>0.17482127760468449</v>
      </c>
      <c r="F59" s="33">
        <v>2668.9130599999967</v>
      </c>
      <c r="G59" s="33">
        <v>3141.6096899999961</v>
      </c>
      <c r="H59" s="34">
        <v>2.4165829342434153E-3</v>
      </c>
    </row>
    <row r="60" spans="1:8" x14ac:dyDescent="0.15">
      <c r="A60" s="35">
        <v>2716000000</v>
      </c>
      <c r="B60" s="36" t="s">
        <v>135</v>
      </c>
      <c r="C60" s="33">
        <v>200705.84239000003</v>
      </c>
      <c r="D60" s="33">
        <v>59476.618999999999</v>
      </c>
      <c r="E60" s="34">
        <v>0.16664423056499744</v>
      </c>
      <c r="F60" s="33">
        <v>9.9999999999999988E-34</v>
      </c>
      <c r="G60" s="33">
        <v>9.9999999999999988E-34</v>
      </c>
      <c r="H60" s="34">
        <v>7.6921806739252135E-40</v>
      </c>
    </row>
    <row r="61" spans="1:8" x14ac:dyDescent="0.15">
      <c r="A61" s="35">
        <v>1511900000</v>
      </c>
      <c r="B61" s="36" t="s">
        <v>99</v>
      </c>
      <c r="C61" s="33">
        <v>63619.141099999913</v>
      </c>
      <c r="D61" s="33">
        <v>57239.042240000097</v>
      </c>
      <c r="E61" s="34">
        <v>0.16037488869974612</v>
      </c>
      <c r="F61" s="33">
        <v>46375.478009999999</v>
      </c>
      <c r="G61" s="33">
        <v>52401.786729999963</v>
      </c>
      <c r="H61" s="34">
        <v>4.0308401116365647E-2</v>
      </c>
    </row>
    <row r="62" spans="1:8" x14ac:dyDescent="0.15">
      <c r="A62" s="35">
        <v>1513211000</v>
      </c>
      <c r="B62" s="36" t="s">
        <v>73</v>
      </c>
      <c r="C62" s="33">
        <v>51530.652480000004</v>
      </c>
      <c r="D62" s="33">
        <v>57150.109809999987</v>
      </c>
      <c r="E62" s="34">
        <v>0.16012571387073229</v>
      </c>
      <c r="F62" s="33">
        <v>45713.603999999999</v>
      </c>
      <c r="G62" s="33">
        <v>65824.44975</v>
      </c>
      <c r="H62" s="34">
        <v>5.0633356023871139E-2</v>
      </c>
    </row>
    <row r="63" spans="1:8" x14ac:dyDescent="0.15">
      <c r="A63" s="35">
        <v>2710192100</v>
      </c>
      <c r="B63" s="36" t="s">
        <v>36</v>
      </c>
      <c r="C63" s="33">
        <v>182037.03372000001</v>
      </c>
      <c r="D63" s="33">
        <v>55662.978999999999</v>
      </c>
      <c r="E63" s="34">
        <v>0.15595900477144828</v>
      </c>
      <c r="F63" s="33">
        <v>226307.13063</v>
      </c>
      <c r="G63" s="33">
        <v>201125.54699999999</v>
      </c>
      <c r="H63" s="34">
        <v>0.15470940456660373</v>
      </c>
    </row>
    <row r="64" spans="1:8" x14ac:dyDescent="0.15">
      <c r="A64" s="35">
        <v>3305900000</v>
      </c>
      <c r="B64" s="36" t="s">
        <v>76</v>
      </c>
      <c r="C64" s="33">
        <v>57273.557899999869</v>
      </c>
      <c r="D64" s="33">
        <v>55265.907669999942</v>
      </c>
      <c r="E64" s="34">
        <v>0.15484647269783999</v>
      </c>
      <c r="F64" s="33">
        <v>10873.951279999981</v>
      </c>
      <c r="G64" s="33">
        <v>11057.462479999962</v>
      </c>
      <c r="H64" s="34">
        <v>8.5055999191308886E-3</v>
      </c>
    </row>
    <row r="65" spans="1:8" x14ac:dyDescent="0.15">
      <c r="A65" s="35">
        <v>3920209000</v>
      </c>
      <c r="B65" s="36" t="s">
        <v>88</v>
      </c>
      <c r="C65" s="33">
        <v>51915.979270000062</v>
      </c>
      <c r="D65" s="33">
        <v>51501.279340000052</v>
      </c>
      <c r="E65" s="34">
        <v>0.14429856997633489</v>
      </c>
      <c r="F65" s="33">
        <v>16234.424870000004</v>
      </c>
      <c r="G65" s="33">
        <v>16053.61375</v>
      </c>
      <c r="H65" s="34">
        <v>1.2348729743441009E-2</v>
      </c>
    </row>
    <row r="66" spans="1:8" x14ac:dyDescent="0.15">
      <c r="A66" s="35">
        <v>3921120000</v>
      </c>
      <c r="B66" s="36" t="s">
        <v>81</v>
      </c>
      <c r="C66" s="33">
        <v>55140.222760000026</v>
      </c>
      <c r="D66" s="33">
        <v>51420.415320000029</v>
      </c>
      <c r="E66" s="34">
        <v>0.14407200157651887</v>
      </c>
      <c r="F66" s="33">
        <v>8769.6948400000092</v>
      </c>
      <c r="G66" s="33">
        <v>8348.6908099999982</v>
      </c>
      <c r="H66" s="34">
        <v>6.421963810125904E-3</v>
      </c>
    </row>
    <row r="67" spans="1:8" x14ac:dyDescent="0.15">
      <c r="A67" s="35">
        <v>6302600000</v>
      </c>
      <c r="B67" s="36" t="s">
        <v>80</v>
      </c>
      <c r="C67" s="33">
        <v>47593.26068000005</v>
      </c>
      <c r="D67" s="33">
        <v>50590.864820000061</v>
      </c>
      <c r="E67" s="34">
        <v>0.14174773017186312</v>
      </c>
      <c r="F67" s="33">
        <v>6008.5318699999971</v>
      </c>
      <c r="G67" s="33">
        <v>6646.7018200000039</v>
      </c>
      <c r="H67" s="34">
        <v>5.1127631285147581E-3</v>
      </c>
    </row>
    <row r="68" spans="1:8" x14ac:dyDescent="0.15">
      <c r="A68" s="35">
        <v>6204620000</v>
      </c>
      <c r="B68" s="36" t="s">
        <v>85</v>
      </c>
      <c r="C68" s="33">
        <v>50555.663099999976</v>
      </c>
      <c r="D68" s="33">
        <v>48495.144389999979</v>
      </c>
      <c r="E68" s="34">
        <v>0.13587584766729929</v>
      </c>
      <c r="F68" s="33">
        <v>1137.343990000001</v>
      </c>
      <c r="G68" s="33">
        <v>1293.85781</v>
      </c>
      <c r="H68" s="34">
        <v>9.9525880408892018E-4</v>
      </c>
    </row>
    <row r="69" spans="1:8" x14ac:dyDescent="0.15">
      <c r="A69" s="35">
        <v>3923509000</v>
      </c>
      <c r="B69" s="36" t="s">
        <v>82</v>
      </c>
      <c r="C69" s="33">
        <v>52504.510749999958</v>
      </c>
      <c r="D69" s="33">
        <v>48396.263679999938</v>
      </c>
      <c r="E69" s="34">
        <v>0.13559879930589736</v>
      </c>
      <c r="F69" s="33">
        <v>4486.0727799999995</v>
      </c>
      <c r="G69" s="33">
        <v>3902.4359999999933</v>
      </c>
      <c r="H69" s="34">
        <v>3.0018242780429968E-3</v>
      </c>
    </row>
    <row r="70" spans="1:8" x14ac:dyDescent="0.15">
      <c r="A70" s="35">
        <v>7003121000</v>
      </c>
      <c r="B70" s="36" t="s">
        <v>77</v>
      </c>
      <c r="C70" s="33">
        <v>30287.708770000037</v>
      </c>
      <c r="D70" s="33">
        <v>46998.296210000015</v>
      </c>
      <c r="E70" s="34">
        <v>0.13168191200951232</v>
      </c>
      <c r="F70" s="33">
        <v>9534.4316500000059</v>
      </c>
      <c r="G70" s="33">
        <v>13721.627369999995</v>
      </c>
      <c r="H70" s="34">
        <v>1.0554923687031722E-2</v>
      </c>
    </row>
    <row r="71" spans="1:8" x14ac:dyDescent="0.15">
      <c r="A71" s="35">
        <v>3004501000</v>
      </c>
      <c r="B71" s="36" t="s">
        <v>115</v>
      </c>
      <c r="C71" s="33">
        <v>44073.097829999926</v>
      </c>
      <c r="D71" s="33">
        <v>46031.26268999996</v>
      </c>
      <c r="E71" s="34">
        <v>0.1289724345782049</v>
      </c>
      <c r="F71" s="33">
        <v>1404.0690200000006</v>
      </c>
      <c r="G71" s="33">
        <v>1330.97235</v>
      </c>
      <c r="H71" s="34">
        <v>1.0238079788198826E-3</v>
      </c>
    </row>
    <row r="72" spans="1:8" x14ac:dyDescent="0.15">
      <c r="A72" s="35">
        <v>803101000</v>
      </c>
      <c r="B72" s="36" t="s">
        <v>74</v>
      </c>
      <c r="C72" s="33">
        <v>58110.907130000014</v>
      </c>
      <c r="D72" s="33">
        <v>46023.099630000012</v>
      </c>
      <c r="E72" s="34">
        <v>0.1289495629544371</v>
      </c>
      <c r="F72" s="33">
        <v>121731.54065000002</v>
      </c>
      <c r="G72" s="33">
        <v>95526.33679999999</v>
      </c>
      <c r="H72" s="34">
        <v>7.3480584178383102E-2</v>
      </c>
    </row>
    <row r="73" spans="1:8" x14ac:dyDescent="0.15">
      <c r="A73" s="35">
        <v>3004201900</v>
      </c>
      <c r="B73" s="36" t="s">
        <v>93</v>
      </c>
      <c r="C73" s="33">
        <v>65694.947779999915</v>
      </c>
      <c r="D73" s="33">
        <v>45741.16521000013</v>
      </c>
      <c r="E73" s="34">
        <v>0.12815962658480809</v>
      </c>
      <c r="F73" s="33">
        <v>870.25644000000159</v>
      </c>
      <c r="G73" s="33">
        <v>853.72509000000127</v>
      </c>
      <c r="H73" s="34">
        <v>6.5670076381430735E-4</v>
      </c>
    </row>
    <row r="74" spans="1:8" x14ac:dyDescent="0.15">
      <c r="A74" s="35">
        <v>102299020</v>
      </c>
      <c r="B74" s="36" t="s">
        <v>79</v>
      </c>
      <c r="C74" s="33">
        <v>53853.675569999992</v>
      </c>
      <c r="D74" s="33">
        <v>45506.113290000008</v>
      </c>
      <c r="E74" s="34">
        <v>0.1275010476842279</v>
      </c>
      <c r="F74" s="33">
        <v>23511.85</v>
      </c>
      <c r="G74" s="33">
        <v>32273.46</v>
      </c>
      <c r="H74" s="34">
        <v>2.4825328529269847E-2</v>
      </c>
    </row>
    <row r="75" spans="1:8" x14ac:dyDescent="0.15">
      <c r="A75" s="35">
        <v>3903190000</v>
      </c>
      <c r="B75" s="36" t="s">
        <v>89</v>
      </c>
      <c r="C75" s="33">
        <v>67237.171589999794</v>
      </c>
      <c r="D75" s="33">
        <v>44848.814840000014</v>
      </c>
      <c r="E75" s="34">
        <v>0.12565939971745604</v>
      </c>
      <c r="F75" s="33">
        <v>33990.732499999998</v>
      </c>
      <c r="G75" s="33">
        <v>29395.159680000001</v>
      </c>
      <c r="H75" s="34">
        <v>2.261128791974417E-2</v>
      </c>
    </row>
    <row r="76" spans="1:8" x14ac:dyDescent="0.15">
      <c r="A76" s="35">
        <v>7602000000</v>
      </c>
      <c r="B76" s="36" t="s">
        <v>102</v>
      </c>
      <c r="C76" s="33">
        <v>53021.690339999936</v>
      </c>
      <c r="D76" s="33">
        <v>44655.850590000031</v>
      </c>
      <c r="E76" s="34">
        <v>0.12511874391844705</v>
      </c>
      <c r="F76" s="33">
        <v>31256.339</v>
      </c>
      <c r="G76" s="33">
        <v>29576.155329999998</v>
      </c>
      <c r="H76" s="34">
        <v>2.275051304384362E-2</v>
      </c>
    </row>
    <row r="77" spans="1:8" x14ac:dyDescent="0.15">
      <c r="A77" s="35">
        <v>3402200000</v>
      </c>
      <c r="B77" s="36" t="s">
        <v>75</v>
      </c>
      <c r="C77" s="33">
        <v>45761.279029999954</v>
      </c>
      <c r="D77" s="33">
        <v>44151.592639999988</v>
      </c>
      <c r="E77" s="34">
        <v>0.12370589161619969</v>
      </c>
      <c r="F77" s="33">
        <v>35928.67632000002</v>
      </c>
      <c r="G77" s="33">
        <v>38053.279949999996</v>
      </c>
      <c r="H77" s="34">
        <v>2.9271270461085581E-2</v>
      </c>
    </row>
    <row r="78" spans="1:8" x14ac:dyDescent="0.15">
      <c r="A78" s="35">
        <v>1806900090</v>
      </c>
      <c r="B78" s="36" t="s">
        <v>78</v>
      </c>
      <c r="C78" s="33">
        <v>67912.89350999998</v>
      </c>
      <c r="D78" s="33">
        <v>43315.779670000004</v>
      </c>
      <c r="E78" s="34">
        <v>0.12136407374518227</v>
      </c>
      <c r="F78" s="33">
        <v>9753.2236299999931</v>
      </c>
      <c r="G78" s="33">
        <v>8614.063970000012</v>
      </c>
      <c r="H78" s="34">
        <v>6.6260936393989604E-3</v>
      </c>
    </row>
    <row r="79" spans="1:8" x14ac:dyDescent="0.15">
      <c r="A79" s="35">
        <v>3401110000</v>
      </c>
      <c r="B79" s="36" t="s">
        <v>145</v>
      </c>
      <c r="C79" s="33">
        <v>67797.136290000184</v>
      </c>
      <c r="D79" s="33">
        <v>42967.915339999956</v>
      </c>
      <c r="E79" s="34">
        <v>0.1203894120278801</v>
      </c>
      <c r="F79" s="33">
        <v>31919.829800000065</v>
      </c>
      <c r="G79" s="33">
        <v>21353.048599999998</v>
      </c>
      <c r="H79" s="34">
        <v>1.6425150777030582E-2</v>
      </c>
    </row>
    <row r="80" spans="1:8" x14ac:dyDescent="0.15">
      <c r="A80" s="35">
        <v>3904101000</v>
      </c>
      <c r="B80" s="36" t="s">
        <v>91</v>
      </c>
      <c r="C80" s="33">
        <v>47110.361429999975</v>
      </c>
      <c r="D80" s="33">
        <v>42774.103339999951</v>
      </c>
      <c r="E80" s="34">
        <v>0.11984638096529965</v>
      </c>
      <c r="F80" s="33">
        <v>34665.945639999998</v>
      </c>
      <c r="G80" s="33">
        <v>34809.93311999998</v>
      </c>
      <c r="H80" s="34">
        <v>2.6776429480629308E-2</v>
      </c>
    </row>
    <row r="81" spans="1:11" x14ac:dyDescent="0.15">
      <c r="A81" s="35">
        <v>304310000</v>
      </c>
      <c r="B81" s="36" t="s">
        <v>94</v>
      </c>
      <c r="C81" s="33">
        <v>37233.383469999986</v>
      </c>
      <c r="D81" s="33">
        <v>42103.271310000018</v>
      </c>
      <c r="E81" s="34">
        <v>0.11796681401349132</v>
      </c>
      <c r="F81" s="33">
        <v>4364.24395</v>
      </c>
      <c r="G81" s="33">
        <v>5260.4019999999991</v>
      </c>
      <c r="H81" s="34">
        <v>4.0463962601477539E-3</v>
      </c>
    </row>
    <row r="82" spans="1:11" ht="14.25" customHeight="1" x14ac:dyDescent="0.15">
      <c r="A82" s="35">
        <v>8504230000</v>
      </c>
      <c r="B82" s="36" t="s">
        <v>98</v>
      </c>
      <c r="C82" s="33">
        <v>33182.044889999997</v>
      </c>
      <c r="D82" s="33">
        <v>41829.922709999992</v>
      </c>
      <c r="E82" s="34">
        <v>0.11720093377535903</v>
      </c>
      <c r="F82" s="33">
        <v>3082.5887599999996</v>
      </c>
      <c r="G82" s="33">
        <v>4125.9177</v>
      </c>
      <c r="H82" s="34">
        <v>3.1737304394145968E-3</v>
      </c>
    </row>
    <row r="83" spans="1:11" x14ac:dyDescent="0.15">
      <c r="A83" s="35">
        <v>1801001900</v>
      </c>
      <c r="B83" s="36" t="s">
        <v>117</v>
      </c>
      <c r="C83" s="33">
        <v>24307.199120000008</v>
      </c>
      <c r="D83" s="33">
        <v>41492.956929999993</v>
      </c>
      <c r="E83" s="34">
        <v>0.11625680809910238</v>
      </c>
      <c r="F83" s="33">
        <v>8010.3519999999999</v>
      </c>
      <c r="G83" s="33">
        <v>13680.02282</v>
      </c>
      <c r="H83" s="34">
        <v>1.0522920715485991E-2</v>
      </c>
    </row>
    <row r="84" spans="1:11" x14ac:dyDescent="0.15">
      <c r="A84" s="35">
        <v>3923309900</v>
      </c>
      <c r="B84" s="36" t="s">
        <v>113</v>
      </c>
      <c r="C84" s="33">
        <v>57757.293799999847</v>
      </c>
      <c r="D84" s="33">
        <v>40851.980959999957</v>
      </c>
      <c r="E84" s="34">
        <v>0.11446089318115274</v>
      </c>
      <c r="F84" s="33">
        <v>7731.8677400000024</v>
      </c>
      <c r="G84" s="33">
        <v>5608.786030000012</v>
      </c>
      <c r="H84" s="34">
        <v>4.3143795504147825E-3</v>
      </c>
    </row>
    <row r="85" spans="1:11" x14ac:dyDescent="0.15">
      <c r="A85" s="35">
        <v>8704229000</v>
      </c>
      <c r="B85" s="36" t="s">
        <v>141</v>
      </c>
      <c r="C85" s="33">
        <v>66649.320999999996</v>
      </c>
      <c r="D85" s="33">
        <v>40364.266000000003</v>
      </c>
      <c r="E85" s="34">
        <v>0.11309439176243168</v>
      </c>
      <c r="F85" s="33">
        <v>5687.2</v>
      </c>
      <c r="G85" s="33">
        <v>3646.16</v>
      </c>
      <c r="H85" s="34">
        <v>2.8046921486039158E-3</v>
      </c>
    </row>
    <row r="86" spans="1:11" x14ac:dyDescent="0.15">
      <c r="A86" s="35">
        <v>303420000</v>
      </c>
      <c r="B86" s="36" t="s">
        <v>104</v>
      </c>
      <c r="C86" s="33">
        <v>50442.753060000003</v>
      </c>
      <c r="D86" s="33">
        <v>40013.720090000003</v>
      </c>
      <c r="E86" s="34">
        <v>0.11211221667528262</v>
      </c>
      <c r="F86" s="33">
        <v>23309.898000000001</v>
      </c>
      <c r="G86" s="33">
        <v>23388.246999999999</v>
      </c>
      <c r="H86" s="34">
        <v>1.7990662157038935E-2</v>
      </c>
    </row>
    <row r="87" spans="1:11" x14ac:dyDescent="0.15">
      <c r="A87" s="35">
        <v>6910100000</v>
      </c>
      <c r="B87" s="36" t="s">
        <v>96</v>
      </c>
      <c r="C87" s="33">
        <v>49941.675510000088</v>
      </c>
      <c r="D87" s="33">
        <v>38565.335339999947</v>
      </c>
      <c r="E87" s="34">
        <v>0.10805406800637736</v>
      </c>
      <c r="F87" s="33">
        <v>37113.277549999984</v>
      </c>
      <c r="G87" s="33">
        <v>29105.659870000145</v>
      </c>
      <c r="H87" s="34">
        <v>2.238859943538558E-2</v>
      </c>
    </row>
    <row r="88" spans="1:11" x14ac:dyDescent="0.15">
      <c r="A88" s="35">
        <v>4901999000</v>
      </c>
      <c r="B88" s="36" t="s">
        <v>106</v>
      </c>
      <c r="C88" s="33">
        <v>48711.575859999983</v>
      </c>
      <c r="D88" s="33">
        <v>38246.238100000053</v>
      </c>
      <c r="E88" s="34">
        <v>0.10716000719846229</v>
      </c>
      <c r="F88" s="33">
        <v>6241.7698999999138</v>
      </c>
      <c r="G88" s="33">
        <v>4978.6501199999975</v>
      </c>
      <c r="H88" s="34">
        <v>3.8296676235299435E-3</v>
      </c>
    </row>
    <row r="89" spans="1:11" x14ac:dyDescent="0.15">
      <c r="A89" s="35">
        <v>4811411000</v>
      </c>
      <c r="B89" s="36" t="s">
        <v>100</v>
      </c>
      <c r="C89" s="33">
        <v>35615.918700000017</v>
      </c>
      <c r="D89" s="33">
        <v>37871.645789999995</v>
      </c>
      <c r="E89" s="34">
        <v>0.10611045784066296</v>
      </c>
      <c r="F89" s="33">
        <v>13490.662339999995</v>
      </c>
      <c r="G89" s="33">
        <v>15035.181790000008</v>
      </c>
      <c r="H89" s="34">
        <v>1.1565333479399037E-2</v>
      </c>
    </row>
    <row r="90" spans="1:11" x14ac:dyDescent="0.15">
      <c r="A90" s="35">
        <v>6004100000</v>
      </c>
      <c r="B90" s="36" t="s">
        <v>151</v>
      </c>
      <c r="C90" s="33">
        <v>41776.680850000041</v>
      </c>
      <c r="D90" s="33">
        <v>37781.81810000007</v>
      </c>
      <c r="E90" s="34">
        <v>0.10585877463245189</v>
      </c>
      <c r="F90" s="33">
        <v>3713.8553600000027</v>
      </c>
      <c r="G90" s="33">
        <v>4141.0980399999989</v>
      </c>
      <c r="H90" s="34">
        <v>3.185407431211758E-3</v>
      </c>
    </row>
    <row r="91" spans="1:11" x14ac:dyDescent="0.15">
      <c r="A91" s="35">
        <v>1905901000</v>
      </c>
      <c r="B91" s="36" t="s">
        <v>90</v>
      </c>
      <c r="C91" s="33">
        <v>39685.768150000069</v>
      </c>
      <c r="D91" s="33">
        <v>37467.816469999998</v>
      </c>
      <c r="E91" s="34">
        <v>0.10497899093076705</v>
      </c>
      <c r="F91" s="33">
        <v>13258.66728999999</v>
      </c>
      <c r="G91" s="33">
        <v>15200.876750000003</v>
      </c>
      <c r="H91" s="34">
        <v>1.1692789036306914E-2</v>
      </c>
      <c r="K91" s="76"/>
    </row>
    <row r="92" spans="1:11" x14ac:dyDescent="0.15">
      <c r="A92" s="35">
        <v>4205009000</v>
      </c>
      <c r="B92" s="36" t="s">
        <v>116</v>
      </c>
      <c r="C92" s="33">
        <v>40468.423980000021</v>
      </c>
      <c r="D92" s="33">
        <v>36253.067750000046</v>
      </c>
      <c r="E92" s="34">
        <v>0.10157545405900563</v>
      </c>
      <c r="F92" s="33">
        <v>5608.2166700000043</v>
      </c>
      <c r="G92" s="33">
        <v>5015.3269399999972</v>
      </c>
      <c r="H92" s="34">
        <v>3.8578800961284461E-3</v>
      </c>
    </row>
    <row r="93" spans="1:11" x14ac:dyDescent="0.15">
      <c r="A93" s="35">
        <v>6212100000</v>
      </c>
      <c r="B93" s="36" t="s">
        <v>107</v>
      </c>
      <c r="C93" s="33">
        <v>48199.735609999909</v>
      </c>
      <c r="D93" s="33">
        <v>36115.218050000047</v>
      </c>
      <c r="E93" s="34">
        <v>0.10118922065205765</v>
      </c>
      <c r="F93" s="33">
        <v>486.28023999999806</v>
      </c>
      <c r="G93" s="33">
        <v>403.5127800000003</v>
      </c>
      <c r="H93" s="34">
        <v>3.1038932079978393E-4</v>
      </c>
    </row>
    <row r="94" spans="1:11" x14ac:dyDescent="0.15">
      <c r="A94" s="35">
        <v>603149000</v>
      </c>
      <c r="B94" s="36" t="s">
        <v>101</v>
      </c>
      <c r="C94" s="33">
        <v>37107.296419999926</v>
      </c>
      <c r="D94" s="33">
        <v>36066.54597999985</v>
      </c>
      <c r="E94" s="34">
        <v>0.10105284908636411</v>
      </c>
      <c r="F94" s="33">
        <v>6667.996919999996</v>
      </c>
      <c r="G94" s="33">
        <v>6835.3809999999967</v>
      </c>
      <c r="H94" s="34">
        <v>5.2578985627115583E-3</v>
      </c>
    </row>
    <row r="95" spans="1:11" x14ac:dyDescent="0.15">
      <c r="A95" s="35">
        <v>6212200000</v>
      </c>
      <c r="B95" s="36" t="s">
        <v>198</v>
      </c>
      <c r="C95" s="33">
        <v>29730.47725000004</v>
      </c>
      <c r="D95" s="33">
        <v>35688.89644000007</v>
      </c>
      <c r="E95" s="34">
        <v>9.9994733845877967E-2</v>
      </c>
      <c r="F95" s="33">
        <v>472.79411000000022</v>
      </c>
      <c r="G95" s="33">
        <v>658.95770999999957</v>
      </c>
      <c r="H95" s="34">
        <v>5.0688217617960124E-4</v>
      </c>
    </row>
    <row r="96" spans="1:11" x14ac:dyDescent="0.15">
      <c r="A96" s="35">
        <v>2008999000</v>
      </c>
      <c r="B96" s="36" t="s">
        <v>92</v>
      </c>
      <c r="C96" s="33">
        <v>27711.732570000015</v>
      </c>
      <c r="D96" s="33">
        <v>34527.329259999991</v>
      </c>
      <c r="E96" s="34">
        <v>9.6740203372976216E-2</v>
      </c>
      <c r="F96" s="33">
        <v>8845.6877199999963</v>
      </c>
      <c r="G96" s="33">
        <v>11605.563060000013</v>
      </c>
      <c r="H96" s="34">
        <v>8.9272087880152475E-3</v>
      </c>
    </row>
    <row r="97" spans="1:8" x14ac:dyDescent="0.15">
      <c r="A97" s="35">
        <v>3302900000</v>
      </c>
      <c r="B97" s="36" t="s">
        <v>112</v>
      </c>
      <c r="C97" s="33">
        <v>31229.28127000004</v>
      </c>
      <c r="D97" s="33">
        <v>34473.756719999998</v>
      </c>
      <c r="E97" s="34">
        <v>9.6590101452964386E-2</v>
      </c>
      <c r="F97" s="33">
        <v>1758.0365400000005</v>
      </c>
      <c r="G97" s="33">
        <v>1974.2619899999997</v>
      </c>
      <c r="H97" s="34">
        <v>1.5186379924743132E-3</v>
      </c>
    </row>
    <row r="98" spans="1:8" x14ac:dyDescent="0.15">
      <c r="A98" s="35">
        <v>1905310000</v>
      </c>
      <c r="B98" s="36" t="s">
        <v>191</v>
      </c>
      <c r="C98" s="33">
        <v>45222.966810000013</v>
      </c>
      <c r="D98" s="33">
        <v>34358.277819999988</v>
      </c>
      <c r="E98" s="34">
        <v>9.6266547546226794E-2</v>
      </c>
      <c r="F98" s="33">
        <v>11577.237230000002</v>
      </c>
      <c r="G98" s="33">
        <v>11577.809539999998</v>
      </c>
      <c r="H98" s="34">
        <v>8.9058602789974968E-3</v>
      </c>
    </row>
    <row r="99" spans="1:8" x14ac:dyDescent="0.15">
      <c r="A99" s="35">
        <v>2401202000</v>
      </c>
      <c r="B99" s="36" t="s">
        <v>184</v>
      </c>
      <c r="C99" s="33">
        <v>39784.119450000006</v>
      </c>
      <c r="D99" s="33">
        <v>32997.868510000022</v>
      </c>
      <c r="E99" s="34">
        <v>9.2454892369284003E-2</v>
      </c>
      <c r="F99" s="33">
        <v>6180.793200000001</v>
      </c>
      <c r="G99" s="33">
        <v>6228.3186799999994</v>
      </c>
      <c r="H99" s="34">
        <v>4.7909352581343399E-3</v>
      </c>
    </row>
    <row r="100" spans="1:8" x14ac:dyDescent="0.15">
      <c r="A100" s="35">
        <v>3305100000</v>
      </c>
      <c r="B100" s="36" t="s">
        <v>109</v>
      </c>
      <c r="C100" s="33">
        <v>35025.215850000015</v>
      </c>
      <c r="D100" s="33">
        <v>32954.420780000022</v>
      </c>
      <c r="E100" s="34">
        <v>9.2333158591248549E-2</v>
      </c>
      <c r="F100" s="33">
        <v>11067.514000000003</v>
      </c>
      <c r="G100" s="33">
        <v>11126.663430000013</v>
      </c>
      <c r="H100" s="34">
        <v>8.5588305401516542E-3</v>
      </c>
    </row>
    <row r="101" spans="1:8" x14ac:dyDescent="0.15">
      <c r="A101" s="35">
        <v>3808931900</v>
      </c>
      <c r="B101" s="36" t="s">
        <v>105</v>
      </c>
      <c r="C101" s="33">
        <v>36052.913420000041</v>
      </c>
      <c r="D101" s="33">
        <v>31339.591069999988</v>
      </c>
      <c r="E101" s="34">
        <v>8.7808657046928182E-2</v>
      </c>
      <c r="F101" s="33">
        <v>5028.6112000000003</v>
      </c>
      <c r="G101" s="33">
        <v>3596.2965299999964</v>
      </c>
      <c r="H101" s="34">
        <v>2.7663362665770281E-3</v>
      </c>
    </row>
    <row r="102" spans="1:8" x14ac:dyDescent="0.15">
      <c r="A102" s="35">
        <v>6908900000</v>
      </c>
      <c r="B102" s="36" t="s">
        <v>144</v>
      </c>
      <c r="C102" s="33">
        <v>51090.20164999993</v>
      </c>
      <c r="D102" s="33">
        <v>31304.343470000098</v>
      </c>
      <c r="E102" s="34">
        <v>8.7709898757032043E-2</v>
      </c>
      <c r="F102" s="33">
        <v>144243.85983000015</v>
      </c>
      <c r="G102" s="33">
        <v>94208.301050000067</v>
      </c>
      <c r="H102" s="34">
        <v>7.24667272660139E-2</v>
      </c>
    </row>
    <row r="103" spans="1:8" x14ac:dyDescent="0.15">
      <c r="A103" s="35">
        <v>4802559000</v>
      </c>
      <c r="B103" s="36" t="s">
        <v>199</v>
      </c>
      <c r="C103" s="33">
        <v>27614.152359999989</v>
      </c>
      <c r="D103" s="33">
        <v>31300.10735999998</v>
      </c>
      <c r="E103" s="34">
        <v>8.7698029836043814E-2</v>
      </c>
      <c r="F103" s="33">
        <v>28317.043580000001</v>
      </c>
      <c r="G103" s="33">
        <v>34385.868329999998</v>
      </c>
      <c r="H103" s="34">
        <v>2.6450231182416309E-2</v>
      </c>
    </row>
    <row r="104" spans="1:8" ht="14" thickBot="1" x14ac:dyDescent="0.2">
      <c r="A104" s="38">
        <v>0</v>
      </c>
      <c r="B104" s="39" t="s">
        <v>118</v>
      </c>
      <c r="C104" s="40">
        <v>6529503.9266399965</v>
      </c>
      <c r="D104" s="40">
        <v>5618669.8086200617</v>
      </c>
      <c r="E104" s="41">
        <v>15.742638414874788</v>
      </c>
      <c r="F104" s="40">
        <v>2868191.7536900043</v>
      </c>
      <c r="G104" s="40">
        <v>2579157.4926101565</v>
      </c>
      <c r="H104" s="41">
        <v>1.983934541966526</v>
      </c>
    </row>
    <row r="105" spans="1:8" x14ac:dyDescent="0.15">
      <c r="B105" s="43"/>
      <c r="C105" s="44"/>
      <c r="D105" s="44"/>
      <c r="E105" s="45"/>
      <c r="F105" s="45"/>
      <c r="G105" s="45"/>
      <c r="H105" s="45"/>
    </row>
    <row r="106" spans="1:8" x14ac:dyDescent="0.15">
      <c r="A106" s="46" t="s">
        <v>162</v>
      </c>
      <c r="B106" s="43"/>
      <c r="C106" s="44"/>
      <c r="D106" s="44"/>
      <c r="E106" s="47"/>
      <c r="F106" s="44"/>
      <c r="G106" s="44"/>
      <c r="H106" s="47"/>
    </row>
    <row r="107" spans="1:8" x14ac:dyDescent="0.15">
      <c r="A107" s="87" t="s">
        <v>200</v>
      </c>
      <c r="B107" s="43"/>
      <c r="C107" s="44"/>
      <c r="D107" s="44"/>
      <c r="E107" s="47"/>
      <c r="F107" s="44"/>
      <c r="G107" s="44"/>
      <c r="H107" s="47"/>
    </row>
    <row r="108" spans="1:8" x14ac:dyDescent="0.15">
      <c r="A108" s="49" t="s">
        <v>201</v>
      </c>
    </row>
    <row r="110" spans="1:8" x14ac:dyDescent="0.15">
      <c r="E110" s="50"/>
      <c r="H110" s="50"/>
    </row>
    <row r="112" spans="1:8" x14ac:dyDescent="0.15">
      <c r="C112" s="68"/>
      <c r="D112" s="68"/>
      <c r="E112" s="68"/>
      <c r="F112" s="68"/>
      <c r="G112" s="68"/>
      <c r="H112" s="68"/>
    </row>
  </sheetData>
  <mergeCells count="7">
    <mergeCell ref="C11:D11"/>
    <mergeCell ref="F11:G11"/>
    <mergeCell ref="A6:H6"/>
    <mergeCell ref="A7:H7"/>
    <mergeCell ref="A8:B8"/>
    <mergeCell ref="A9:H9"/>
    <mergeCell ref="E10:F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showGridLines="0" workbookViewId="0">
      <selection activeCell="B17" sqref="B17"/>
    </sheetView>
  </sheetViews>
  <sheetFormatPr baseColWidth="10" defaultColWidth="9.1640625" defaultRowHeight="13" x14ac:dyDescent="0.15"/>
  <cols>
    <col min="1" max="1" width="15.33203125" style="4" customWidth="1"/>
    <col min="2" max="2" width="57.6640625" style="4" customWidth="1"/>
    <col min="3" max="3" width="13.1640625" style="7" customWidth="1"/>
    <col min="4" max="4" width="13.6640625" style="7" bestFit="1" customWidth="1"/>
    <col min="5" max="5" width="13.5" style="4" customWidth="1"/>
    <col min="6" max="6" width="14.5" style="7" customWidth="1"/>
    <col min="7" max="7" width="12.6640625" style="7" bestFit="1" customWidth="1"/>
    <col min="8" max="8" width="13.33203125" style="4" customWidth="1"/>
    <col min="9" max="16384" width="9.1640625" style="4"/>
  </cols>
  <sheetData>
    <row r="1" spans="1:19" x14ac:dyDescent="0.15">
      <c r="C1" s="5"/>
      <c r="D1" s="5"/>
      <c r="E1" s="6"/>
      <c r="R1" s="8"/>
      <c r="S1" s="8"/>
    </row>
    <row r="2" spans="1:19" x14ac:dyDescent="0.15">
      <c r="C2" s="5"/>
      <c r="D2" s="5"/>
      <c r="E2" s="6"/>
      <c r="R2" s="8"/>
      <c r="S2" s="8"/>
    </row>
    <row r="3" spans="1:19" x14ac:dyDescent="0.15">
      <c r="R3" s="8"/>
      <c r="S3" s="8"/>
    </row>
    <row r="4" spans="1:19" ht="10.5" customHeight="1" x14ac:dyDescent="0.15">
      <c r="R4" s="8"/>
      <c r="S4" s="8"/>
    </row>
    <row r="5" spans="1:19" ht="6.75" customHeight="1" x14ac:dyDescent="0.15"/>
    <row r="6" spans="1:19" ht="16.5" customHeight="1" x14ac:dyDescent="0.15">
      <c r="A6" s="106" t="s">
        <v>17</v>
      </c>
      <c r="B6" s="106"/>
      <c r="C6" s="106"/>
      <c r="D6" s="106"/>
      <c r="E6" s="106"/>
      <c r="F6" s="106"/>
      <c r="G6" s="106"/>
      <c r="H6" s="106"/>
    </row>
    <row r="7" spans="1:19" ht="14" x14ac:dyDescent="0.15">
      <c r="A7" s="107" t="s">
        <v>18</v>
      </c>
      <c r="B7" s="107"/>
      <c r="C7" s="107"/>
      <c r="D7" s="107"/>
      <c r="E7" s="107"/>
      <c r="F7" s="107"/>
      <c r="G7" s="107"/>
      <c r="H7" s="107"/>
    </row>
    <row r="8" spans="1:19" ht="15" customHeight="1" x14ac:dyDescent="0.15">
      <c r="A8" s="107" t="s">
        <v>19</v>
      </c>
      <c r="B8" s="107"/>
      <c r="C8" s="9"/>
      <c r="D8" s="9"/>
      <c r="E8" s="9"/>
      <c r="G8" s="9"/>
      <c r="H8" s="9"/>
    </row>
    <row r="9" spans="1:19" ht="14" x14ac:dyDescent="0.15">
      <c r="A9" s="107" t="s">
        <v>20</v>
      </c>
      <c r="B9" s="107"/>
      <c r="C9" s="107"/>
      <c r="D9" s="107"/>
      <c r="E9" s="107"/>
      <c r="F9" s="107"/>
      <c r="G9" s="107"/>
      <c r="H9" s="107"/>
      <c r="R9" s="10"/>
      <c r="S9" s="10"/>
    </row>
    <row r="10" spans="1:19" ht="11.25" customHeight="1" thickBot="1" x14ac:dyDescent="0.2">
      <c r="A10" s="11"/>
      <c r="B10" s="12"/>
      <c r="C10" s="13"/>
      <c r="D10" s="14"/>
      <c r="E10" s="108"/>
      <c r="F10" s="108"/>
      <c r="G10" s="14"/>
      <c r="H10" s="15"/>
    </row>
    <row r="11" spans="1:19" ht="12.5" customHeight="1" thickBot="1" x14ac:dyDescent="0.2">
      <c r="A11" s="16" t="s">
        <v>21</v>
      </c>
      <c r="B11" s="17"/>
      <c r="C11" s="103" t="s">
        <v>22</v>
      </c>
      <c r="D11" s="103"/>
      <c r="E11" s="18" t="s">
        <v>23</v>
      </c>
      <c r="F11" s="104" t="s">
        <v>24</v>
      </c>
      <c r="G11" s="105"/>
      <c r="H11" s="18" t="s">
        <v>23</v>
      </c>
    </row>
    <row r="12" spans="1:19" s="10" customFormat="1" ht="13.5" customHeight="1" thickBot="1" x14ac:dyDescent="0.2">
      <c r="A12" s="19" t="s">
        <v>25</v>
      </c>
      <c r="B12" s="20" t="s">
        <v>26</v>
      </c>
      <c r="C12" s="21" t="s">
        <v>27</v>
      </c>
      <c r="D12" s="21" t="s">
        <v>28</v>
      </c>
      <c r="E12" s="22">
        <v>2016</v>
      </c>
      <c r="F12" s="21" t="s">
        <v>27</v>
      </c>
      <c r="G12" s="21" t="s">
        <v>28</v>
      </c>
      <c r="H12" s="22">
        <v>2016</v>
      </c>
      <c r="R12" s="4"/>
      <c r="S12" s="4"/>
    </row>
    <row r="13" spans="1:19" ht="6.5" customHeight="1" x14ac:dyDescent="0.15">
      <c r="A13" s="23"/>
      <c r="B13" s="23"/>
      <c r="C13" s="24"/>
      <c r="D13" s="24"/>
      <c r="E13" s="24"/>
      <c r="F13" s="24"/>
      <c r="G13" s="24"/>
      <c r="H13" s="24"/>
    </row>
    <row r="14" spans="1:19" x14ac:dyDescent="0.15">
      <c r="A14" s="27"/>
      <c r="B14" s="28" t="s">
        <v>29</v>
      </c>
      <c r="C14" s="29">
        <v>35690775.971270069</v>
      </c>
      <c r="D14" s="29">
        <v>31044991.242520072</v>
      </c>
      <c r="E14" s="30">
        <v>100</v>
      </c>
      <c r="F14" s="29">
        <v>130002146.64611013</v>
      </c>
      <c r="G14" s="29">
        <v>133787015.50437997</v>
      </c>
      <c r="H14" s="30">
        <v>100</v>
      </c>
    </row>
    <row r="15" spans="1:19" ht="6" customHeight="1" x14ac:dyDescent="0.15">
      <c r="A15" s="31"/>
      <c r="B15" s="32"/>
      <c r="C15" s="33"/>
      <c r="D15" s="33"/>
      <c r="E15" s="34"/>
      <c r="F15" s="33"/>
      <c r="G15" s="33"/>
      <c r="H15" s="34"/>
    </row>
    <row r="16" spans="1:19" x14ac:dyDescent="0.15">
      <c r="A16" s="35">
        <v>2709000000</v>
      </c>
      <c r="B16" s="36" t="s">
        <v>30</v>
      </c>
      <c r="C16" s="33">
        <v>12834389.484390009</v>
      </c>
      <c r="D16" s="33">
        <v>8060042.0842199977</v>
      </c>
      <c r="E16" s="37">
        <v>25.962455654298083</v>
      </c>
      <c r="F16" s="33">
        <v>42489028.943339989</v>
      </c>
      <c r="G16" s="33">
        <v>32967525.311490007</v>
      </c>
      <c r="H16" s="37">
        <v>24.641797402536948</v>
      </c>
      <c r="R16" s="6"/>
      <c r="S16" s="6"/>
    </row>
    <row r="17" spans="1:19" x14ac:dyDescent="0.15">
      <c r="A17" s="35">
        <v>2701120010</v>
      </c>
      <c r="B17" s="36" t="s">
        <v>31</v>
      </c>
      <c r="C17" s="33">
        <v>4139770.7428799989</v>
      </c>
      <c r="D17" s="33">
        <v>4298032.3810699992</v>
      </c>
      <c r="E17" s="34">
        <v>13.844527600263245</v>
      </c>
      <c r="F17" s="33">
        <v>71369643.678000003</v>
      </c>
      <c r="G17" s="33">
        <v>82120298.845200002</v>
      </c>
      <c r="H17" s="34">
        <v>61.381366895438006</v>
      </c>
    </row>
    <row r="18" spans="1:19" x14ac:dyDescent="0.15">
      <c r="A18" s="35">
        <v>901119000</v>
      </c>
      <c r="B18" s="36" t="s">
        <v>32</v>
      </c>
      <c r="C18" s="33">
        <v>2526437.8326300094</v>
      </c>
      <c r="D18" s="33">
        <v>2379235.3819000055</v>
      </c>
      <c r="E18" s="34">
        <v>7.663830095211428</v>
      </c>
      <c r="F18" s="33">
        <v>711083.3800799998</v>
      </c>
      <c r="G18" s="33">
        <v>721396.55189999996</v>
      </c>
      <c r="H18" s="34">
        <v>0.53921268007984124</v>
      </c>
    </row>
    <row r="19" spans="1:19" s="6" customFormat="1" x14ac:dyDescent="0.15">
      <c r="A19" s="35">
        <v>7108120000</v>
      </c>
      <c r="B19" s="36" t="s">
        <v>33</v>
      </c>
      <c r="C19" s="33">
        <v>956814.30337999982</v>
      </c>
      <c r="D19" s="33">
        <v>1392339.6282900004</v>
      </c>
      <c r="E19" s="34">
        <v>4.4849090708810175</v>
      </c>
      <c r="F19" s="33">
        <v>30.959949999999996</v>
      </c>
      <c r="G19" s="33">
        <v>42.051050000000039</v>
      </c>
      <c r="H19" s="34">
        <v>3.1431338715096272E-5</v>
      </c>
      <c r="R19" s="4"/>
      <c r="S19" s="4"/>
    </row>
    <row r="20" spans="1:19" x14ac:dyDescent="0.15">
      <c r="A20" s="35">
        <v>803901100</v>
      </c>
      <c r="B20" s="36" t="s">
        <v>34</v>
      </c>
      <c r="C20" s="33">
        <v>748280.33348000061</v>
      </c>
      <c r="D20" s="33">
        <v>848688.80044999893</v>
      </c>
      <c r="E20" s="34">
        <v>2.7337382504640928</v>
      </c>
      <c r="F20" s="33">
        <v>1578112.0008499986</v>
      </c>
      <c r="G20" s="33">
        <v>1830387.9543800065</v>
      </c>
      <c r="H20" s="34">
        <v>1.3681357248903445</v>
      </c>
    </row>
    <row r="21" spans="1:19" x14ac:dyDescent="0.15">
      <c r="A21" s="35">
        <v>2710192200</v>
      </c>
      <c r="B21" s="36" t="s">
        <v>35</v>
      </c>
      <c r="C21" s="33">
        <v>799699.65973000007</v>
      </c>
      <c r="D21" s="33">
        <v>711961.84900000005</v>
      </c>
      <c r="E21" s="34">
        <v>2.2933227567636658</v>
      </c>
      <c r="F21" s="33">
        <v>3406647.5630899998</v>
      </c>
      <c r="G21" s="33">
        <v>3995301.0765300007</v>
      </c>
      <c r="H21" s="34">
        <v>2.9863145249691296</v>
      </c>
    </row>
    <row r="22" spans="1:19" x14ac:dyDescent="0.15">
      <c r="A22" s="35">
        <v>2710192100</v>
      </c>
      <c r="B22" s="36" t="s">
        <v>36</v>
      </c>
      <c r="C22" s="33">
        <v>55662.978999999999</v>
      </c>
      <c r="D22" s="33">
        <v>593902.11800000002</v>
      </c>
      <c r="E22" s="34">
        <v>1.9130368353480975</v>
      </c>
      <c r="F22" s="33">
        <v>201125.54699999999</v>
      </c>
      <c r="G22" s="33">
        <v>1727942.0759999999</v>
      </c>
      <c r="H22" s="34">
        <v>1.2915618675591354</v>
      </c>
    </row>
    <row r="23" spans="1:19" x14ac:dyDescent="0.15">
      <c r="A23" s="35">
        <v>603199090</v>
      </c>
      <c r="B23" s="36" t="s">
        <v>37</v>
      </c>
      <c r="C23" s="33">
        <v>158501.14916</v>
      </c>
      <c r="D23" s="33">
        <v>464252.43047999917</v>
      </c>
      <c r="E23" s="34">
        <v>1.4954181396068371</v>
      </c>
      <c r="F23" s="33">
        <v>23845.92267999996</v>
      </c>
      <c r="G23" s="33">
        <v>64448.903920000099</v>
      </c>
      <c r="H23" s="34">
        <v>4.8172764507098335E-2</v>
      </c>
    </row>
    <row r="24" spans="1:19" x14ac:dyDescent="0.15">
      <c r="A24" s="35">
        <v>2710129200</v>
      </c>
      <c r="B24" s="36" t="s">
        <v>38</v>
      </c>
      <c r="C24" s="33">
        <v>383805.17368000024</v>
      </c>
      <c r="D24" s="33">
        <v>328678.46555999841</v>
      </c>
      <c r="E24" s="34">
        <v>1.058716567166659</v>
      </c>
      <c r="F24" s="33">
        <v>509435.36066000094</v>
      </c>
      <c r="G24" s="33">
        <v>468353.59777000087</v>
      </c>
      <c r="H24" s="34">
        <v>0.35007403073033477</v>
      </c>
    </row>
    <row r="25" spans="1:19" x14ac:dyDescent="0.15">
      <c r="A25" s="35">
        <v>7202600000</v>
      </c>
      <c r="B25" s="36" t="s">
        <v>39</v>
      </c>
      <c r="C25" s="33">
        <v>429753.17894000025</v>
      </c>
      <c r="D25" s="33">
        <v>327764.76002999977</v>
      </c>
      <c r="E25" s="34">
        <v>1.055773401478961</v>
      </c>
      <c r="F25" s="33">
        <v>128632.16858</v>
      </c>
      <c r="G25" s="33">
        <v>127741.15700000001</v>
      </c>
      <c r="H25" s="34">
        <v>9.5480982603889514E-2</v>
      </c>
    </row>
    <row r="26" spans="1:19" x14ac:dyDescent="0.15">
      <c r="A26" s="35">
        <v>8703239090</v>
      </c>
      <c r="B26" s="36" t="s">
        <v>40</v>
      </c>
      <c r="C26" s="33">
        <v>277651.63747000013</v>
      </c>
      <c r="D26" s="33">
        <v>325130.67497999989</v>
      </c>
      <c r="E26" s="34">
        <v>1.0472886670835713</v>
      </c>
      <c r="F26" s="33">
        <v>33850.694560000004</v>
      </c>
      <c r="G26" s="33">
        <v>40134.327989999998</v>
      </c>
      <c r="H26" s="34">
        <v>2.9998672022611986E-2</v>
      </c>
    </row>
    <row r="27" spans="1:19" x14ac:dyDescent="0.15">
      <c r="A27" s="35">
        <v>603110000</v>
      </c>
      <c r="B27" s="36" t="s">
        <v>41</v>
      </c>
      <c r="C27" s="33">
        <v>315497.94734000147</v>
      </c>
      <c r="D27" s="33">
        <v>304267.00196999818</v>
      </c>
      <c r="E27" s="34">
        <v>0.98008403221343399</v>
      </c>
      <c r="F27" s="33">
        <v>48866.142230000019</v>
      </c>
      <c r="G27" s="33">
        <v>48149.797040000049</v>
      </c>
      <c r="H27" s="34">
        <v>3.5989888001069656E-2</v>
      </c>
    </row>
    <row r="28" spans="1:19" x14ac:dyDescent="0.15">
      <c r="A28" s="35">
        <v>2710129900</v>
      </c>
      <c r="B28" s="36" t="s">
        <v>42</v>
      </c>
      <c r="C28" s="33">
        <v>18556.043570000002</v>
      </c>
      <c r="D28" s="33">
        <v>289943.58876000001</v>
      </c>
      <c r="E28" s="34">
        <v>0.93394643437001623</v>
      </c>
      <c r="F28" s="33">
        <v>44683.189250000003</v>
      </c>
      <c r="G28" s="33">
        <v>788110.64733999968</v>
      </c>
      <c r="H28" s="34">
        <v>0.58907857714652301</v>
      </c>
    </row>
    <row r="29" spans="1:19" x14ac:dyDescent="0.15">
      <c r="A29" s="35">
        <v>2704001000</v>
      </c>
      <c r="B29" s="36" t="s">
        <v>43</v>
      </c>
      <c r="C29" s="33">
        <v>302323.51901000005</v>
      </c>
      <c r="D29" s="33">
        <v>245902.82356000002</v>
      </c>
      <c r="E29" s="34">
        <v>0.79208533717736973</v>
      </c>
      <c r="F29" s="33">
        <v>1916868.3470499997</v>
      </c>
      <c r="G29" s="33">
        <v>1772606.7895</v>
      </c>
      <c r="H29" s="34">
        <v>1.3249468065471328</v>
      </c>
    </row>
    <row r="30" spans="1:19" x14ac:dyDescent="0.15">
      <c r="A30" s="35">
        <v>3902100000</v>
      </c>
      <c r="B30" s="36" t="s">
        <v>44</v>
      </c>
      <c r="C30" s="33">
        <v>255747.87404999984</v>
      </c>
      <c r="D30" s="33">
        <v>212169.71306000007</v>
      </c>
      <c r="E30" s="34">
        <v>0.68342655149281084</v>
      </c>
      <c r="F30" s="33">
        <v>196047.79079</v>
      </c>
      <c r="G30" s="33">
        <v>185196.18562999999</v>
      </c>
      <c r="H30" s="34">
        <v>0.13842612822463102</v>
      </c>
    </row>
    <row r="31" spans="1:19" x14ac:dyDescent="0.15">
      <c r="A31" s="35">
        <v>1704901000</v>
      </c>
      <c r="B31" s="36" t="s">
        <v>45</v>
      </c>
      <c r="C31" s="33">
        <v>193642.63832999938</v>
      </c>
      <c r="D31" s="33">
        <v>210503.50250000085</v>
      </c>
      <c r="E31" s="34">
        <v>0.6780594681298846</v>
      </c>
      <c r="F31" s="33">
        <v>72137.04826000001</v>
      </c>
      <c r="G31" s="33">
        <v>67457.837489999845</v>
      </c>
      <c r="H31" s="34">
        <v>5.0421812038845722E-2</v>
      </c>
    </row>
    <row r="32" spans="1:19" x14ac:dyDescent="0.15">
      <c r="A32" s="35">
        <v>1511100000</v>
      </c>
      <c r="B32" s="36" t="s">
        <v>46</v>
      </c>
      <c r="C32" s="33">
        <v>213533.74062999993</v>
      </c>
      <c r="D32" s="33">
        <v>208585.5220900001</v>
      </c>
      <c r="E32" s="34">
        <v>0.67188140096594917</v>
      </c>
      <c r="F32" s="33">
        <v>351396.33010000002</v>
      </c>
      <c r="G32" s="33">
        <v>328588.68300000002</v>
      </c>
      <c r="H32" s="34">
        <v>0.2456058099219969</v>
      </c>
    </row>
    <row r="33" spans="1:8" x14ac:dyDescent="0.15">
      <c r="A33" s="35">
        <v>3004902900</v>
      </c>
      <c r="B33" s="36" t="s">
        <v>47</v>
      </c>
      <c r="C33" s="33">
        <v>261973.55649999934</v>
      </c>
      <c r="D33" s="33">
        <v>202665.47515000007</v>
      </c>
      <c r="E33" s="34">
        <v>0.65281215113510449</v>
      </c>
      <c r="F33" s="33">
        <v>40595.873060000027</v>
      </c>
      <c r="G33" s="33">
        <v>39598.700620000069</v>
      </c>
      <c r="H33" s="34">
        <v>2.9598313760653156E-2</v>
      </c>
    </row>
    <row r="34" spans="1:8" x14ac:dyDescent="0.15">
      <c r="A34" s="35">
        <v>3808911900</v>
      </c>
      <c r="B34" s="36" t="s">
        <v>48</v>
      </c>
      <c r="C34" s="33">
        <v>183199.20394999991</v>
      </c>
      <c r="D34" s="33">
        <v>190675.09306000025</v>
      </c>
      <c r="E34" s="34">
        <v>0.61418955338227443</v>
      </c>
      <c r="F34" s="33">
        <v>5626.2822799999958</v>
      </c>
      <c r="G34" s="33">
        <v>6250.8922900000016</v>
      </c>
      <c r="H34" s="34">
        <v>4.6722712711947424E-3</v>
      </c>
    </row>
    <row r="35" spans="1:8" x14ac:dyDescent="0.15">
      <c r="A35" s="35">
        <v>3904102000</v>
      </c>
      <c r="B35" s="36" t="s">
        <v>49</v>
      </c>
      <c r="C35" s="33">
        <v>210107.39290999988</v>
      </c>
      <c r="D35" s="33">
        <v>188732.68628000011</v>
      </c>
      <c r="E35" s="34">
        <v>0.60793280566788066</v>
      </c>
      <c r="F35" s="33">
        <v>235776.908</v>
      </c>
      <c r="G35" s="33">
        <v>236892.6893</v>
      </c>
      <c r="H35" s="34">
        <v>0.17706702582975589</v>
      </c>
    </row>
    <row r="36" spans="1:8" x14ac:dyDescent="0.15">
      <c r="A36" s="35">
        <v>1701999000</v>
      </c>
      <c r="B36" s="36" t="s">
        <v>50</v>
      </c>
      <c r="C36" s="33">
        <v>259267.98953999995</v>
      </c>
      <c r="D36" s="33">
        <v>185240.7042599993</v>
      </c>
      <c r="E36" s="34">
        <v>0.59668467229679401</v>
      </c>
      <c r="F36" s="33">
        <v>616984.62593999994</v>
      </c>
      <c r="G36" s="33">
        <v>363831.83306999999</v>
      </c>
      <c r="H36" s="34">
        <v>0.27194853827805787</v>
      </c>
    </row>
    <row r="37" spans="1:8" x14ac:dyDescent="0.15">
      <c r="A37" s="35">
        <v>7610100000</v>
      </c>
      <c r="B37" s="36" t="s">
        <v>51</v>
      </c>
      <c r="C37" s="33">
        <v>94577.203929999901</v>
      </c>
      <c r="D37" s="33">
        <v>153811.64250999983</v>
      </c>
      <c r="E37" s="34">
        <v>0.49544753067713931</v>
      </c>
      <c r="F37" s="33">
        <v>9598.5862699999998</v>
      </c>
      <c r="G37" s="33">
        <v>17809.918450000005</v>
      </c>
      <c r="H37" s="34">
        <v>1.3312142723908014E-2</v>
      </c>
    </row>
    <row r="38" spans="1:8" x14ac:dyDescent="0.15">
      <c r="A38" s="35">
        <v>603129000</v>
      </c>
      <c r="B38" s="36" t="s">
        <v>52</v>
      </c>
      <c r="C38" s="33">
        <v>146537.36462000007</v>
      </c>
      <c r="D38" s="33">
        <v>143596.00652000002</v>
      </c>
      <c r="E38" s="34">
        <v>0.46254162353676875</v>
      </c>
      <c r="F38" s="33">
        <v>27114.841669999991</v>
      </c>
      <c r="G38" s="33">
        <v>27950.218980000001</v>
      </c>
      <c r="H38" s="34">
        <v>2.0891578210805485E-2</v>
      </c>
    </row>
    <row r="39" spans="1:8" x14ac:dyDescent="0.15">
      <c r="A39" s="35">
        <v>7404000010</v>
      </c>
      <c r="B39" s="36" t="s">
        <v>53</v>
      </c>
      <c r="C39" s="33">
        <v>186662.2525399997</v>
      </c>
      <c r="D39" s="33">
        <v>141674.79174999989</v>
      </c>
      <c r="E39" s="34">
        <v>0.45635313807387451</v>
      </c>
      <c r="F39" s="33">
        <v>38341.44586</v>
      </c>
      <c r="G39" s="33">
        <v>33365.323799999998</v>
      </c>
      <c r="H39" s="34">
        <v>2.493913454471796E-2</v>
      </c>
    </row>
    <row r="40" spans="1:8" x14ac:dyDescent="0.15">
      <c r="A40" s="35">
        <v>3902300000</v>
      </c>
      <c r="B40" s="36" t="s">
        <v>54</v>
      </c>
      <c r="C40" s="33">
        <v>117415.02226999987</v>
      </c>
      <c r="D40" s="33">
        <v>138990.9864799999</v>
      </c>
      <c r="E40" s="34">
        <v>0.44770824831038775</v>
      </c>
      <c r="F40" s="33">
        <v>79131.398039999985</v>
      </c>
      <c r="G40" s="33">
        <v>109161.80702000001</v>
      </c>
      <c r="H40" s="34">
        <v>8.1593723134085624E-2</v>
      </c>
    </row>
    <row r="41" spans="1:8" x14ac:dyDescent="0.15">
      <c r="A41" s="35">
        <v>7103912000</v>
      </c>
      <c r="B41" s="36" t="s">
        <v>55</v>
      </c>
      <c r="C41" s="33">
        <v>141926.72579</v>
      </c>
      <c r="D41" s="33">
        <v>137853.45056000006</v>
      </c>
      <c r="E41" s="34">
        <v>0.44404409549709323</v>
      </c>
      <c r="F41" s="33">
        <v>9.5270000000000354E-2</v>
      </c>
      <c r="G41" s="33">
        <v>0.17391999999999982</v>
      </c>
      <c r="H41" s="34">
        <v>1.2999766781874729E-7</v>
      </c>
    </row>
    <row r="42" spans="1:8" x14ac:dyDescent="0.15">
      <c r="A42" s="35">
        <v>7108130000</v>
      </c>
      <c r="B42" s="36" t="s">
        <v>56</v>
      </c>
      <c r="C42" s="33">
        <v>133126.06500999999</v>
      </c>
      <c r="D42" s="33">
        <v>129769.87060000002</v>
      </c>
      <c r="E42" s="34">
        <v>0.41800582124907693</v>
      </c>
      <c r="F42" s="33">
        <v>5.57538</v>
      </c>
      <c r="G42" s="33">
        <v>4.7766500000000001</v>
      </c>
      <c r="H42" s="34">
        <v>3.57033900636166E-6</v>
      </c>
    </row>
    <row r="43" spans="1:8" x14ac:dyDescent="0.15">
      <c r="A43" s="35">
        <v>2101110010</v>
      </c>
      <c r="B43" s="36" t="s">
        <v>57</v>
      </c>
      <c r="C43" s="33">
        <v>117769.58397999997</v>
      </c>
      <c r="D43" s="33">
        <v>118393.01178999998</v>
      </c>
      <c r="E43" s="34">
        <v>0.38135946267507931</v>
      </c>
      <c r="F43" s="33">
        <v>7970.8258099999994</v>
      </c>
      <c r="G43" s="33">
        <v>9933.251229999998</v>
      </c>
      <c r="H43" s="34">
        <v>7.4246751021027138E-3</v>
      </c>
    </row>
    <row r="44" spans="1:8" x14ac:dyDescent="0.15">
      <c r="A44" s="35">
        <v>603141000</v>
      </c>
      <c r="B44" s="36" t="s">
        <v>58</v>
      </c>
      <c r="C44" s="33">
        <v>111019.90041999992</v>
      </c>
      <c r="D44" s="33">
        <v>109879.70272999993</v>
      </c>
      <c r="E44" s="34">
        <v>0.35393697447563033</v>
      </c>
      <c r="F44" s="33">
        <v>29877.086410000014</v>
      </c>
      <c r="G44" s="33">
        <v>31335.85666999995</v>
      </c>
      <c r="H44" s="34">
        <v>2.342219575783426E-2</v>
      </c>
    </row>
    <row r="45" spans="1:8" x14ac:dyDescent="0.15">
      <c r="A45" s="35">
        <v>3105200000</v>
      </c>
      <c r="B45" s="36" t="s">
        <v>59</v>
      </c>
      <c r="C45" s="33">
        <v>109329.33688000009</v>
      </c>
      <c r="D45" s="33">
        <v>102033.39292999997</v>
      </c>
      <c r="E45" s="34">
        <v>0.32866297862004945</v>
      </c>
      <c r="F45" s="33">
        <v>180967.11425000004</v>
      </c>
      <c r="G45" s="33">
        <v>189314.12839000003</v>
      </c>
      <c r="H45" s="34">
        <v>0.14150411209658995</v>
      </c>
    </row>
    <row r="46" spans="1:8" x14ac:dyDescent="0.15">
      <c r="A46" s="35">
        <v>2101110090</v>
      </c>
      <c r="B46" s="36" t="s">
        <v>60</v>
      </c>
      <c r="C46" s="33">
        <v>110962.30093999987</v>
      </c>
      <c r="D46" s="33">
        <v>97250.07424000006</v>
      </c>
      <c r="E46" s="34">
        <v>0.31325527999120095</v>
      </c>
      <c r="F46" s="33">
        <v>8145.6489800000045</v>
      </c>
      <c r="G46" s="33">
        <v>9431.8896800000093</v>
      </c>
      <c r="H46" s="34">
        <v>7.0499290565990864E-3</v>
      </c>
    </row>
    <row r="47" spans="1:8" x14ac:dyDescent="0.15">
      <c r="A47" s="35">
        <v>8507100000</v>
      </c>
      <c r="B47" s="36" t="s">
        <v>61</v>
      </c>
      <c r="C47" s="33">
        <v>98020.616759999408</v>
      </c>
      <c r="D47" s="33">
        <v>94611.091769999664</v>
      </c>
      <c r="E47" s="34">
        <v>0.30475477036185378</v>
      </c>
      <c r="F47" s="33">
        <v>37140.826669999959</v>
      </c>
      <c r="G47" s="33">
        <v>36740.570730000036</v>
      </c>
      <c r="H47" s="34">
        <v>2.7461985448653057E-2</v>
      </c>
    </row>
    <row r="48" spans="1:8" x14ac:dyDescent="0.15">
      <c r="A48" s="35">
        <v>2701120090</v>
      </c>
      <c r="B48" s="36" t="s">
        <v>62</v>
      </c>
      <c r="C48" s="33">
        <v>116431.64377</v>
      </c>
      <c r="D48" s="33">
        <v>93051.294989999995</v>
      </c>
      <c r="E48" s="34">
        <v>0.29973045978043111</v>
      </c>
      <c r="F48" s="33">
        <v>1417804.4890399999</v>
      </c>
      <c r="G48" s="33">
        <v>1205173.3859999999</v>
      </c>
      <c r="H48" s="34">
        <v>0.90081491201255204</v>
      </c>
    </row>
    <row r="49" spans="1:8" x14ac:dyDescent="0.15">
      <c r="A49" s="35">
        <v>3808929900</v>
      </c>
      <c r="B49" s="36" t="s">
        <v>63</v>
      </c>
      <c r="C49" s="33">
        <v>98777.823229999893</v>
      </c>
      <c r="D49" s="33">
        <v>91658.648240000068</v>
      </c>
      <c r="E49" s="34">
        <v>0.29524456143012812</v>
      </c>
      <c r="F49" s="33">
        <v>27216.375820000005</v>
      </c>
      <c r="G49" s="33">
        <v>23891.936290000001</v>
      </c>
      <c r="H49" s="34">
        <v>1.7858187657394761E-2</v>
      </c>
    </row>
    <row r="50" spans="1:8" x14ac:dyDescent="0.15">
      <c r="A50" s="35">
        <v>1701140000</v>
      </c>
      <c r="B50" s="36" t="s">
        <v>64</v>
      </c>
      <c r="C50" s="33">
        <v>81467.607709999982</v>
      </c>
      <c r="D50" s="33">
        <v>81894.657910000096</v>
      </c>
      <c r="E50" s="34">
        <v>0.26379346436353612</v>
      </c>
      <c r="F50" s="33">
        <v>164341.1422</v>
      </c>
      <c r="G50" s="33">
        <v>143721.67219999994</v>
      </c>
      <c r="H50" s="34">
        <v>0.1074257256267853</v>
      </c>
    </row>
    <row r="51" spans="1:8" x14ac:dyDescent="0.15">
      <c r="A51" s="35">
        <v>603193000</v>
      </c>
      <c r="B51" s="36" t="s">
        <v>65</v>
      </c>
      <c r="C51" s="33">
        <v>77531.914470000018</v>
      </c>
      <c r="D51" s="33">
        <v>78032.915099999853</v>
      </c>
      <c r="E51" s="34">
        <v>0.25135428285489042</v>
      </c>
      <c r="F51" s="33">
        <v>17997.56529000001</v>
      </c>
      <c r="G51" s="33">
        <v>18782.168750000012</v>
      </c>
      <c r="H51" s="34">
        <v>1.4038857716640755E-2</v>
      </c>
    </row>
    <row r="52" spans="1:8" x14ac:dyDescent="0.15">
      <c r="A52" s="35">
        <v>3808921900</v>
      </c>
      <c r="B52" s="36" t="s">
        <v>66</v>
      </c>
      <c r="C52" s="33">
        <v>80336.446779999984</v>
      </c>
      <c r="D52" s="33">
        <v>74917.635110000061</v>
      </c>
      <c r="E52" s="34">
        <v>0.24131955626835808</v>
      </c>
      <c r="F52" s="33">
        <v>8194.3451900000036</v>
      </c>
      <c r="G52" s="33">
        <v>7263.131159999999</v>
      </c>
      <c r="H52" s="34">
        <v>5.4288759881650963E-3</v>
      </c>
    </row>
    <row r="53" spans="1:8" x14ac:dyDescent="0.15">
      <c r="A53" s="35">
        <v>603199010</v>
      </c>
      <c r="B53" s="36" t="s">
        <v>67</v>
      </c>
      <c r="C53" s="33">
        <v>19105.926880000017</v>
      </c>
      <c r="D53" s="33">
        <v>72688.691340000252</v>
      </c>
      <c r="E53" s="34">
        <v>0.23413983522225587</v>
      </c>
      <c r="F53" s="33">
        <v>4360.2415700000047</v>
      </c>
      <c r="G53" s="33">
        <v>17566.370930000016</v>
      </c>
      <c r="H53" s="34">
        <v>1.3130101500339485E-2</v>
      </c>
    </row>
    <row r="54" spans="1:8" x14ac:dyDescent="0.15">
      <c r="A54" s="35">
        <v>3303000000</v>
      </c>
      <c r="B54" s="36" t="s">
        <v>68</v>
      </c>
      <c r="C54" s="33">
        <v>81286.015670000153</v>
      </c>
      <c r="D54" s="33">
        <v>70377.776089999708</v>
      </c>
      <c r="E54" s="34">
        <v>0.22669607325773175</v>
      </c>
      <c r="F54" s="33">
        <v>7019.4423000000043</v>
      </c>
      <c r="G54" s="33">
        <v>6955.0086799999772</v>
      </c>
      <c r="H54" s="34">
        <v>5.1985677786289212E-3</v>
      </c>
    </row>
    <row r="55" spans="1:8" x14ac:dyDescent="0.15">
      <c r="A55" s="35">
        <v>603121000</v>
      </c>
      <c r="B55" s="36" t="s">
        <v>69</v>
      </c>
      <c r="C55" s="33">
        <v>66458.188430000038</v>
      </c>
      <c r="D55" s="33">
        <v>68590.496250000098</v>
      </c>
      <c r="E55" s="34">
        <v>0.22093900982022721</v>
      </c>
      <c r="F55" s="33">
        <v>12813.93393000001</v>
      </c>
      <c r="G55" s="33">
        <v>14057.161239999987</v>
      </c>
      <c r="H55" s="34">
        <v>1.0507119235005117E-2</v>
      </c>
    </row>
    <row r="56" spans="1:8" x14ac:dyDescent="0.15">
      <c r="A56" s="35">
        <v>3304990000</v>
      </c>
      <c r="B56" s="36" t="s">
        <v>70</v>
      </c>
      <c r="C56" s="33">
        <v>78963.036640000064</v>
      </c>
      <c r="D56" s="33">
        <v>66354.209100000182</v>
      </c>
      <c r="E56" s="34">
        <v>0.21373563478130292</v>
      </c>
      <c r="F56" s="33">
        <v>10295.710980000011</v>
      </c>
      <c r="G56" s="33">
        <v>9972.8851100000247</v>
      </c>
      <c r="H56" s="34">
        <v>7.454299710926377E-3</v>
      </c>
    </row>
    <row r="57" spans="1:8" x14ac:dyDescent="0.15">
      <c r="A57" s="35">
        <v>9619002010</v>
      </c>
      <c r="B57" s="36" t="s">
        <v>71</v>
      </c>
      <c r="C57" s="33">
        <v>74883.527110000199</v>
      </c>
      <c r="D57" s="33">
        <v>65786.019099999961</v>
      </c>
      <c r="E57" s="34">
        <v>0.21190542005983118</v>
      </c>
      <c r="F57" s="33">
        <v>14639.320149999976</v>
      </c>
      <c r="G57" s="33">
        <v>13799.613960000008</v>
      </c>
      <c r="H57" s="34">
        <v>1.0314613797142541E-2</v>
      </c>
    </row>
    <row r="58" spans="1:8" x14ac:dyDescent="0.15">
      <c r="A58" s="35">
        <v>2710121300</v>
      </c>
      <c r="B58" s="36" t="s">
        <v>72</v>
      </c>
      <c r="C58" s="33">
        <v>13.863</v>
      </c>
      <c r="D58" s="33">
        <v>61826.084860000003</v>
      </c>
      <c r="E58" s="34">
        <v>0.19914995104047989</v>
      </c>
      <c r="F58" s="33">
        <v>10.057399999999999</v>
      </c>
      <c r="G58" s="33">
        <v>141098.98694</v>
      </c>
      <c r="H58" s="34">
        <v>0.10546538197900128</v>
      </c>
    </row>
    <row r="59" spans="1:8" x14ac:dyDescent="0.15">
      <c r="A59" s="35">
        <v>1513211000</v>
      </c>
      <c r="B59" s="36" t="s">
        <v>73</v>
      </c>
      <c r="C59" s="33">
        <v>57150.109809999987</v>
      </c>
      <c r="D59" s="33">
        <v>58251.263209999997</v>
      </c>
      <c r="E59" s="34">
        <v>0.18763498032564258</v>
      </c>
      <c r="F59" s="33">
        <v>65824.44975</v>
      </c>
      <c r="G59" s="33">
        <v>53523.372000000003</v>
      </c>
      <c r="H59" s="34">
        <v>4.0006402563220141E-2</v>
      </c>
    </row>
    <row r="60" spans="1:8" x14ac:dyDescent="0.15">
      <c r="A60" s="35">
        <v>803101000</v>
      </c>
      <c r="B60" s="36" t="s">
        <v>74</v>
      </c>
      <c r="C60" s="33">
        <v>46023.099630000012</v>
      </c>
      <c r="D60" s="33">
        <v>57738.461499999888</v>
      </c>
      <c r="E60" s="34">
        <v>0.18598317857123342</v>
      </c>
      <c r="F60" s="33">
        <v>95526.33679999999</v>
      </c>
      <c r="G60" s="33">
        <v>118617.79606000004</v>
      </c>
      <c r="H60" s="34">
        <v>8.8661665418582183E-2</v>
      </c>
    </row>
    <row r="61" spans="1:8" x14ac:dyDescent="0.15">
      <c r="A61" s="35">
        <v>3402200000</v>
      </c>
      <c r="B61" s="36" t="s">
        <v>75</v>
      </c>
      <c r="C61" s="33">
        <v>44151.592639999988</v>
      </c>
      <c r="D61" s="33">
        <v>56646.983360000027</v>
      </c>
      <c r="E61" s="34">
        <v>0.18246738392509115</v>
      </c>
      <c r="F61" s="33">
        <v>38053.279949999996</v>
      </c>
      <c r="G61" s="33">
        <v>59303.58173000002</v>
      </c>
      <c r="H61" s="34">
        <v>4.4326859005281057E-2</v>
      </c>
    </row>
    <row r="62" spans="1:8" x14ac:dyDescent="0.15">
      <c r="A62" s="35">
        <v>3305900000</v>
      </c>
      <c r="B62" s="36" t="s">
        <v>76</v>
      </c>
      <c r="C62" s="33">
        <v>55265.907669999942</v>
      </c>
      <c r="D62" s="33">
        <v>53190.896230000282</v>
      </c>
      <c r="E62" s="34">
        <v>0.17133487271579118</v>
      </c>
      <c r="F62" s="33">
        <v>11057.462479999962</v>
      </c>
      <c r="G62" s="33">
        <v>12820.309939999981</v>
      </c>
      <c r="H62" s="34">
        <v>9.5826264541944758E-3</v>
      </c>
    </row>
    <row r="63" spans="1:8" x14ac:dyDescent="0.15">
      <c r="A63" s="35">
        <v>7003121000</v>
      </c>
      <c r="B63" s="36" t="s">
        <v>77</v>
      </c>
      <c r="C63" s="33">
        <v>46998.296210000015</v>
      </c>
      <c r="D63" s="33">
        <v>52674.37047999999</v>
      </c>
      <c r="E63" s="34">
        <v>0.16967107533873524</v>
      </c>
      <c r="F63" s="33">
        <v>13721.627369999995</v>
      </c>
      <c r="G63" s="33">
        <v>15187.463629999998</v>
      </c>
      <c r="H63" s="34">
        <v>1.1351971320043973E-2</v>
      </c>
    </row>
    <row r="64" spans="1:8" x14ac:dyDescent="0.15">
      <c r="A64" s="35">
        <v>1806900090</v>
      </c>
      <c r="B64" s="36" t="s">
        <v>78</v>
      </c>
      <c r="C64" s="33">
        <v>43315.779670000004</v>
      </c>
      <c r="D64" s="33">
        <v>51475.118499999779</v>
      </c>
      <c r="E64" s="34">
        <v>0.16580812697894418</v>
      </c>
      <c r="F64" s="33">
        <v>8614.063970000012</v>
      </c>
      <c r="G64" s="33">
        <v>8750.8734300000306</v>
      </c>
      <c r="H64" s="34">
        <v>6.5408989033868851E-3</v>
      </c>
    </row>
    <row r="65" spans="1:19" x14ac:dyDescent="0.15">
      <c r="A65" s="35">
        <v>102299020</v>
      </c>
      <c r="B65" s="36" t="s">
        <v>79</v>
      </c>
      <c r="C65" s="33">
        <v>45506.113290000008</v>
      </c>
      <c r="D65" s="33">
        <v>50355.361470000003</v>
      </c>
      <c r="E65" s="34">
        <v>0.16220124230871716</v>
      </c>
      <c r="F65" s="33">
        <v>32273.46</v>
      </c>
      <c r="G65" s="33">
        <v>32940.206449999998</v>
      </c>
      <c r="H65" s="34">
        <v>2.4621377736706883E-2</v>
      </c>
    </row>
    <row r="66" spans="1:19" x14ac:dyDescent="0.15">
      <c r="A66" s="35">
        <v>6302600000</v>
      </c>
      <c r="B66" s="36" t="s">
        <v>80</v>
      </c>
      <c r="C66" s="33">
        <v>50590.864820000061</v>
      </c>
      <c r="D66" s="33">
        <v>50156.279409999952</v>
      </c>
      <c r="E66" s="34">
        <v>0.16155997280909049</v>
      </c>
      <c r="F66" s="33">
        <v>6646.7018200000039</v>
      </c>
      <c r="G66" s="33">
        <v>6352.3254800000013</v>
      </c>
      <c r="H66" s="34">
        <v>4.7480881878197191E-3</v>
      </c>
    </row>
    <row r="67" spans="1:19" x14ac:dyDescent="0.15">
      <c r="A67" s="35">
        <v>3921120000</v>
      </c>
      <c r="B67" s="36" t="s">
        <v>81</v>
      </c>
      <c r="C67" s="33">
        <v>51420.415320000029</v>
      </c>
      <c r="D67" s="33">
        <v>49034.00046000001</v>
      </c>
      <c r="E67" s="34">
        <v>0.15794496470284616</v>
      </c>
      <c r="F67" s="33">
        <v>8348.6908099999982</v>
      </c>
      <c r="G67" s="33">
        <v>8198.2370400000036</v>
      </c>
      <c r="H67" s="34">
        <v>6.1278271356098877E-3</v>
      </c>
    </row>
    <row r="68" spans="1:19" x14ac:dyDescent="0.15">
      <c r="A68" s="35">
        <v>3923509000</v>
      </c>
      <c r="B68" s="36" t="s">
        <v>82</v>
      </c>
      <c r="C68" s="33">
        <v>48396.263679999938</v>
      </c>
      <c r="D68" s="33">
        <v>47204.861450000019</v>
      </c>
      <c r="E68" s="34">
        <v>0.15205306737322233</v>
      </c>
      <c r="F68" s="33">
        <v>3902.4359999999933</v>
      </c>
      <c r="G68" s="33">
        <v>3774.2083200000029</v>
      </c>
      <c r="H68" s="34">
        <v>2.8210572646165662E-3</v>
      </c>
    </row>
    <row r="69" spans="1:19" x14ac:dyDescent="0.15">
      <c r="A69" s="35">
        <v>4104110000</v>
      </c>
      <c r="B69" s="36" t="s">
        <v>83</v>
      </c>
      <c r="C69" s="33">
        <v>67738.293159999987</v>
      </c>
      <c r="D69" s="33">
        <v>46658.467769999967</v>
      </c>
      <c r="E69" s="34">
        <v>0.15029306146524291</v>
      </c>
      <c r="F69" s="33">
        <v>29280.290960000002</v>
      </c>
      <c r="G69" s="33">
        <v>26040.004630000003</v>
      </c>
      <c r="H69" s="34">
        <v>1.9463775712335474E-2</v>
      </c>
    </row>
    <row r="70" spans="1:19" x14ac:dyDescent="0.15">
      <c r="A70" s="35">
        <v>8702109000</v>
      </c>
      <c r="B70" s="36" t="s">
        <v>84</v>
      </c>
      <c r="C70" s="33">
        <v>15807.763380000004</v>
      </c>
      <c r="D70" s="33">
        <v>46612.461810000052</v>
      </c>
      <c r="E70" s="34">
        <v>0.1501448702171265</v>
      </c>
      <c r="F70" s="33">
        <v>1164.203</v>
      </c>
      <c r="G70" s="33">
        <v>3250.9160000000002</v>
      </c>
      <c r="H70" s="34">
        <v>2.429918918322511E-3</v>
      </c>
    </row>
    <row r="71" spans="1:19" x14ac:dyDescent="0.15">
      <c r="A71" s="35">
        <v>6204620000</v>
      </c>
      <c r="B71" s="36" t="s">
        <v>85</v>
      </c>
      <c r="C71" s="33">
        <v>48495.144389999979</v>
      </c>
      <c r="D71" s="33">
        <v>46029.848779999957</v>
      </c>
      <c r="E71" s="34">
        <v>0.14826819701902899</v>
      </c>
      <c r="F71" s="33">
        <v>1293.85781</v>
      </c>
      <c r="G71" s="33">
        <v>1368.4465</v>
      </c>
      <c r="H71" s="34">
        <v>1.0228544936449376E-3</v>
      </c>
    </row>
    <row r="72" spans="1:19" x14ac:dyDescent="0.15">
      <c r="A72" s="35">
        <v>3004321900</v>
      </c>
      <c r="B72" s="36" t="s">
        <v>86</v>
      </c>
      <c r="C72" s="33">
        <v>27282.494679999985</v>
      </c>
      <c r="D72" s="33">
        <v>45428.468570000005</v>
      </c>
      <c r="E72" s="34">
        <v>0.14633107226578929</v>
      </c>
      <c r="F72" s="33">
        <v>260.24894000000006</v>
      </c>
      <c r="G72" s="33">
        <v>343.18900000000042</v>
      </c>
      <c r="H72" s="34">
        <v>2.5651891456444437E-4</v>
      </c>
    </row>
    <row r="73" spans="1:19" x14ac:dyDescent="0.15">
      <c r="A73" s="35">
        <v>6203421000</v>
      </c>
      <c r="B73" s="36" t="s">
        <v>87</v>
      </c>
      <c r="C73" s="33">
        <v>62395.070540000073</v>
      </c>
      <c r="D73" s="33">
        <v>44471.586639999965</v>
      </c>
      <c r="E73" s="34">
        <v>0.14324882971488959</v>
      </c>
      <c r="F73" s="33">
        <v>3141.6096899999961</v>
      </c>
      <c r="G73" s="33">
        <v>2204.4711399999992</v>
      </c>
      <c r="H73" s="34">
        <v>1.6477467052307692E-3</v>
      </c>
    </row>
    <row r="74" spans="1:19" x14ac:dyDescent="0.15">
      <c r="A74" s="35">
        <v>3920209000</v>
      </c>
      <c r="B74" s="36" t="s">
        <v>88</v>
      </c>
      <c r="C74" s="33">
        <v>51501.279340000052</v>
      </c>
      <c r="D74" s="33">
        <v>42495.44053000008</v>
      </c>
      <c r="E74" s="34">
        <v>0.13688340318098452</v>
      </c>
      <c r="F74" s="33">
        <v>16053.61375</v>
      </c>
      <c r="G74" s="33">
        <v>13788.810310000015</v>
      </c>
      <c r="H74" s="34">
        <v>1.030653853665537E-2</v>
      </c>
    </row>
    <row r="75" spans="1:19" x14ac:dyDescent="0.15">
      <c r="A75" s="35">
        <v>3903190000</v>
      </c>
      <c r="B75" s="36" t="s">
        <v>89</v>
      </c>
      <c r="C75" s="33">
        <v>44848.814840000014</v>
      </c>
      <c r="D75" s="33">
        <v>41824.315109999952</v>
      </c>
      <c r="E75" s="34">
        <v>0.13472161993306095</v>
      </c>
      <c r="F75" s="33">
        <v>29395.159680000001</v>
      </c>
      <c r="G75" s="33">
        <v>29812.184260000002</v>
      </c>
      <c r="H75" s="34">
        <v>2.228331661903617E-2</v>
      </c>
    </row>
    <row r="76" spans="1:19" x14ac:dyDescent="0.15">
      <c r="A76" s="35">
        <v>1905901000</v>
      </c>
      <c r="B76" s="36" t="s">
        <v>90</v>
      </c>
      <c r="C76" s="33">
        <v>37467.816469999998</v>
      </c>
      <c r="D76" s="33">
        <v>41819.124980000066</v>
      </c>
      <c r="E76" s="34">
        <v>0.13470490184169692</v>
      </c>
      <c r="F76" s="33">
        <v>15200.876750000003</v>
      </c>
      <c r="G76" s="33">
        <v>14417.61187000001</v>
      </c>
      <c r="H76" s="34">
        <v>1.0776540470422558E-2</v>
      </c>
      <c r="R76" s="6"/>
      <c r="S76" s="6"/>
    </row>
    <row r="77" spans="1:19" x14ac:dyDescent="0.15">
      <c r="A77" s="35">
        <v>3904101000</v>
      </c>
      <c r="B77" s="36" t="s">
        <v>91</v>
      </c>
      <c r="C77" s="33">
        <v>42774.103339999951</v>
      </c>
      <c r="D77" s="33">
        <v>41458.794749999986</v>
      </c>
      <c r="E77" s="34">
        <v>0.13354423077825478</v>
      </c>
      <c r="F77" s="33">
        <v>34809.93311999998</v>
      </c>
      <c r="G77" s="33">
        <v>37595.220079999992</v>
      </c>
      <c r="H77" s="34">
        <v>2.8100798824359147E-2</v>
      </c>
    </row>
    <row r="78" spans="1:19" x14ac:dyDescent="0.15">
      <c r="A78" s="35">
        <v>2008999000</v>
      </c>
      <c r="B78" s="36" t="s">
        <v>92</v>
      </c>
      <c r="C78" s="33">
        <v>34527.329259999991</v>
      </c>
      <c r="D78" s="33">
        <v>39727.685729999968</v>
      </c>
      <c r="E78" s="34">
        <v>0.12796810093986383</v>
      </c>
      <c r="F78" s="33">
        <v>11605.563060000013</v>
      </c>
      <c r="G78" s="33">
        <v>13407.757580000003</v>
      </c>
      <c r="H78" s="34">
        <v>1.0021718123730067E-2</v>
      </c>
    </row>
    <row r="79" spans="1:19" s="6" customFormat="1" x14ac:dyDescent="0.15">
      <c r="A79" s="35">
        <v>3004201900</v>
      </c>
      <c r="B79" s="36" t="s">
        <v>93</v>
      </c>
      <c r="C79" s="33">
        <v>45741.16521000013</v>
      </c>
      <c r="D79" s="33">
        <v>39329.318019999926</v>
      </c>
      <c r="E79" s="34">
        <v>0.12668490615044339</v>
      </c>
      <c r="F79" s="33">
        <v>853.72509000000127</v>
      </c>
      <c r="G79" s="33">
        <v>783.36760000000061</v>
      </c>
      <c r="H79" s="34">
        <v>5.8553335467323756E-4</v>
      </c>
      <c r="R79" s="4"/>
      <c r="S79" s="4"/>
    </row>
    <row r="80" spans="1:19" x14ac:dyDescent="0.15">
      <c r="A80" s="35">
        <v>304310000</v>
      </c>
      <c r="B80" s="36" t="s">
        <v>94</v>
      </c>
      <c r="C80" s="33">
        <v>42103.271310000018</v>
      </c>
      <c r="D80" s="33">
        <v>38668.100810000004</v>
      </c>
      <c r="E80" s="34">
        <v>0.12455503855011275</v>
      </c>
      <c r="F80" s="33">
        <v>5260.4019999999991</v>
      </c>
      <c r="G80" s="33">
        <v>4999.0484200000001</v>
      </c>
      <c r="H80" s="34">
        <v>3.7365721936119724E-3</v>
      </c>
    </row>
    <row r="81" spans="1:11" x14ac:dyDescent="0.15">
      <c r="A81" s="35">
        <v>901111000</v>
      </c>
      <c r="B81" s="36" t="s">
        <v>95</v>
      </c>
      <c r="C81" s="33">
        <v>93.755489999999995</v>
      </c>
      <c r="D81" s="33">
        <v>38456.778880000005</v>
      </c>
      <c r="E81" s="34">
        <v>0.1238743428193613</v>
      </c>
      <c r="F81" s="33">
        <v>26.565999999999999</v>
      </c>
      <c r="G81" s="33">
        <v>11570.048000000001</v>
      </c>
      <c r="H81" s="34">
        <v>8.6481098007760073E-3</v>
      </c>
    </row>
    <row r="82" spans="1:11" x14ac:dyDescent="0.15">
      <c r="A82" s="35">
        <v>6910100000</v>
      </c>
      <c r="B82" s="36" t="s">
        <v>96</v>
      </c>
      <c r="C82" s="33">
        <v>38565.335339999947</v>
      </c>
      <c r="D82" s="33">
        <v>38167.618620000125</v>
      </c>
      <c r="E82" s="34">
        <v>0.12294291958995533</v>
      </c>
      <c r="F82" s="33">
        <v>29105.659870000145</v>
      </c>
      <c r="G82" s="33">
        <v>29870.697299999902</v>
      </c>
      <c r="H82" s="34">
        <v>2.2327052582335229E-2</v>
      </c>
    </row>
    <row r="83" spans="1:11" x14ac:dyDescent="0.15">
      <c r="A83" s="35">
        <v>2603000000</v>
      </c>
      <c r="B83" s="36" t="s">
        <v>97</v>
      </c>
      <c r="C83" s="33">
        <v>25768.922340000001</v>
      </c>
      <c r="D83" s="33">
        <v>38070.009729999998</v>
      </c>
      <c r="E83" s="34">
        <v>0.12262850851720733</v>
      </c>
      <c r="F83" s="33">
        <v>19406.179</v>
      </c>
      <c r="G83" s="33">
        <v>39224.620999999999</v>
      </c>
      <c r="H83" s="34">
        <v>2.9318705445459201E-2</v>
      </c>
    </row>
    <row r="84" spans="1:11" x14ac:dyDescent="0.15">
      <c r="A84" s="35">
        <v>8504230000</v>
      </c>
      <c r="B84" s="36" t="s">
        <v>98</v>
      </c>
      <c r="C84" s="33">
        <v>41829.922709999992</v>
      </c>
      <c r="D84" s="33">
        <v>38024.908549999993</v>
      </c>
      <c r="E84" s="34">
        <v>0.1224832316844723</v>
      </c>
      <c r="F84" s="33">
        <v>4125.9177</v>
      </c>
      <c r="G84" s="33">
        <v>4105.1075000000001</v>
      </c>
      <c r="H84" s="34">
        <v>3.0683900709823409E-3</v>
      </c>
    </row>
    <row r="85" spans="1:11" x14ac:dyDescent="0.15">
      <c r="A85" s="35">
        <v>1511900000</v>
      </c>
      <c r="B85" s="36" t="s">
        <v>99</v>
      </c>
      <c r="C85" s="33">
        <v>57239.042240000097</v>
      </c>
      <c r="D85" s="33">
        <v>36961.777019999987</v>
      </c>
      <c r="E85" s="34">
        <v>0.11905874519744146</v>
      </c>
      <c r="F85" s="33">
        <v>52401.786729999963</v>
      </c>
      <c r="G85" s="33">
        <v>44727.035379999994</v>
      </c>
      <c r="H85" s="34">
        <v>3.34315218942422E-2</v>
      </c>
    </row>
    <row r="86" spans="1:11" x14ac:dyDescent="0.15">
      <c r="A86" s="35">
        <v>4811411000</v>
      </c>
      <c r="B86" s="36" t="s">
        <v>100</v>
      </c>
      <c r="C86" s="33">
        <v>37871.645789999995</v>
      </c>
      <c r="D86" s="33">
        <v>36644.215359999886</v>
      </c>
      <c r="E86" s="34">
        <v>0.11803583732312659</v>
      </c>
      <c r="F86" s="33">
        <v>15035.181790000008</v>
      </c>
      <c r="G86" s="33">
        <v>15051.5468</v>
      </c>
      <c r="H86" s="34">
        <v>1.1250379375947165E-2</v>
      </c>
    </row>
    <row r="87" spans="1:11" x14ac:dyDescent="0.15">
      <c r="A87" s="35">
        <v>603149000</v>
      </c>
      <c r="B87" s="36" t="s">
        <v>101</v>
      </c>
      <c r="C87" s="33">
        <v>36066.54597999985</v>
      </c>
      <c r="D87" s="33">
        <v>36488.107430000062</v>
      </c>
      <c r="E87" s="34">
        <v>0.11753299314842439</v>
      </c>
      <c r="F87" s="33">
        <v>6835.3809999999967</v>
      </c>
      <c r="G87" s="33">
        <v>7142.7068500000041</v>
      </c>
      <c r="H87" s="34">
        <v>5.3388640318134334E-3</v>
      </c>
    </row>
    <row r="88" spans="1:11" x14ac:dyDescent="0.15">
      <c r="A88" s="35">
        <v>7602000000</v>
      </c>
      <c r="B88" s="36" t="s">
        <v>102</v>
      </c>
      <c r="C88" s="33">
        <v>44655.850590000031</v>
      </c>
      <c r="D88" s="33">
        <v>36418.552209999987</v>
      </c>
      <c r="E88" s="34">
        <v>0.11730894663651939</v>
      </c>
      <c r="F88" s="33">
        <v>29576.155329999998</v>
      </c>
      <c r="G88" s="33">
        <v>28603.107950000001</v>
      </c>
      <c r="H88" s="34">
        <v>2.137958444036266E-2</v>
      </c>
    </row>
    <row r="89" spans="1:11" x14ac:dyDescent="0.15">
      <c r="A89" s="35">
        <v>804400000</v>
      </c>
      <c r="B89" s="36" t="s">
        <v>103</v>
      </c>
      <c r="C89" s="33">
        <v>10279.278599999991</v>
      </c>
      <c r="D89" s="33">
        <v>35040.226829999956</v>
      </c>
      <c r="E89" s="34">
        <v>0.11286917930261131</v>
      </c>
      <c r="F89" s="33">
        <v>5542.9695099999999</v>
      </c>
      <c r="G89" s="33">
        <v>18200.724310000001</v>
      </c>
      <c r="H89" s="34">
        <v>1.3604253179116727E-2</v>
      </c>
    </row>
    <row r="90" spans="1:11" x14ac:dyDescent="0.15">
      <c r="A90" s="35">
        <v>303420000</v>
      </c>
      <c r="B90" s="36" t="s">
        <v>104</v>
      </c>
      <c r="C90" s="33">
        <v>40013.720090000003</v>
      </c>
      <c r="D90" s="33">
        <v>34221.470649999996</v>
      </c>
      <c r="E90" s="34">
        <v>0.11023185795951951</v>
      </c>
      <c r="F90" s="33">
        <v>23388.246999999999</v>
      </c>
      <c r="G90" s="33">
        <v>19645.157999999999</v>
      </c>
      <c r="H90" s="34">
        <v>1.4683904806409893E-2</v>
      </c>
    </row>
    <row r="91" spans="1:11" x14ac:dyDescent="0.15">
      <c r="A91" s="35">
        <v>3808931900</v>
      </c>
      <c r="B91" s="36" t="s">
        <v>105</v>
      </c>
      <c r="C91" s="33">
        <v>31339.591069999988</v>
      </c>
      <c r="D91" s="33">
        <v>34017.061649999974</v>
      </c>
      <c r="E91" s="34">
        <v>0.10957342968552451</v>
      </c>
      <c r="F91" s="33">
        <v>3596.2965299999964</v>
      </c>
      <c r="G91" s="33">
        <v>4069.0456999999979</v>
      </c>
      <c r="H91" s="34">
        <v>3.0414354372579481E-3</v>
      </c>
      <c r="K91" s="25"/>
    </row>
    <row r="92" spans="1:11" x14ac:dyDescent="0.15">
      <c r="A92" s="35">
        <v>4901999000</v>
      </c>
      <c r="B92" s="36" t="s">
        <v>106</v>
      </c>
      <c r="C92" s="33">
        <v>38246.238100000053</v>
      </c>
      <c r="D92" s="33">
        <v>33732.280509999982</v>
      </c>
      <c r="E92" s="34">
        <v>0.10865611217760411</v>
      </c>
      <c r="F92" s="33">
        <v>4978.6501199999975</v>
      </c>
      <c r="G92" s="33">
        <v>4113.4960799999972</v>
      </c>
      <c r="H92" s="34">
        <v>3.0746601712371164E-3</v>
      </c>
    </row>
    <row r="93" spans="1:11" x14ac:dyDescent="0.15">
      <c r="A93" s="35">
        <v>6212100000</v>
      </c>
      <c r="B93" s="36" t="s">
        <v>107</v>
      </c>
      <c r="C93" s="33">
        <v>36115.218050000047</v>
      </c>
      <c r="D93" s="33">
        <v>32953.013509999968</v>
      </c>
      <c r="E93" s="34">
        <v>0.1061459906771261</v>
      </c>
      <c r="F93" s="33">
        <v>403.5127800000003</v>
      </c>
      <c r="G93" s="33">
        <v>385.82222999999971</v>
      </c>
      <c r="H93" s="34">
        <v>2.8838540761630827E-4</v>
      </c>
    </row>
    <row r="94" spans="1:11" x14ac:dyDescent="0.15">
      <c r="A94" s="35">
        <v>3921901000</v>
      </c>
      <c r="B94" s="36" t="s">
        <v>108</v>
      </c>
      <c r="C94" s="33">
        <v>30095.631190000011</v>
      </c>
      <c r="D94" s="33">
        <v>32917.379489999985</v>
      </c>
      <c r="E94" s="34">
        <v>0.10603120881192403</v>
      </c>
      <c r="F94" s="33">
        <v>8273.0944199999994</v>
      </c>
      <c r="G94" s="33">
        <v>9695.5878399999965</v>
      </c>
      <c r="H94" s="34">
        <v>7.2470320108774522E-3</v>
      </c>
    </row>
    <row r="95" spans="1:11" x14ac:dyDescent="0.15">
      <c r="A95" s="35">
        <v>3305100000</v>
      </c>
      <c r="B95" s="36" t="s">
        <v>109</v>
      </c>
      <c r="C95" s="33">
        <v>32954.420780000022</v>
      </c>
      <c r="D95" s="33">
        <v>32911.020310000022</v>
      </c>
      <c r="E95" s="34">
        <v>0.10601072505674984</v>
      </c>
      <c r="F95" s="33">
        <v>11126.663430000013</v>
      </c>
      <c r="G95" s="33">
        <v>13535.461780000038</v>
      </c>
      <c r="H95" s="34">
        <v>1.0117171482577028E-2</v>
      </c>
    </row>
    <row r="96" spans="1:11" x14ac:dyDescent="0.15">
      <c r="A96" s="35">
        <v>7404000090</v>
      </c>
      <c r="B96" s="36" t="s">
        <v>110</v>
      </c>
      <c r="C96" s="33">
        <v>30839.213140000011</v>
      </c>
      <c r="D96" s="33">
        <v>32461.169360000007</v>
      </c>
      <c r="E96" s="34">
        <v>0.1045616959799309</v>
      </c>
      <c r="F96" s="33">
        <v>8732.796769999999</v>
      </c>
      <c r="G96" s="33">
        <v>9714.6942000000017</v>
      </c>
      <c r="H96" s="34">
        <v>7.2613131875132967E-3</v>
      </c>
    </row>
    <row r="97" spans="1:8" x14ac:dyDescent="0.15">
      <c r="A97" s="35">
        <v>2918140000</v>
      </c>
      <c r="B97" s="36" t="s">
        <v>111</v>
      </c>
      <c r="C97" s="33">
        <v>30350.531229999975</v>
      </c>
      <c r="D97" s="33">
        <v>32266.003809999977</v>
      </c>
      <c r="E97" s="34">
        <v>0.10393304207413522</v>
      </c>
      <c r="F97" s="33">
        <v>22887.099410000017</v>
      </c>
      <c r="G97" s="33">
        <v>25797.458540000011</v>
      </c>
      <c r="H97" s="34">
        <v>1.9282483014321703E-2</v>
      </c>
    </row>
    <row r="98" spans="1:8" x14ac:dyDescent="0.15">
      <c r="A98" s="35">
        <v>3302900000</v>
      </c>
      <c r="B98" s="36" t="s">
        <v>112</v>
      </c>
      <c r="C98" s="33">
        <v>34473.756719999998</v>
      </c>
      <c r="D98" s="33">
        <v>32237.296210000008</v>
      </c>
      <c r="E98" s="34">
        <v>0.10384057111875401</v>
      </c>
      <c r="F98" s="33">
        <v>1974.2619899999997</v>
      </c>
      <c r="G98" s="33">
        <v>1830.9350100000001</v>
      </c>
      <c r="H98" s="34">
        <v>1.3685446252742356E-3</v>
      </c>
    </row>
    <row r="99" spans="1:8" x14ac:dyDescent="0.15">
      <c r="A99" s="35">
        <v>3923309900</v>
      </c>
      <c r="B99" s="36" t="s">
        <v>113</v>
      </c>
      <c r="C99" s="33">
        <v>40851.980959999957</v>
      </c>
      <c r="D99" s="33">
        <v>32122.055750000018</v>
      </c>
      <c r="E99" s="34">
        <v>0.10346936644003547</v>
      </c>
      <c r="F99" s="33">
        <v>5608.786030000012</v>
      </c>
      <c r="G99" s="33">
        <v>4447.7882099999888</v>
      </c>
      <c r="H99" s="34">
        <v>3.3245290607849575E-3</v>
      </c>
    </row>
    <row r="100" spans="1:8" x14ac:dyDescent="0.15">
      <c r="A100" s="35">
        <v>8803300000</v>
      </c>
      <c r="B100" s="36" t="s">
        <v>114</v>
      </c>
      <c r="C100" s="33">
        <v>16610.260900000001</v>
      </c>
      <c r="D100" s="33">
        <v>32115.589320000003</v>
      </c>
      <c r="E100" s="34">
        <v>0.10344853721850503</v>
      </c>
      <c r="F100" s="33">
        <v>40.609629999999981</v>
      </c>
      <c r="G100" s="33">
        <v>289.08047999999985</v>
      </c>
      <c r="H100" s="34">
        <v>2.1607513921299471E-4</v>
      </c>
    </row>
    <row r="101" spans="1:8" x14ac:dyDescent="0.15">
      <c r="A101" s="35">
        <v>3004501000</v>
      </c>
      <c r="B101" s="36" t="s">
        <v>115</v>
      </c>
      <c r="C101" s="33">
        <v>46031.26268999996</v>
      </c>
      <c r="D101" s="33">
        <v>31829.135269999966</v>
      </c>
      <c r="E101" s="34">
        <v>0.10252583104744417</v>
      </c>
      <c r="F101" s="33">
        <v>1330.97235</v>
      </c>
      <c r="G101" s="33">
        <v>1112.227980000001</v>
      </c>
      <c r="H101" s="34">
        <v>8.3134224633599695E-4</v>
      </c>
    </row>
    <row r="102" spans="1:8" x14ac:dyDescent="0.15">
      <c r="A102" s="35">
        <v>4205009000</v>
      </c>
      <c r="B102" s="36" t="s">
        <v>116</v>
      </c>
      <c r="C102" s="33">
        <v>36253.067750000046</v>
      </c>
      <c r="D102" s="33">
        <v>31732.412410000004</v>
      </c>
      <c r="E102" s="34">
        <v>0.10221427399386225</v>
      </c>
      <c r="F102" s="33">
        <v>5015.3269399999972</v>
      </c>
      <c r="G102" s="33">
        <v>4523.5132600000015</v>
      </c>
      <c r="H102" s="34">
        <v>3.3811302561360364E-3</v>
      </c>
    </row>
    <row r="103" spans="1:8" x14ac:dyDescent="0.15">
      <c r="A103" s="35">
        <v>1801001900</v>
      </c>
      <c r="B103" s="36" t="s">
        <v>117</v>
      </c>
      <c r="C103" s="33">
        <v>41492.956929999993</v>
      </c>
      <c r="D103" s="33">
        <v>31319.321799999998</v>
      </c>
      <c r="E103" s="34">
        <v>0.10088365480710522</v>
      </c>
      <c r="F103" s="33">
        <v>13680.02282</v>
      </c>
      <c r="G103" s="33">
        <v>10389.214900000001</v>
      </c>
      <c r="H103" s="34">
        <v>7.7654881984118062E-3</v>
      </c>
    </row>
    <row r="104" spans="1:8" ht="14" thickBot="1" x14ac:dyDescent="0.2">
      <c r="A104" s="38">
        <v>0</v>
      </c>
      <c r="B104" s="39" t="s">
        <v>118</v>
      </c>
      <c r="C104" s="40">
        <v>6236018.0865300633</v>
      </c>
      <c r="D104" s="40">
        <v>5050875.4936300814</v>
      </c>
      <c r="E104" s="41">
        <v>16.269534283882368</v>
      </c>
      <c r="F104" s="40">
        <v>3213361.691930145</v>
      </c>
      <c r="G104" s="40">
        <v>3043904.8783199936</v>
      </c>
      <c r="H104" s="41">
        <v>2.2751870701685109</v>
      </c>
    </row>
    <row r="105" spans="1:8" x14ac:dyDescent="0.15">
      <c r="A105" s="42"/>
      <c r="B105" s="43"/>
      <c r="C105" s="44"/>
      <c r="D105" s="44"/>
      <c r="E105" s="45"/>
      <c r="F105" s="45"/>
      <c r="G105" s="45"/>
      <c r="H105" s="45"/>
    </row>
    <row r="106" spans="1:8" x14ac:dyDescent="0.15">
      <c r="A106" s="46" t="s">
        <v>119</v>
      </c>
      <c r="B106" s="43"/>
      <c r="C106" s="44"/>
      <c r="D106" s="44"/>
      <c r="E106" s="47"/>
      <c r="F106" s="44"/>
      <c r="G106" s="44"/>
      <c r="H106" s="47"/>
    </row>
    <row r="107" spans="1:8" x14ac:dyDescent="0.15">
      <c r="A107" s="48" t="s">
        <v>120</v>
      </c>
      <c r="B107" s="43"/>
      <c r="C107" s="44"/>
      <c r="D107" s="44"/>
      <c r="E107" s="47"/>
      <c r="F107" s="44"/>
      <c r="G107" s="44"/>
      <c r="H107" s="47"/>
    </row>
    <row r="108" spans="1:8" x14ac:dyDescent="0.15">
      <c r="A108" s="49" t="s">
        <v>121</v>
      </c>
      <c r="B108" s="42"/>
      <c r="C108" s="50"/>
      <c r="D108" s="50"/>
      <c r="E108" s="42"/>
      <c r="F108" s="50"/>
      <c r="G108" s="50"/>
      <c r="H108" s="42"/>
    </row>
    <row r="109" spans="1:8" x14ac:dyDescent="0.15">
      <c r="A109" s="4" t="s">
        <v>122</v>
      </c>
    </row>
    <row r="110" spans="1:8" x14ac:dyDescent="0.15">
      <c r="A110" s="4" t="s">
        <v>122</v>
      </c>
      <c r="E110" s="7"/>
      <c r="H110" s="7"/>
    </row>
    <row r="112" spans="1:8" x14ac:dyDescent="0.15">
      <c r="C112" s="26"/>
      <c r="D112" s="26"/>
      <c r="E112" s="26"/>
      <c r="F112" s="26"/>
      <c r="G112" s="26"/>
      <c r="H112" s="26"/>
    </row>
  </sheetData>
  <mergeCells count="7">
    <mergeCell ref="C11:D11"/>
    <mergeCell ref="F11:G11"/>
    <mergeCell ref="A6:H6"/>
    <mergeCell ref="A7:H7"/>
    <mergeCell ref="A8:B8"/>
    <mergeCell ref="A9:H9"/>
    <mergeCell ref="E10:F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1"/>
  <sheetViews>
    <sheetView showGridLines="0" tabSelected="1" zoomScale="130" zoomScaleNormal="130" workbookViewId="0">
      <selection activeCell="E5" sqref="E5"/>
    </sheetView>
  </sheetViews>
  <sheetFormatPr baseColWidth="10" defaultRowHeight="16" x14ac:dyDescent="0.2"/>
  <cols>
    <col min="2" max="2" width="70.1640625" bestFit="1" customWidth="1"/>
    <col min="3" max="9" width="15.83203125" customWidth="1"/>
  </cols>
  <sheetData>
    <row r="2" spans="1:9" x14ac:dyDescent="0.2">
      <c r="B2" s="2" t="s">
        <v>211</v>
      </c>
    </row>
    <row r="3" spans="1:9" x14ac:dyDescent="0.2">
      <c r="B3" s="2" t="s">
        <v>212</v>
      </c>
    </row>
    <row r="4" spans="1:9" x14ac:dyDescent="0.2">
      <c r="C4" s="91">
        <v>2010</v>
      </c>
      <c r="D4" s="91">
        <v>2011</v>
      </c>
      <c r="E4" s="91">
        <v>2012</v>
      </c>
      <c r="F4" s="91">
        <v>2013</v>
      </c>
      <c r="G4" s="91">
        <v>2014</v>
      </c>
      <c r="H4" s="91">
        <v>2015</v>
      </c>
      <c r="I4" s="91">
        <v>2016</v>
      </c>
    </row>
    <row r="5" spans="1:9" x14ac:dyDescent="0.2">
      <c r="A5" s="88">
        <v>1</v>
      </c>
      <c r="B5" t="s">
        <v>30</v>
      </c>
      <c r="C5" s="109">
        <v>13393973</v>
      </c>
      <c r="D5" s="109">
        <v>23020133</v>
      </c>
      <c r="E5" s="109">
        <v>26495874</v>
      </c>
      <c r="F5" s="109">
        <v>27644198</v>
      </c>
      <c r="G5" s="109">
        <v>25760766</v>
      </c>
      <c r="H5" s="109">
        <v>12834389</v>
      </c>
      <c r="I5" s="89">
        <v>8060042</v>
      </c>
    </row>
    <row r="6" spans="1:9" x14ac:dyDescent="0.2">
      <c r="A6" s="88">
        <v>2</v>
      </c>
      <c r="B6" t="s">
        <v>31</v>
      </c>
      <c r="C6" s="109">
        <v>5350130</v>
      </c>
      <c r="D6" s="109">
        <v>7566983</v>
      </c>
      <c r="E6" s="109">
        <v>7034314</v>
      </c>
      <c r="F6" s="109">
        <v>6079881</v>
      </c>
      <c r="G6" s="109">
        <v>6277833</v>
      </c>
      <c r="H6" s="109">
        <v>4139771</v>
      </c>
      <c r="I6" s="89">
        <v>4298032</v>
      </c>
    </row>
    <row r="7" spans="1:9" x14ac:dyDescent="0.2">
      <c r="A7" s="88">
        <v>3</v>
      </c>
      <c r="B7" t="s">
        <v>32</v>
      </c>
      <c r="C7" s="109">
        <v>1883557</v>
      </c>
      <c r="D7" s="109">
        <v>2608365</v>
      </c>
      <c r="E7" s="109">
        <v>1909997</v>
      </c>
      <c r="F7" s="109">
        <v>1883906</v>
      </c>
      <c r="G7" s="109">
        <v>2473248</v>
      </c>
      <c r="H7" s="109">
        <v>2526438</v>
      </c>
      <c r="I7" s="89">
        <v>2379235</v>
      </c>
    </row>
    <row r="8" spans="1:9" x14ac:dyDescent="0.2">
      <c r="A8" s="92">
        <v>4</v>
      </c>
      <c r="B8" s="93" t="s">
        <v>33</v>
      </c>
      <c r="C8" s="110">
        <v>1997240</v>
      </c>
      <c r="D8" s="110">
        <v>2591714</v>
      </c>
      <c r="E8" s="110">
        <v>3190547</v>
      </c>
      <c r="F8" s="110">
        <v>2078942</v>
      </c>
      <c r="G8" s="110">
        <v>1440824</v>
      </c>
      <c r="H8" s="110">
        <v>956814</v>
      </c>
      <c r="I8" s="111">
        <v>1392340</v>
      </c>
    </row>
    <row r="9" spans="1:9" x14ac:dyDescent="0.2">
      <c r="A9" s="92">
        <v>5</v>
      </c>
      <c r="B9" s="93" t="s">
        <v>127</v>
      </c>
      <c r="C9" s="110">
        <v>1528495</v>
      </c>
      <c r="D9" s="110">
        <v>2406184</v>
      </c>
      <c r="E9" s="110">
        <v>2389241</v>
      </c>
      <c r="F9" s="110">
        <v>2376618</v>
      </c>
      <c r="G9" s="110">
        <v>2015562</v>
      </c>
      <c r="H9" s="110">
        <v>799700</v>
      </c>
      <c r="I9" s="111">
        <v>711962</v>
      </c>
    </row>
    <row r="10" spans="1:9" x14ac:dyDescent="0.2">
      <c r="A10" s="92">
        <v>6</v>
      </c>
      <c r="B10" s="93" t="s">
        <v>39</v>
      </c>
      <c r="C10" s="110">
        <v>967338</v>
      </c>
      <c r="D10" s="110">
        <v>826621</v>
      </c>
      <c r="E10" s="110">
        <v>881169</v>
      </c>
      <c r="F10" s="110">
        <v>680124</v>
      </c>
      <c r="G10" s="110">
        <v>640595</v>
      </c>
      <c r="H10" s="110">
        <v>429753</v>
      </c>
      <c r="I10" s="111">
        <v>327765</v>
      </c>
    </row>
    <row r="11" spans="1:9" x14ac:dyDescent="0.2">
      <c r="A11" s="88">
        <v>7</v>
      </c>
      <c r="B11" t="s">
        <v>128</v>
      </c>
      <c r="C11" s="109">
        <v>694415</v>
      </c>
      <c r="D11" s="109">
        <v>769779</v>
      </c>
      <c r="E11" s="109">
        <v>763830</v>
      </c>
      <c r="F11" s="109">
        <v>707601</v>
      </c>
      <c r="G11" s="109">
        <v>767592</v>
      </c>
      <c r="H11" s="109">
        <v>748280</v>
      </c>
      <c r="I11" s="89">
        <v>848689</v>
      </c>
    </row>
    <row r="12" spans="1:9" x14ac:dyDescent="0.2">
      <c r="A12" s="88">
        <v>8</v>
      </c>
      <c r="B12" t="s">
        <v>129</v>
      </c>
      <c r="C12" s="109">
        <v>522892</v>
      </c>
      <c r="D12" s="109">
        <v>736212</v>
      </c>
      <c r="E12" s="109">
        <v>911160</v>
      </c>
      <c r="F12" s="109">
        <v>843701</v>
      </c>
      <c r="G12" s="109">
        <v>182037</v>
      </c>
      <c r="H12" s="109">
        <v>55663</v>
      </c>
      <c r="I12" s="89">
        <v>593902</v>
      </c>
    </row>
    <row r="13" spans="1:9" x14ac:dyDescent="0.2">
      <c r="A13" s="88">
        <v>9</v>
      </c>
      <c r="B13" t="s">
        <v>43</v>
      </c>
      <c r="C13" s="109">
        <v>494008</v>
      </c>
      <c r="D13" s="109">
        <v>540006</v>
      </c>
      <c r="E13" s="109">
        <v>505813</v>
      </c>
      <c r="F13" s="109">
        <v>433648</v>
      </c>
      <c r="G13" s="109">
        <v>433648</v>
      </c>
      <c r="H13" s="109">
        <v>302324</v>
      </c>
      <c r="I13" s="89">
        <v>245903</v>
      </c>
    </row>
    <row r="14" spans="1:9" x14ac:dyDescent="0.2">
      <c r="A14" s="92">
        <v>10</v>
      </c>
      <c r="B14" s="93" t="s">
        <v>41</v>
      </c>
      <c r="C14" s="110">
        <v>375960</v>
      </c>
      <c r="D14" s="110">
        <v>381228</v>
      </c>
      <c r="E14" s="110">
        <v>363404</v>
      </c>
      <c r="F14" s="110">
        <v>365189</v>
      </c>
      <c r="G14" s="110">
        <v>371574</v>
      </c>
      <c r="H14" s="110">
        <v>315498</v>
      </c>
      <c r="I14" s="111">
        <v>304267</v>
      </c>
    </row>
    <row r="15" spans="1:9" x14ac:dyDescent="0.2">
      <c r="A15" s="92">
        <v>11</v>
      </c>
      <c r="B15" s="93" t="s">
        <v>204</v>
      </c>
      <c r="C15" s="110">
        <v>219932</v>
      </c>
      <c r="D15" s="110">
        <v>266774</v>
      </c>
      <c r="E15" s="110">
        <v>280319</v>
      </c>
      <c r="F15" s="110">
        <v>290016</v>
      </c>
      <c r="G15" s="110">
        <v>296426</v>
      </c>
      <c r="H15" s="110">
        <v>255748</v>
      </c>
      <c r="I15" s="111">
        <v>212170</v>
      </c>
    </row>
    <row r="16" spans="1:9" x14ac:dyDescent="0.2">
      <c r="A16" s="92">
        <v>12</v>
      </c>
      <c r="B16" s="93" t="s">
        <v>205</v>
      </c>
      <c r="C16" s="110">
        <v>64730</v>
      </c>
      <c r="D16" s="110">
        <v>249035</v>
      </c>
      <c r="E16" s="110">
        <v>229186</v>
      </c>
      <c r="F16" s="110">
        <v>261309</v>
      </c>
      <c r="G16" s="110">
        <v>244828</v>
      </c>
      <c r="H16" s="110">
        <v>210107</v>
      </c>
      <c r="I16" s="111">
        <v>188733</v>
      </c>
    </row>
    <row r="17" spans="1:9" x14ac:dyDescent="0.2">
      <c r="A17" s="88">
        <v>13</v>
      </c>
      <c r="B17" t="s">
        <v>206</v>
      </c>
      <c r="C17" s="109">
        <v>47365</v>
      </c>
      <c r="D17" s="109">
        <v>154949</v>
      </c>
      <c r="E17" s="109">
        <v>144854</v>
      </c>
      <c r="F17" s="109">
        <v>115675</v>
      </c>
      <c r="G17" s="109">
        <v>168884</v>
      </c>
      <c r="H17" s="109">
        <v>213534</v>
      </c>
      <c r="I17" s="89">
        <v>208586</v>
      </c>
    </row>
    <row r="18" spans="1:9" x14ac:dyDescent="0.2">
      <c r="A18" s="88">
        <v>14</v>
      </c>
      <c r="B18" t="s">
        <v>207</v>
      </c>
      <c r="C18" s="109">
        <v>108003</v>
      </c>
      <c r="D18" s="109">
        <v>128435</v>
      </c>
      <c r="E18" s="109">
        <v>116914</v>
      </c>
      <c r="F18" s="109">
        <v>121730</v>
      </c>
      <c r="G18" s="109">
        <v>134318</v>
      </c>
      <c r="H18" s="109">
        <v>141927</v>
      </c>
      <c r="I18" s="89">
        <v>137853</v>
      </c>
    </row>
    <row r="19" spans="1:9" x14ac:dyDescent="0.2">
      <c r="A19" s="88"/>
      <c r="C19" s="109"/>
      <c r="D19" s="109"/>
      <c r="E19" s="109"/>
      <c r="F19" s="109"/>
      <c r="G19" s="109"/>
      <c r="H19" s="109"/>
      <c r="I19" s="89"/>
    </row>
    <row r="20" spans="1:9" x14ac:dyDescent="0.2">
      <c r="B20" t="s">
        <v>202</v>
      </c>
      <c r="C20" s="89">
        <f>'2011'!D15</f>
        <v>39819528.641670018</v>
      </c>
      <c r="D20" s="89">
        <f>'2011'!C15</f>
        <v>56953516.085779928</v>
      </c>
      <c r="E20" s="89">
        <f>'2012'!C15</f>
        <v>60666536.850399122</v>
      </c>
      <c r="F20" s="89">
        <f>'2013'!C14</f>
        <v>58821869.986509882</v>
      </c>
      <c r="G20" s="89">
        <f>'2014'!D15</f>
        <v>54794812.014540017</v>
      </c>
      <c r="H20" s="89">
        <f>'2015'!D14</f>
        <v>35690775.971270069</v>
      </c>
      <c r="I20" s="89">
        <f>'2016'!D14</f>
        <v>31044991.242520072</v>
      </c>
    </row>
    <row r="21" spans="1:9" x14ac:dyDescent="0.2">
      <c r="B21" t="s">
        <v>203</v>
      </c>
      <c r="C21" s="90">
        <f>SUM(C5:C14)/C20</f>
        <v>0.68328302539291197</v>
      </c>
      <c r="D21" s="90">
        <f>SUM(D5:D14)/D20</f>
        <v>0.72773777368854109</v>
      </c>
      <c r="E21" s="90">
        <f>SUM(E5:E14)/E20</f>
        <v>0.73261721053239248</v>
      </c>
      <c r="F21" s="90">
        <f>SUM(F5:F14)/F20</f>
        <v>0.7326154032485378</v>
      </c>
      <c r="G21" s="90">
        <f t="shared" ref="G21:I21" si="0">SUM(G5:G14)/G20</f>
        <v>0.73663322340241522</v>
      </c>
      <c r="H21" s="90">
        <f t="shared" si="0"/>
        <v>0.64746785047771749</v>
      </c>
      <c r="I21" s="90">
        <f t="shared" si="0"/>
        <v>0.61723763586555669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2011</vt:lpstr>
      <vt:lpstr>2012</vt:lpstr>
      <vt:lpstr>2013</vt:lpstr>
      <vt:lpstr>2014</vt:lpstr>
      <vt:lpstr>2015</vt:lpstr>
      <vt:lpstr>2016</vt:lpstr>
      <vt:lpstr>ANALISIS</vt:lpstr>
      <vt:lpstr>TIDY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2017-12-23T15:57:31Z</dcterms:created>
  <dcterms:modified xsi:type="dcterms:W3CDTF">2018-02-05T05:13:11Z</dcterms:modified>
</cp:coreProperties>
</file>