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Fields" sheetId="2" state="visible" r:id="rId3"/>
    <sheet name="Lens Data" sheetId="3" state="visible" r:id="rId4"/>
    <sheet name="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<sst xmlns="http://schemas.openxmlformats.org/spreadsheetml/2006/main" count="98" uniqueCount="62">
  <si>
    <t xml:space="preserve">INIT</t>
  </si>
  <si>
    <t xml:space="preserve">Value</t>
  </si>
  <si>
    <t xml:space="preserve">wavelength</t>
  </si>
  <si>
    <t xml:space="preserve">grid size</t>
  </si>
  <si>
    <t xml:space="preserve">zoom</t>
  </si>
  <si>
    <t xml:space="preserve">Field</t>
  </si>
  <si>
    <t xml:space="preserve">X</t>
  </si>
  <si>
    <t xml:space="preserve">Y</t>
  </si>
  <si>
    <t xml:space="preserve">Surface num</t>
  </si>
  <si>
    <t xml:space="preserve">Surface Type</t>
  </si>
  <si>
    <t xml:space="preserve">Ignore</t>
  </si>
  <si>
    <t xml:space="preserve">Stop</t>
  </si>
  <si>
    <t xml:space="preserve">Save</t>
  </si>
  <si>
    <t xml:space="preserve">Comment</t>
  </si>
  <si>
    <t xml:space="preserve">Radius</t>
  </si>
  <si>
    <t xml:space="preserve">Thickness</t>
  </si>
  <si>
    <t xml:space="preserve">Material</t>
  </si>
  <si>
    <t xml:space="preserve">XRADIUS</t>
  </si>
  <si>
    <t xml:space="preserve">YRADIUS</t>
  </si>
  <si>
    <t xml:space="preserve">XDECENTER</t>
  </si>
  <si>
    <t xml:space="preserve">YDECENTER</t>
  </si>
  <si>
    <t xml:space="preserve">TiltAboutX</t>
  </si>
  <si>
    <t xml:space="preserve">TiltAboutY</t>
  </si>
  <si>
    <t xml:space="preserve">Range</t>
  </si>
  <si>
    <t xml:space="preserve">MagnificationX</t>
  </si>
  <si>
    <t xml:space="preserve">MagnificationY</t>
  </si>
  <si>
    <t xml:space="preserve">INPUT_BEAM_INIT</t>
  </si>
  <si>
    <t xml:space="preserve">Coordinate Break</t>
  </si>
  <si>
    <t xml:space="preserve">LOS tilt</t>
  </si>
  <si>
    <t xml:space="preserve">Move to M1</t>
  </si>
  <si>
    <t xml:space="preserve">Standard</t>
  </si>
  <si>
    <t xml:space="preserve">M1</t>
  </si>
  <si>
    <t xml:space="preserve">MIRROR</t>
  </si>
  <si>
    <t xml:space="preserve">M2</t>
  </si>
  <si>
    <t xml:space="preserve">FOCUS</t>
  </si>
  <si>
    <t xml:space="preserve">Infinity</t>
  </si>
  <si>
    <t xml:space="preserve">M3</t>
  </si>
  <si>
    <t xml:space="preserve">Ray Centering</t>
  </si>
  <si>
    <t xml:space="preserve">Move to M4</t>
  </si>
  <si>
    <t xml:space="preserve">x tilt – M4</t>
  </si>
  <si>
    <t xml:space="preserve">M4</t>
  </si>
  <si>
    <t xml:space="preserve">-x tilt – M4</t>
  </si>
  <si>
    <t xml:space="preserve">exit pupil</t>
  </si>
  <si>
    <t xml:space="preserve">Zernike</t>
  </si>
  <si>
    <t xml:space="preserve">Z1</t>
  </si>
  <si>
    <t xml:space="preserve">Z1.B5:B40</t>
  </si>
  <si>
    <t xml:space="preserve">FGS M1</t>
  </si>
  <si>
    <t xml:space="preserve">Greg FOCUS</t>
  </si>
  <si>
    <t xml:space="preserve">FGS M2</t>
  </si>
  <si>
    <t xml:space="preserve">FGS D3 in</t>
  </si>
  <si>
    <t xml:space="preserve">FGS D3 out</t>
  </si>
  <si>
    <t xml:space="preserve">FGS D4 in</t>
  </si>
  <si>
    <t xml:space="preserve">BK7</t>
  </si>
  <si>
    <t xml:space="preserve">FGS D4 out</t>
  </si>
  <si>
    <t xml:space="preserve">Paraxial Lens</t>
  </si>
  <si>
    <t xml:space="preserve">FGS LS1 eq</t>
  </si>
  <si>
    <t xml:space="preserve">IMAGE_PLANE</t>
  </si>
  <si>
    <t xml:space="preserve">wl </t>
  </si>
  <si>
    <t xml:space="preserve">meters</t>
  </si>
  <si>
    <t xml:space="preserve">Ordering</t>
  </si>
  <si>
    <t xml:space="preserve">Normalization</t>
  </si>
  <si>
    <t xml:space="preserve">Number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</si>
</sst>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4"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A5A5A5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  <dxf>
      <font>
        <name val="Arial"/>
        <charset val="1"/>
        <family val="2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3359375" defaultRowHeight="12.8" zeroHeight="false" outlineLevelRow="0" outlineLevelCol="0"/>
  <cols>
    <col collapsed="false" customWidth="true" hidden="false" outlineLevel="0" max="1" min="1" style="0" width="17.5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2" t="n">
        <v>0.7</v>
      </c>
    </row>
    <row r="3" customFormat="false" ht="12.8" hidden="false" customHeight="false" outlineLevel="0" collapsed="false">
      <c r="A3" s="0" t="s">
        <v>3</v>
      </c>
      <c r="B3" s="0" t="n">
        <v>512</v>
      </c>
    </row>
    <row r="4" customFormat="false" ht="12.8" hidden="false" customHeight="false" outlineLevel="0" collapsed="false">
      <c r="A4" s="0" t="s">
        <v>4</v>
      </c>
      <c r="B4" s="0" t="n">
        <v>4</v>
      </c>
    </row>
  </sheetData>
  <dataValidations count="2">
    <dataValidation allowBlank="false" operator="equal" showDropDown="false" showErrorMessage="true" showInputMessage="false" sqref="B3" type="list">
      <formula1>"64,128,256,512,1024"</formula1>
      <formula2>0</formula2>
    </dataValidation>
    <dataValidation allowBlank="true" operator="equal" showDropDown="false" showErrorMessage="true" showInputMessage="false" sqref="B4" type="list">
      <formula1>"1,2,4,8,16"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2.00390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H24" activeCellId="0" sqref="H24"/>
    </sheetView>
  </sheetViews>
  <sheetFormatPr defaultColWidth="12.31640625"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20.22"/>
    <col collapsed="false" customWidth="true" hidden="false" outlineLevel="0" max="3" min="3" style="3" width="6.66"/>
    <col collapsed="false" customWidth="true" hidden="false" outlineLevel="0" max="4" min="4" style="3" width="5.1"/>
    <col collapsed="false" customWidth="true" hidden="false" outlineLevel="0" max="5" min="5" style="3" width="5.55"/>
    <col collapsed="false" customWidth="true" hidden="false" outlineLevel="0" max="6" min="6" style="3" width="20.98"/>
    <col collapsed="false" customWidth="true" hidden="false" outlineLevel="0" max="9" min="7" style="4" width="11.99"/>
    <col collapsed="false" customWidth="true" hidden="false" outlineLevel="0" max="13" min="12" style="0" width="13.33"/>
    <col collapsed="false" customWidth="true" hidden="false" outlineLevel="0" max="15" min="14" style="0" width="10.99"/>
    <col collapsed="false" customWidth="true" hidden="false" outlineLevel="0" max="18" min="17" style="0" width="14.66"/>
  </cols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</row>
    <row r="2" customFormat="false" ht="12.8" hidden="false" customHeight="false" outlineLevel="0" collapsed="false">
      <c r="A2" s="5" t="n">
        <v>1</v>
      </c>
      <c r="B2" s="6" t="s">
        <v>0</v>
      </c>
      <c r="C2" s="7"/>
      <c r="D2" s="7"/>
      <c r="E2" s="5"/>
      <c r="F2" s="5" t="s">
        <v>26</v>
      </c>
      <c r="G2" s="7"/>
      <c r="H2" s="7"/>
      <c r="I2" s="7"/>
      <c r="J2" s="5" t="n">
        <v>0.55</v>
      </c>
      <c r="K2" s="5" t="n">
        <v>0.55</v>
      </c>
      <c r="L2" s="5"/>
      <c r="M2" s="5"/>
      <c r="N2" s="5"/>
      <c r="O2" s="5"/>
      <c r="P2" s="5"/>
      <c r="Q2" s="5"/>
      <c r="R2" s="5"/>
    </row>
    <row r="3" customFormat="false" ht="12.8" hidden="false" customHeight="false" outlineLevel="0" collapsed="false">
      <c r="A3" s="5" t="n">
        <v>2</v>
      </c>
      <c r="B3" s="6" t="s">
        <v>27</v>
      </c>
      <c r="C3" s="6"/>
      <c r="D3" s="7"/>
      <c r="E3" s="5"/>
      <c r="F3" s="5" t="s">
        <v>28</v>
      </c>
      <c r="G3" s="7"/>
      <c r="H3" s="8"/>
      <c r="I3" s="7"/>
      <c r="J3" s="5"/>
      <c r="K3" s="5"/>
      <c r="L3" s="5"/>
      <c r="M3" s="5"/>
      <c r="N3" s="5" t="n">
        <v>0.1</v>
      </c>
      <c r="P3" s="5"/>
      <c r="Q3" s="5"/>
      <c r="R3" s="5"/>
    </row>
    <row r="4" customFormat="false" ht="12.8" hidden="false" customHeight="false" outlineLevel="0" collapsed="false">
      <c r="A4" s="5" t="n">
        <v>3</v>
      </c>
      <c r="B4" s="6" t="s">
        <v>27</v>
      </c>
      <c r="C4" s="6"/>
      <c r="D4" s="6"/>
      <c r="E4" s="5"/>
      <c r="F4" s="5" t="s">
        <v>29</v>
      </c>
      <c r="G4" s="8"/>
      <c r="H4" s="8"/>
      <c r="I4" s="8"/>
      <c r="J4" s="6"/>
      <c r="K4" s="6"/>
      <c r="L4" s="6"/>
      <c r="M4" s="5" t="n">
        <v>-0.5</v>
      </c>
      <c r="N4" s="5"/>
      <c r="O4" s="5"/>
      <c r="P4" s="5"/>
      <c r="Q4" s="5"/>
      <c r="R4" s="5"/>
    </row>
    <row r="5" customFormat="false" ht="12.8" hidden="false" customHeight="false" outlineLevel="0" collapsed="false">
      <c r="A5" s="5" t="n">
        <v>4</v>
      </c>
      <c r="B5" s="6" t="s">
        <v>30</v>
      </c>
      <c r="C5" s="6"/>
      <c r="D5" s="6" t="n">
        <v>1</v>
      </c>
      <c r="E5" s="5" t="n">
        <v>1</v>
      </c>
      <c r="F5" s="5" t="s">
        <v>31</v>
      </c>
      <c r="G5" s="7" t="n">
        <v>-2.319432</v>
      </c>
      <c r="H5" s="7" t="n">
        <v>-1.05</v>
      </c>
      <c r="I5" s="8" t="s">
        <v>32</v>
      </c>
      <c r="J5" s="5" t="n">
        <v>0.55</v>
      </c>
      <c r="K5" s="5" t="n">
        <v>0.365</v>
      </c>
      <c r="L5" s="6"/>
      <c r="M5" s="5" t="n">
        <v>0.5</v>
      </c>
      <c r="N5" s="5"/>
      <c r="O5" s="5"/>
      <c r="P5" s="5"/>
      <c r="Q5" s="5"/>
      <c r="R5" s="5"/>
    </row>
    <row r="6" customFormat="false" ht="12.8" hidden="false" customHeight="false" outlineLevel="0" collapsed="false">
      <c r="A6" s="5" t="n">
        <v>5</v>
      </c>
      <c r="B6" s="6" t="s">
        <v>30</v>
      </c>
      <c r="C6" s="6"/>
      <c r="D6" s="6"/>
      <c r="E6" s="5" t="n">
        <v>1</v>
      </c>
      <c r="F6" s="5" t="s">
        <v>33</v>
      </c>
      <c r="G6" s="7" t="n">
        <v>-0.239141</v>
      </c>
      <c r="H6" s="7" t="n">
        <v>1.331249</v>
      </c>
      <c r="I6" s="8" t="s">
        <v>32</v>
      </c>
      <c r="J6" s="5" t="n">
        <v>0.055</v>
      </c>
      <c r="K6" s="5" t="n">
        <v>0.04</v>
      </c>
      <c r="L6" s="6"/>
      <c r="M6" s="5" t="n">
        <v>0.05</v>
      </c>
      <c r="N6" s="5"/>
      <c r="O6" s="5"/>
      <c r="P6" s="5"/>
      <c r="Q6" s="5"/>
      <c r="R6" s="5"/>
    </row>
    <row r="7" customFormat="false" ht="12.8" hidden="false" customHeight="false" outlineLevel="0" collapsed="false">
      <c r="A7" s="5" t="n">
        <v>6</v>
      </c>
      <c r="B7" s="6" t="s">
        <v>30</v>
      </c>
      <c r="C7" s="6"/>
      <c r="D7" s="6"/>
      <c r="E7" s="5" t="n">
        <v>1</v>
      </c>
      <c r="F7" s="5" t="s">
        <v>34</v>
      </c>
      <c r="G7" s="7" t="s">
        <v>35</v>
      </c>
      <c r="H7" s="7" t="n">
        <f aca="false">-G8/2</f>
        <v>0.2548485</v>
      </c>
      <c r="I7" s="8"/>
      <c r="J7" s="5" t="n">
        <v>0.0125</v>
      </c>
      <c r="K7" s="5" t="n">
        <v>0.0125</v>
      </c>
      <c r="L7" s="6"/>
      <c r="M7" s="5" t="n">
        <v>0.025</v>
      </c>
      <c r="N7" s="5"/>
      <c r="O7" s="5"/>
      <c r="P7" s="5"/>
      <c r="Q7" s="5"/>
      <c r="R7" s="5"/>
    </row>
    <row r="8" customFormat="false" ht="12.8" hidden="false" customHeight="false" outlineLevel="0" collapsed="false">
      <c r="A8" s="5" t="n">
        <v>7</v>
      </c>
      <c r="B8" s="6" t="s">
        <v>30</v>
      </c>
      <c r="C8" s="6"/>
      <c r="D8" s="7"/>
      <c r="E8" s="5" t="n">
        <v>1</v>
      </c>
      <c r="F8" s="5" t="s">
        <v>36</v>
      </c>
      <c r="G8" s="7" t="n">
        <v>-0.509697</v>
      </c>
      <c r="H8" s="7"/>
      <c r="I8" s="8" t="s">
        <v>32</v>
      </c>
      <c r="J8" s="5" t="n">
        <v>0.014</v>
      </c>
      <c r="K8" s="5" t="n">
        <v>0.01</v>
      </c>
      <c r="L8" s="5"/>
      <c r="M8" s="5" t="n">
        <v>0.02</v>
      </c>
      <c r="N8" s="5"/>
      <c r="P8" s="5"/>
      <c r="Q8" s="5"/>
      <c r="R8" s="5"/>
    </row>
    <row r="9" customFormat="false" ht="12.8" hidden="false" customHeight="false" outlineLevel="0" collapsed="false">
      <c r="A9" s="5" t="n">
        <v>8</v>
      </c>
      <c r="B9" s="6" t="s">
        <v>27</v>
      </c>
      <c r="C9" s="6"/>
      <c r="D9" s="6"/>
      <c r="E9" s="5"/>
      <c r="F9" s="5" t="s">
        <v>37</v>
      </c>
      <c r="G9" s="8"/>
      <c r="H9" s="8"/>
      <c r="I9" s="8"/>
      <c r="J9" s="6"/>
      <c r="K9" s="5"/>
      <c r="L9" s="5"/>
      <c r="M9" s="5" t="n">
        <v>0.019873</v>
      </c>
      <c r="N9" s="5" t="n">
        <v>-5.508</v>
      </c>
      <c r="O9" s="5"/>
      <c r="P9" s="5"/>
      <c r="Q9" s="5"/>
      <c r="R9" s="5"/>
    </row>
    <row r="10" customFormat="false" ht="12.8" hidden="false" customHeight="false" outlineLevel="0" collapsed="false">
      <c r="A10" s="5" t="n">
        <v>9</v>
      </c>
      <c r="B10" s="6" t="s">
        <v>30</v>
      </c>
      <c r="C10" s="6"/>
      <c r="D10" s="6"/>
      <c r="E10" s="5"/>
      <c r="F10" s="5" t="s">
        <v>38</v>
      </c>
      <c r="G10" s="8" t="s">
        <v>35</v>
      </c>
      <c r="H10" s="7" t="n">
        <v>-0.201646</v>
      </c>
      <c r="I10" s="8"/>
      <c r="J10" s="6"/>
      <c r="K10" s="5"/>
      <c r="L10" s="5"/>
      <c r="M10" s="5"/>
      <c r="N10" s="5"/>
      <c r="O10" s="5"/>
      <c r="P10" s="5"/>
      <c r="Q10" s="5"/>
      <c r="R10" s="5"/>
    </row>
    <row r="11" customFormat="false" ht="12.8" hidden="false" customHeight="false" outlineLevel="0" collapsed="false">
      <c r="A11" s="5" t="n">
        <v>10</v>
      </c>
      <c r="B11" s="6" t="s">
        <v>27</v>
      </c>
      <c r="C11" s="6"/>
      <c r="D11" s="7"/>
      <c r="E11" s="5"/>
      <c r="F11" s="5" t="s">
        <v>39</v>
      </c>
      <c r="G11" s="7"/>
      <c r="H11" s="8"/>
      <c r="I11" s="7"/>
      <c r="J11" s="5"/>
      <c r="K11" s="5"/>
      <c r="L11" s="5"/>
      <c r="M11" s="5"/>
      <c r="N11" s="5" t="n">
        <v>-48.329</v>
      </c>
      <c r="P11" s="5"/>
      <c r="Q11" s="5"/>
      <c r="R11" s="5"/>
    </row>
    <row r="12" customFormat="false" ht="12.8" hidden="false" customHeight="false" outlineLevel="0" collapsed="false">
      <c r="A12" s="5" t="n">
        <v>11</v>
      </c>
      <c r="B12" s="6" t="s">
        <v>30</v>
      </c>
      <c r="C12" s="6"/>
      <c r="D12" s="6"/>
      <c r="E12" s="5" t="n">
        <v>1</v>
      </c>
      <c r="F12" s="5" t="s">
        <v>40</v>
      </c>
      <c r="G12" s="8" t="s">
        <v>35</v>
      </c>
      <c r="H12" s="7"/>
      <c r="I12" s="8" t="s">
        <v>32</v>
      </c>
      <c r="J12" s="5" t="n">
        <v>0.012</v>
      </c>
      <c r="K12" s="5" t="n">
        <f aca="false">J12</f>
        <v>0.012</v>
      </c>
      <c r="L12" s="6"/>
      <c r="M12" s="5"/>
      <c r="N12" s="5"/>
      <c r="O12" s="5"/>
      <c r="P12" s="5"/>
      <c r="Q12" s="5"/>
      <c r="R12" s="5"/>
    </row>
    <row r="13" customFormat="false" ht="12.8" hidden="false" customHeight="false" outlineLevel="0" collapsed="false">
      <c r="A13" s="5" t="n">
        <v>12</v>
      </c>
      <c r="B13" s="6" t="s">
        <v>27</v>
      </c>
      <c r="C13" s="6"/>
      <c r="D13" s="7"/>
      <c r="E13" s="5"/>
      <c r="F13" s="5" t="s">
        <v>41</v>
      </c>
      <c r="G13" s="7"/>
      <c r="H13" s="7" t="n">
        <v>0.1</v>
      </c>
      <c r="I13" s="7"/>
      <c r="J13" s="6"/>
      <c r="K13" s="6"/>
      <c r="L13" s="7"/>
      <c r="M13" s="5"/>
      <c r="N13" s="9" t="n">
        <f aca="false">N11</f>
        <v>-48.329</v>
      </c>
      <c r="O13" s="5"/>
      <c r="P13" s="10"/>
      <c r="Q13" s="5"/>
      <c r="R13" s="5"/>
    </row>
    <row r="14" customFormat="false" ht="12.8" hidden="false" customHeight="false" outlineLevel="0" collapsed="false">
      <c r="A14" s="5" t="n">
        <v>13</v>
      </c>
      <c r="B14" s="6" t="s">
        <v>30</v>
      </c>
      <c r="C14" s="6"/>
      <c r="D14" s="6"/>
      <c r="E14" s="6" t="n">
        <v>1</v>
      </c>
      <c r="F14" s="6" t="s">
        <v>42</v>
      </c>
      <c r="G14" s="8" t="s">
        <v>35</v>
      </c>
      <c r="H14" s="11" t="n">
        <f aca="false">0.448168+0.248982+0.009959+0.494036+0.096</f>
        <v>1.297145</v>
      </c>
      <c r="I14" s="8"/>
      <c r="J14" s="5" t="n">
        <v>0.02</v>
      </c>
      <c r="K14" s="5" t="n">
        <v>0.0067</v>
      </c>
      <c r="L14" s="6"/>
      <c r="M14" s="5"/>
      <c r="N14" s="5"/>
      <c r="O14" s="5"/>
      <c r="P14" s="5"/>
      <c r="Q14" s="5"/>
      <c r="R14" s="5"/>
    </row>
    <row r="15" customFormat="false" ht="12.8" hidden="false" customHeight="false" outlineLevel="0" collapsed="false">
      <c r="A15" s="5" t="n">
        <v>14</v>
      </c>
      <c r="B15" s="6" t="s">
        <v>43</v>
      </c>
      <c r="C15" s="6" t="n">
        <v>1</v>
      </c>
      <c r="D15" s="6"/>
      <c r="E15" s="6" t="n">
        <v>1</v>
      </c>
      <c r="F15" s="6" t="s">
        <v>44</v>
      </c>
      <c r="G15" s="7"/>
      <c r="H15" s="8"/>
      <c r="I15" s="7"/>
      <c r="J15" s="5" t="n">
        <v>0.02</v>
      </c>
      <c r="K15" s="5" t="n">
        <v>0.0067</v>
      </c>
      <c r="L15" s="6"/>
      <c r="M15" s="6"/>
      <c r="N15" s="5"/>
      <c r="O15" s="5"/>
      <c r="P15" s="5" t="s">
        <v>45</v>
      </c>
      <c r="Q15" s="5"/>
      <c r="R15" s="5"/>
    </row>
    <row r="16" customFormat="false" ht="12.8" hidden="false" customHeight="false" outlineLevel="0" collapsed="false">
      <c r="A16" s="5" t="n">
        <v>15</v>
      </c>
      <c r="B16" s="6" t="s">
        <v>30</v>
      </c>
      <c r="C16" s="6"/>
      <c r="D16" s="6"/>
      <c r="E16" s="6" t="n">
        <v>1</v>
      </c>
      <c r="F16" s="6" t="s">
        <v>46</v>
      </c>
      <c r="G16" s="8" t="n">
        <v>-0.134015</v>
      </c>
      <c r="H16" s="11" t="n">
        <f aca="false">-0.066999</f>
        <v>-0.066999</v>
      </c>
      <c r="I16" s="8" t="s">
        <v>32</v>
      </c>
      <c r="J16" s="5" t="n">
        <v>0.015</v>
      </c>
      <c r="K16" s="5" t="n">
        <v>0.015</v>
      </c>
      <c r="L16" s="6"/>
      <c r="M16" s="6"/>
      <c r="N16" s="5"/>
      <c r="O16" s="5"/>
      <c r="P16" s="5"/>
      <c r="Q16" s="5"/>
      <c r="R16" s="5"/>
    </row>
    <row r="17" customFormat="false" ht="12.8" hidden="false" customHeight="false" outlineLevel="0" collapsed="false">
      <c r="A17" s="5" t="n">
        <v>16</v>
      </c>
      <c r="B17" s="6" t="s">
        <v>30</v>
      </c>
      <c r="C17" s="6"/>
      <c r="D17" s="6"/>
      <c r="E17" s="6" t="n">
        <v>1</v>
      </c>
      <c r="F17" s="6" t="s">
        <v>47</v>
      </c>
      <c r="G17" s="7" t="s">
        <v>35</v>
      </c>
      <c r="H17" s="7" t="n">
        <v>-0.019653</v>
      </c>
      <c r="I17" s="7"/>
      <c r="J17" s="6"/>
      <c r="K17" s="6"/>
      <c r="L17" s="5"/>
      <c r="M17" s="5"/>
      <c r="N17" s="5"/>
      <c r="O17" s="5"/>
      <c r="P17" s="5"/>
    </row>
    <row r="18" customFormat="false" ht="12.8" hidden="false" customHeight="false" outlineLevel="0" collapsed="false">
      <c r="A18" s="5" t="n">
        <v>17</v>
      </c>
      <c r="B18" s="6" t="s">
        <v>30</v>
      </c>
      <c r="C18" s="6"/>
      <c r="D18" s="6"/>
      <c r="E18" s="6" t="n">
        <v>1</v>
      </c>
      <c r="F18" s="6" t="s">
        <v>48</v>
      </c>
      <c r="G18" s="7" t="n">
        <v>0.034647</v>
      </c>
      <c r="H18" s="11" t="n">
        <v>0.07978</v>
      </c>
      <c r="I18" s="7" t="s">
        <v>32</v>
      </c>
      <c r="J18" s="6" t="n">
        <v>0.005</v>
      </c>
      <c r="K18" s="6" t="n">
        <v>0.005</v>
      </c>
      <c r="L18" s="6"/>
      <c r="M18" s="6"/>
      <c r="N18" s="5"/>
      <c r="O18" s="5"/>
      <c r="P18" s="5"/>
      <c r="Q18" s="5"/>
      <c r="R18" s="5"/>
    </row>
    <row r="19" customFormat="false" ht="12.8" hidden="false" customHeight="false" outlineLevel="0" collapsed="false">
      <c r="A19" s="5" t="n">
        <v>18</v>
      </c>
      <c r="B19" s="6" t="s">
        <v>30</v>
      </c>
      <c r="C19" s="6"/>
      <c r="D19" s="6"/>
      <c r="E19" s="6" t="n">
        <v>1</v>
      </c>
      <c r="F19" s="6" t="s">
        <v>49</v>
      </c>
      <c r="G19" s="7" t="s">
        <v>35</v>
      </c>
      <c r="H19" s="0" t="n">
        <v>0</v>
      </c>
      <c r="I19" s="7" t="s">
        <v>32</v>
      </c>
      <c r="J19" s="6"/>
      <c r="K19" s="6"/>
      <c r="L19" s="5"/>
      <c r="M19" s="5"/>
      <c r="N19" s="5"/>
      <c r="O19" s="5"/>
      <c r="P19" s="5"/>
      <c r="Q19" s="5"/>
      <c r="R19" s="5"/>
    </row>
    <row r="20" customFormat="false" ht="12.8" hidden="false" customHeight="false" outlineLevel="0" collapsed="false">
      <c r="A20" s="5" t="n">
        <v>19</v>
      </c>
      <c r="B20" s="6" t="s">
        <v>30</v>
      </c>
      <c r="C20" s="6"/>
      <c r="D20" s="6"/>
      <c r="E20" s="6" t="n">
        <v>1</v>
      </c>
      <c r="F20" s="6" t="s">
        <v>50</v>
      </c>
      <c r="G20" s="7" t="s">
        <v>35</v>
      </c>
      <c r="H20" s="0" t="n">
        <v>-0.0107</v>
      </c>
      <c r="I20" s="0"/>
      <c r="J20" s="6"/>
      <c r="K20" s="6"/>
      <c r="L20" s="5"/>
      <c r="M20" s="5"/>
      <c r="N20" s="5"/>
      <c r="O20" s="5"/>
      <c r="P20" s="5"/>
      <c r="Q20" s="5"/>
      <c r="R20" s="5"/>
    </row>
    <row r="21" customFormat="false" ht="12.8" hidden="false" customHeight="false" outlineLevel="0" collapsed="false">
      <c r="A21" s="5" t="n">
        <v>20</v>
      </c>
      <c r="B21" s="6" t="s">
        <v>30</v>
      </c>
      <c r="C21" s="6"/>
      <c r="D21" s="6"/>
      <c r="E21" s="6" t="n">
        <v>1</v>
      </c>
      <c r="F21" s="6" t="s">
        <v>51</v>
      </c>
      <c r="G21" s="7" t="s">
        <v>35</v>
      </c>
      <c r="H21" s="8" t="n">
        <v>-0.002</v>
      </c>
      <c r="I21" s="7" t="s">
        <v>52</v>
      </c>
      <c r="J21" s="6"/>
      <c r="K21" s="6"/>
      <c r="L21" s="5"/>
      <c r="M21" s="5"/>
      <c r="N21" s="5"/>
      <c r="O21" s="5"/>
      <c r="P21" s="5"/>
      <c r="Q21" s="5"/>
      <c r="R21" s="5"/>
    </row>
    <row r="22" customFormat="false" ht="12.8" hidden="false" customHeight="false" outlineLevel="0" collapsed="false">
      <c r="A22" s="5" t="n">
        <v>21</v>
      </c>
      <c r="B22" s="6" t="s">
        <v>30</v>
      </c>
      <c r="E22" s="6"/>
      <c r="F22" s="6" t="s">
        <v>53</v>
      </c>
      <c r="G22" s="7" t="s">
        <v>35</v>
      </c>
      <c r="H22" s="8" t="n">
        <f aca="false">-0.004-0.0058-0.002</f>
        <v>-0.0118</v>
      </c>
      <c r="I22" s="12"/>
      <c r="J22" s="6"/>
      <c r="K22" s="6"/>
    </row>
    <row r="23" customFormat="false" ht="12.8" hidden="false" customHeight="false" outlineLevel="0" collapsed="false">
      <c r="A23" s="5" t="n">
        <v>22</v>
      </c>
      <c r="B23" s="6" t="s">
        <v>54</v>
      </c>
      <c r="E23" s="6" t="n">
        <v>1</v>
      </c>
      <c r="F23" s="6" t="s">
        <v>55</v>
      </c>
      <c r="G23" s="7" t="n">
        <f aca="false">-0.1656</f>
        <v>-0.1656</v>
      </c>
      <c r="H23" s="11" t="n">
        <v>-0.033722</v>
      </c>
      <c r="I23" s="12"/>
      <c r="J23" s="6"/>
      <c r="K23" s="6"/>
    </row>
    <row r="24" customFormat="false" ht="12.8" hidden="false" customHeight="false" outlineLevel="0" collapsed="false">
      <c r="A24" s="5" t="n">
        <v>23</v>
      </c>
      <c r="B24" s="6" t="s">
        <v>30</v>
      </c>
      <c r="E24" s="5" t="n">
        <v>1</v>
      </c>
      <c r="F24" s="5" t="s">
        <v>56</v>
      </c>
      <c r="G24" s="8" t="s">
        <v>35</v>
      </c>
    </row>
  </sheetData>
  <conditionalFormatting sqref="L1:P2 G1:G4 I1:I4 I9:K11 J7:K8 J1:K1 J3:K4 G9 G11 I24:I1048576 L3:L14 O4:P14 M7:M14 O3:P3 N4:N8 N14 N10 N12 P15 L24:P1048576 J24:K1048576 L21:O22 L21:P23 J21:K23 L19:O19 G19:G1048576 L19:P19 J19:K19 I13:I19 J20:P20 I21 L15:O18 G13:G18 L16:P18 J12:K18">
    <cfRule type="expression" priority="2" aboveAverage="0" equalAverage="0" bottom="0" percent="0" rank="0" text="" dxfId="0">
      <formula>$B1 = "Prism"</formula>
    </cfRule>
  </conditionalFormatting>
  <conditionalFormatting sqref="I24:I1048576 L1:O2 G1:I4 G9:H9 G25:H1048576 I9:I11 G11:H11 H12 I13 G13 I19 G19:G1048576 L3:L14 O4:O14 M7:M14 O3 N4:N8 N14 N10 N12 L24:O1048576 Q24:R1048576 D1:D1048576 I21 L19:O23 Q19:R23 G14:I18 L15:O18 Q1:R18 H21:H24">
    <cfRule type="expression" priority="3" aboveAverage="0" equalAverage="0" bottom="0" percent="0" rank="0" text="" dxfId="1">
      <formula>$B1 = "Zernike"</formula>
    </cfRule>
  </conditionalFormatting>
  <conditionalFormatting sqref="I24:I1048576 L1:R2 G1:I4 G9:H9 G25:H1048576 I9:I11 G11:H11 H12 I13 G13 I19 G19:G1048576 L3:L14 O4:R14 M7:M14 O3:R3 N4:N8 N14 N10 N12 C24:D1048576 L15:R1048576 I21 C19:D23 G14:I18 C1:D18 H21:H24">
    <cfRule type="expression" priority="4" aboveAverage="0" equalAverage="0" bottom="0" percent="0" rank="0" text="" dxfId="2">
      <formula>$B1 = "INIT"</formula>
    </cfRule>
  </conditionalFormatting>
  <conditionalFormatting sqref="I1:I4 G1:G4 J7:K8 J1:K1 J3:K4 G9 G11 I9:K11 I24:I1048576 J24:K1048576 J21:K23 I23 P24:R1048576 J19:K19 D1:D1048576 G19:G1048576 I19 J20:K20 I21 P19:R23 J12:K18 G13:G18 I13:I18 P1:R18">
    <cfRule type="expression" priority="5" aboveAverage="0" equalAverage="0" bottom="0" percent="0" rank="0" text="" dxfId="3">
      <formula>$B1 = "Coordinate Break"</formula>
    </cfRule>
  </conditionalFormatting>
  <conditionalFormatting sqref="I1:I4 I9:I11 I24:I1048576 N1:N2 N4:N8 N10 N12 O24:R1048576 N24:N1048576 N19 O19:R19 N20:R23 I13:I19 I21 N14:N18 O1:R18">
    <cfRule type="expression" priority="6" aboveAverage="0" equalAverage="0" bottom="0" percent="0" rank="0" text="" dxfId="4">
      <formula>$B1 = "Paraxial Lens"</formula>
    </cfRule>
    <cfRule type="expression" priority="7" aboveAverage="0" equalAverage="0" bottom="0" percent="0" rank="0" text="" dxfId="5">
      <formula>$B1 = "Slit"</formula>
    </cfRule>
  </conditionalFormatting>
  <conditionalFormatting sqref="N1:N2 N4:N8 N10 N12 O24:R1048576 N24:N1048576 N19 O1:R19 N20:R23 N14:N18">
    <cfRule type="expression" priority="8" aboveAverage="0" equalAverage="0" bottom="0" percent="0" rank="0" text="" dxfId="6">
      <formula>$B1 = "Obscuration"</formula>
    </cfRule>
    <cfRule type="expression" priority="9" aboveAverage="0" equalAverage="0" bottom="0" percent="0" rank="0" text="" dxfId="7">
      <formula>$B1 = "Standard"</formula>
    </cfRule>
  </conditionalFormatting>
  <conditionalFormatting sqref="G5:G8 J5:K6 I5:I8">
    <cfRule type="expression" priority="10" aboveAverage="0" equalAverage="0" bottom="0" percent="0" rank="0" text="" dxfId="8">
      <formula>$B5 = "Prism"</formula>
    </cfRule>
  </conditionalFormatting>
  <conditionalFormatting sqref="J5:K6">
    <cfRule type="expression" priority="11" aboveAverage="0" equalAverage="0" bottom="0" percent="0" rank="0" text="" dxfId="9">
      <formula>$B5 = "Coordinate Break"</formula>
    </cfRule>
  </conditionalFormatting>
  <conditionalFormatting sqref="G5:I8">
    <cfRule type="expression" priority="12" aboveAverage="0" equalAverage="0" bottom="0" percent="0" rank="0" text="" dxfId="10">
      <formula>$B5 = "Zernike"</formula>
    </cfRule>
  </conditionalFormatting>
  <conditionalFormatting sqref="G5:I8">
    <cfRule type="expression" priority="13" aboveAverage="0" equalAverage="0" bottom="0" percent="0" rank="0" text="" dxfId="11">
      <formula>$B5 = "INIT"</formula>
    </cfRule>
  </conditionalFormatting>
  <conditionalFormatting sqref="G5:G8 I5:I8">
    <cfRule type="expression" priority="14" aboveAverage="0" equalAverage="0" bottom="0" percent="0" rank="0" text="" dxfId="12">
      <formula>$B5 = "Coordinate Break"</formula>
    </cfRule>
  </conditionalFormatting>
  <conditionalFormatting sqref="I5:I8">
    <cfRule type="expression" priority="15" aboveAverage="0" equalAverage="0" bottom="0" percent="0" rank="0" text="" dxfId="13">
      <formula>$B5 = "Paraxial Lens"</formula>
    </cfRule>
  </conditionalFormatting>
  <conditionalFormatting sqref="I5:I8">
    <cfRule type="expression" priority="16" aboveAverage="0" equalAverage="0" bottom="0" percent="0" rank="0" text="" dxfId="14">
      <formula>$B5 = "Slit"</formula>
    </cfRule>
  </conditionalFormatting>
  <conditionalFormatting sqref="J2:K2">
    <cfRule type="expression" priority="17" aboveAverage="0" equalAverage="0" bottom="0" percent="0" rank="0" text="" dxfId="15">
      <formula>$B2 = "Prism"</formula>
    </cfRule>
  </conditionalFormatting>
  <conditionalFormatting sqref="J2:K2">
    <cfRule type="expression" priority="18" aboveAverage="0" equalAverage="0" bottom="0" percent="0" rank="0" text="" dxfId="16">
      <formula>$B2 = "Coordinate Break"</formula>
    </cfRule>
  </conditionalFormatting>
  <conditionalFormatting sqref="G10">
    <cfRule type="expression" priority="19" aboveAverage="0" equalAverage="0" bottom="0" percent="0" rank="0" text="" dxfId="17">
      <formula>$B10 = "Prism"</formula>
    </cfRule>
  </conditionalFormatting>
  <conditionalFormatting sqref="G10:H10">
    <cfRule type="expression" priority="20" aboveAverage="0" equalAverage="0" bottom="0" percent="0" rank="0" text="" dxfId="18">
      <formula>$B10 = "Zernike"</formula>
    </cfRule>
  </conditionalFormatting>
  <conditionalFormatting sqref="G10:H10">
    <cfRule type="expression" priority="21" aboveAverage="0" equalAverage="0" bottom="0" percent="0" rank="0" text="" dxfId="19">
      <formula>$B10 = "INIT"</formula>
    </cfRule>
  </conditionalFormatting>
  <conditionalFormatting sqref="G10">
    <cfRule type="expression" priority="22" aboveAverage="0" equalAverage="0" bottom="0" percent="0" rank="0" text="" dxfId="20">
      <formula>$B10 = "Coordinate Break"</formula>
    </cfRule>
  </conditionalFormatting>
  <conditionalFormatting sqref="G12">
    <cfRule type="expression" priority="23" aboveAverage="0" equalAverage="0" bottom="0" percent="0" rank="0" text="" dxfId="21">
      <formula>$B12 = "Prism"</formula>
    </cfRule>
  </conditionalFormatting>
  <conditionalFormatting sqref="G12">
    <cfRule type="expression" priority="24" aboveAverage="0" equalAverage="0" bottom="0" percent="0" rank="0" text="" dxfId="22">
      <formula>$B12 = "Zernike"</formula>
    </cfRule>
  </conditionalFormatting>
  <conditionalFormatting sqref="G12">
    <cfRule type="expression" priority="25" aboveAverage="0" equalAverage="0" bottom="0" percent="0" rank="0" text="" dxfId="23">
      <formula>$B12 = "INIT"</formula>
    </cfRule>
  </conditionalFormatting>
  <conditionalFormatting sqref="G12">
    <cfRule type="expression" priority="26" aboveAverage="0" equalAverage="0" bottom="0" percent="0" rank="0" text="" dxfId="24">
      <formula>$B12 = "Coordinate Break"</formula>
    </cfRule>
  </conditionalFormatting>
  <conditionalFormatting sqref="I12">
    <cfRule type="expression" priority="27" aboveAverage="0" equalAverage="0" bottom="0" percent="0" rank="0" text="" dxfId="25">
      <formula>$B12 = "Prism"</formula>
    </cfRule>
  </conditionalFormatting>
  <conditionalFormatting sqref="I12">
    <cfRule type="expression" priority="28" aboveAverage="0" equalAverage="0" bottom="0" percent="0" rank="0" text="" dxfId="26">
      <formula>$B12 = "Zernike"</formula>
    </cfRule>
  </conditionalFormatting>
  <conditionalFormatting sqref="I12">
    <cfRule type="expression" priority="29" aboveAverage="0" equalAverage="0" bottom="0" percent="0" rank="0" text="" dxfId="27">
      <formula>$B12 = "INIT"</formula>
    </cfRule>
  </conditionalFormatting>
  <conditionalFormatting sqref="I12">
    <cfRule type="expression" priority="30" aboveAverage="0" equalAverage="0" bottom="0" percent="0" rank="0" text="" dxfId="28">
      <formula>$B12 = "Coordinate Break"</formula>
    </cfRule>
  </conditionalFormatting>
  <conditionalFormatting sqref="I12">
    <cfRule type="expression" priority="31" aboveAverage="0" equalAverage="0" bottom="0" percent="0" rank="0" text="" dxfId="29">
      <formula>$B12 = "Paraxial Lens"</formula>
    </cfRule>
  </conditionalFormatting>
  <conditionalFormatting sqref="I12">
    <cfRule type="expression" priority="32" aboveAverage="0" equalAverage="0" bottom="0" percent="0" rank="0" text="" dxfId="30">
      <formula>$B12 = "Slit"</formula>
    </cfRule>
  </conditionalFormatting>
  <conditionalFormatting sqref="H13">
    <cfRule type="expression" priority="33" aboveAverage="0" equalAverage="0" bottom="0" percent="0" rank="0" text="" dxfId="31">
      <formula>$B13 = "Zernike"</formula>
    </cfRule>
  </conditionalFormatting>
  <conditionalFormatting sqref="H13">
    <cfRule type="expression" priority="34" aboveAverage="0" equalAverage="0" bottom="0" percent="0" rank="0" text="" dxfId="32">
      <formula>$B13 = "INIT"</formula>
    </cfRule>
  </conditionalFormatting>
  <conditionalFormatting sqref="G24">
    <cfRule type="expression" priority="35" aboveAverage="0" equalAverage="0" bottom="0" percent="0" rank="0" text="" dxfId="7">
      <formula>#ref! = "Prism"</formula>
    </cfRule>
  </conditionalFormatting>
  <conditionalFormatting sqref="G24">
    <cfRule type="expression" priority="36" aboveAverage="0" equalAverage="0" bottom="0" percent="0" rank="0" text="" dxfId="6">
      <formula>#ref! = "Zernike"</formula>
    </cfRule>
  </conditionalFormatting>
  <conditionalFormatting sqref="G24">
    <cfRule type="expression" priority="37" aboveAverage="0" equalAverage="0" bottom="0" percent="0" rank="0" text="" dxfId="5">
      <formula>#ref! = "INIT"</formula>
    </cfRule>
  </conditionalFormatting>
  <conditionalFormatting sqref="G24">
    <cfRule type="expression" priority="38" aboveAverage="0" equalAverage="0" bottom="0" percent="0" rank="0" text="" dxfId="4">
      <formula>#ref! = "Coordinate Break"</formula>
    </cfRule>
  </conditionalFormatting>
  <conditionalFormatting sqref="G24">
    <cfRule type="expression" priority="39" aboveAverage="0" equalAverage="0" bottom="0" percent="0" rank="0" text="" dxfId="33">
      <formula>#ref! = "Prism"</formula>
    </cfRule>
  </conditionalFormatting>
  <conditionalFormatting sqref="G24">
    <cfRule type="expression" priority="40" aboveAverage="0" equalAverage="0" bottom="0" percent="0" rank="0" text="" dxfId="34">
      <formula>#ref! = "Zernike"</formula>
    </cfRule>
  </conditionalFormatting>
  <conditionalFormatting sqref="G24">
    <cfRule type="expression" priority="41" aboveAverage="0" equalAverage="0" bottom="0" percent="0" rank="0" text="" dxfId="35">
      <formula>#ref! = "INIT"</formula>
    </cfRule>
  </conditionalFormatting>
  <conditionalFormatting sqref="G24">
    <cfRule type="expression" priority="42" aboveAverage="0" equalAverage="0" bottom="0" percent="0" rank="0" text="" dxfId="36">
      <formula>#ref! = "Coordinate Break"</formula>
    </cfRule>
  </conditionalFormatting>
  <conditionalFormatting sqref="M3:M6">
    <cfRule type="expression" priority="43" aboveAverage="0" equalAverage="0" bottom="0" percent="0" rank="0" text="" dxfId="37">
      <formula>$B3 = "Prism"</formula>
    </cfRule>
  </conditionalFormatting>
  <conditionalFormatting sqref="M3:M6">
    <cfRule type="expression" priority="44" aboveAverage="0" equalAverage="0" bottom="0" percent="0" rank="0" text="" dxfId="38">
      <formula>$B3 = "Zernike"</formula>
    </cfRule>
  </conditionalFormatting>
  <conditionalFormatting sqref="M3:M6">
    <cfRule type="expression" priority="45" aboveAverage="0" equalAverage="0" bottom="0" percent="0" rank="0" text="" dxfId="39">
      <formula>$B3 = "INIT"</formula>
    </cfRule>
  </conditionalFormatting>
  <conditionalFormatting sqref="N3">
    <cfRule type="expression" priority="46" aboveAverage="0" equalAverage="0" bottom="0" percent="0" rank="0" text="" dxfId="40">
      <formula>$B3 = "Prism"</formula>
    </cfRule>
  </conditionalFormatting>
  <conditionalFormatting sqref="N3">
    <cfRule type="expression" priority="47" aboveAverage="0" equalAverage="0" bottom="0" percent="0" rank="0" text="" dxfId="41">
      <formula>$B3 = "Zernike"</formula>
    </cfRule>
  </conditionalFormatting>
  <conditionalFormatting sqref="N3">
    <cfRule type="expression" priority="48" aboveAverage="0" equalAverage="0" bottom="0" percent="0" rank="0" text="" dxfId="42">
      <formula>$B3 = "INIT"</formula>
    </cfRule>
  </conditionalFormatting>
  <conditionalFormatting sqref="N3">
    <cfRule type="expression" priority="49" aboveAverage="0" equalAverage="0" bottom="0" percent="0" rank="0" text="" dxfId="43">
      <formula>$B3 = "Paraxial Lens"</formula>
    </cfRule>
  </conditionalFormatting>
  <conditionalFormatting sqref="N3">
    <cfRule type="expression" priority="50" aboveAverage="0" equalAverage="0" bottom="0" percent="0" rank="0" text="" dxfId="44">
      <formula>$B3 = "Standard"</formula>
    </cfRule>
  </conditionalFormatting>
  <conditionalFormatting sqref="N3">
    <cfRule type="expression" priority="51" aboveAverage="0" equalAverage="0" bottom="0" percent="0" rank="0" text="" dxfId="45">
      <formula>$B3 = "Slit"</formula>
    </cfRule>
  </conditionalFormatting>
  <conditionalFormatting sqref="N9">
    <cfRule type="expression" priority="52" aboveAverage="0" equalAverage="0" bottom="0" percent="0" rank="0" text="" dxfId="46">
      <formula>$B9 = "Prism"</formula>
    </cfRule>
  </conditionalFormatting>
  <conditionalFormatting sqref="N9">
    <cfRule type="expression" priority="53" aboveAverage="0" equalAverage="0" bottom="0" percent="0" rank="0" text="" dxfId="47">
      <formula>$B9 = "Zernike"</formula>
    </cfRule>
  </conditionalFormatting>
  <conditionalFormatting sqref="N9">
    <cfRule type="expression" priority="54" aboveAverage="0" equalAverage="0" bottom="0" percent="0" rank="0" text="" dxfId="48">
      <formula>$B9 = "INIT"</formula>
    </cfRule>
  </conditionalFormatting>
  <conditionalFormatting sqref="N9">
    <cfRule type="expression" priority="55" aboveAverage="0" equalAverage="0" bottom="0" percent="0" rank="0" text="" dxfId="49">
      <formula>$B9 = "Paraxial Lens"</formula>
    </cfRule>
  </conditionalFormatting>
  <conditionalFormatting sqref="N9">
    <cfRule type="expression" priority="56" aboveAverage="0" equalAverage="0" bottom="0" percent="0" rank="0" text="" dxfId="50">
      <formula>$B9 = "Standard"</formula>
    </cfRule>
  </conditionalFormatting>
  <conditionalFormatting sqref="N9">
    <cfRule type="expression" priority="57" aboveAverage="0" equalAverage="0" bottom="0" percent="0" rank="0" text="" dxfId="51">
      <formula>$B9 = "Slit"</formula>
    </cfRule>
  </conditionalFormatting>
  <conditionalFormatting sqref="N11">
    <cfRule type="expression" priority="58" aboveAverage="0" equalAverage="0" bottom="0" percent="0" rank="0" text="" dxfId="52">
      <formula>$B11 = "Prism"</formula>
    </cfRule>
  </conditionalFormatting>
  <conditionalFormatting sqref="N11">
    <cfRule type="expression" priority="59" aboveAverage="0" equalAverage="0" bottom="0" percent="0" rank="0" text="" dxfId="53">
      <formula>$B11 = "Zernike"</formula>
    </cfRule>
  </conditionalFormatting>
  <conditionalFormatting sqref="N11">
    <cfRule type="expression" priority="60" aboveAverage="0" equalAverage="0" bottom="0" percent="0" rank="0" text="" dxfId="54">
      <formula>$B11 = "INIT"</formula>
    </cfRule>
  </conditionalFormatting>
  <conditionalFormatting sqref="N11">
    <cfRule type="expression" priority="61" aboveAverage="0" equalAverage="0" bottom="0" percent="0" rank="0" text="" dxfId="55">
      <formula>$B11 = "Paraxial Lens"</formula>
    </cfRule>
  </conditionalFormatting>
  <conditionalFormatting sqref="N11">
    <cfRule type="expression" priority="62" aboveAverage="0" equalAverage="0" bottom="0" percent="0" rank="0" text="" dxfId="56">
      <formula>$B11 = "Standard"</formula>
    </cfRule>
  </conditionalFormatting>
  <conditionalFormatting sqref="N11">
    <cfRule type="expression" priority="63" aboveAverage="0" equalAverage="0" bottom="0" percent="0" rank="0" text="" dxfId="57">
      <formula>$B11 = "Slit"</formula>
    </cfRule>
  </conditionalFormatting>
  <conditionalFormatting sqref="N13">
    <cfRule type="expression" priority="64" aboveAverage="0" equalAverage="0" bottom="0" percent="0" rank="0" text="" dxfId="58">
      <formula>$B13 = "Prism"</formula>
    </cfRule>
  </conditionalFormatting>
  <conditionalFormatting sqref="N13">
    <cfRule type="expression" priority="65" aboveAverage="0" equalAverage="0" bottom="0" percent="0" rank="0" text="" dxfId="59">
      <formula>$B13 = "Zernike"</formula>
    </cfRule>
  </conditionalFormatting>
  <conditionalFormatting sqref="N13">
    <cfRule type="expression" priority="66" aboveAverage="0" equalAverage="0" bottom="0" percent="0" rank="0" text="" dxfId="60">
      <formula>$B13 = "INIT"</formula>
    </cfRule>
  </conditionalFormatting>
  <conditionalFormatting sqref="N13">
    <cfRule type="expression" priority="67" aboveAverage="0" equalAverage="0" bottom="0" percent="0" rank="0" text="" dxfId="61">
      <formula>$B13 = "Paraxial Lens"</formula>
    </cfRule>
  </conditionalFormatting>
  <conditionalFormatting sqref="N13">
    <cfRule type="expression" priority="68" aboveAverage="0" equalAverage="0" bottom="0" percent="0" rank="0" text="" dxfId="62">
      <formula>$B13 = "Standard"</formula>
    </cfRule>
  </conditionalFormatting>
  <conditionalFormatting sqref="N13">
    <cfRule type="expression" priority="69" aboveAverage="0" equalAverage="0" bottom="0" percent="0" rank="0" text="" dxfId="63">
      <formula>$B13 = "Slit"</formula>
    </cfRule>
  </conditionalFormatting>
  <dataValidations count="9">
    <dataValidation allowBlank="true" error="Please select 1 to ignore current surface, otherwise leave blank" errorTitle="Ignore current surface" operator="equal" prompt="Select 1 to ignore current surface, otherwise leave blank" promptTitle="Ignore current surface" showDropDown="false" showErrorMessage="true" showInputMessage="true" sqref="C2:C1009" type="whole">
      <formula1>1</formula1>
      <formula2>0</formula2>
    </dataValidation>
    <dataValidation allowBlank="true" error="Please select 1 to make current surface a stop, otherwise leave blank" errorTitle="Make current surface a stop" operator="equal" prompt="Select 1 to make current surface a stop, otherwise leave blank" promptTitle="Make current surface a stop" showDropDown="false" showErrorMessage="true" showInputMessage="true" sqref="D2:D1009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25:E1009" type="whole">
      <formula1>1</formula1>
      <formula2>0</formula2>
    </dataValidation>
    <dataValidation allowBlank="true" operator="equal" showDropDown="false" showErrorMessage="true" showInputMessage="false" sqref="B25:B1009" type="list">
      <formula1>"INIT,Coordinate Break,Obscuration,Paraxial Lens,Prism,Slit,Standard,Zernike"</formula1>
      <formula2>0</formula2>
    </dataValidation>
    <dataValidation allowBlank="true" operator="equal" showDropDown="false" showErrorMessage="true" showInputMessage="false" sqref="I25:I1009" type="list">
      <formula1>"SPACE,MIRROR,BK7,SAPPHIRE,SF11,CAF2,ZNSE,BAF2"</formula1>
      <formula2>0</formula2>
    </dataValidation>
    <dataValidation allowBlank="true" operator="equal" showDropDown="false" showErrorMessage="true" showInputMessage="false" sqref="B2:B24" type="list">
      <formula1>"INIT,Coordinate Break,Obscuration,Paraxial Lens,Prism,Slit,Standard,Zernike"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4:E17" type="whole">
      <formula1>1</formula1>
      <formula2>0</formula2>
    </dataValidation>
    <dataValidation allowBlank="true" error="Please select 1 for saving, otherwise leave blank" errorTitle="Choose your saving option" operator="equal" prompt="Select 1 for saving, otherwise leave blank" promptTitle="Choose your saving option" showDropDown="false" showErrorMessage="true" showInputMessage="true" sqref="E18:E23" type="whole">
      <formula1>1</formula1>
      <formula2>0</formula2>
    </dataValidation>
    <dataValidation allowBlank="true" operator="equal" showDropDown="false" showErrorMessage="true" showInputMessage="false" sqref="I2:I19 I21:I24" type="list">
      <formula1>"MIRROR,BK7,SAPPHIRE,SF11,CAF2,ZNSE,BAF2"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57</v>
      </c>
      <c r="B1" s="13" t="n">
        <v>3E-006</v>
      </c>
      <c r="C1" s="0" t="s">
        <v>58</v>
      </c>
    </row>
    <row r="2" customFormat="false" ht="12.8" hidden="false" customHeight="false" outlineLevel="0" collapsed="false">
      <c r="A2" s="0" t="s">
        <v>59</v>
      </c>
      <c r="B2" s="14" t="s">
        <v>30</v>
      </c>
    </row>
    <row r="3" customFormat="false" ht="12.8" hidden="false" customHeight="false" outlineLevel="0" collapsed="false">
      <c r="A3" s="0" t="s">
        <v>60</v>
      </c>
      <c r="B3" s="15" t="n">
        <f aca="false">FALSE()</f>
        <v>0</v>
      </c>
    </row>
    <row r="4" customFormat="false" ht="12.8" hidden="false" customHeight="false" outlineLevel="0" collapsed="false">
      <c r="A4" s="1" t="s">
        <v>61</v>
      </c>
      <c r="B4" s="16" t="s">
        <v>1</v>
      </c>
    </row>
    <row r="5" customFormat="false" ht="12.8" hidden="false" customHeight="false" outlineLevel="0" collapsed="false">
      <c r="A5" s="0" t="n">
        <v>0</v>
      </c>
      <c r="B5" s="17" t="n">
        <v>0</v>
      </c>
    </row>
    <row r="6" customFormat="false" ht="12.8" hidden="false" customHeight="false" outlineLevel="0" collapsed="false">
      <c r="A6" s="0" t="n">
        <v>1</v>
      </c>
      <c r="B6" s="17" t="n">
        <v>0</v>
      </c>
    </row>
    <row r="7" customFormat="false" ht="12.8" hidden="false" customHeight="false" outlineLevel="0" collapsed="false">
      <c r="A7" s="0" t="n">
        <v>2</v>
      </c>
      <c r="B7" s="17" t="n">
        <v>0</v>
      </c>
    </row>
    <row r="8" customFormat="false" ht="12.8" hidden="false" customHeight="false" outlineLevel="0" collapsed="false">
      <c r="A8" s="0" t="n">
        <v>3</v>
      </c>
      <c r="B8" s="17" t="n">
        <v>5.0917</v>
      </c>
    </row>
    <row r="9" customFormat="false" ht="12.8" hidden="false" customHeight="false" outlineLevel="0" collapsed="false">
      <c r="A9" s="0" t="n">
        <v>4</v>
      </c>
      <c r="B9" s="17" t="n">
        <v>-1.4367</v>
      </c>
    </row>
    <row r="10" customFormat="false" ht="12.8" hidden="false" customHeight="false" outlineLevel="0" collapsed="false">
      <c r="A10" s="0" t="n">
        <v>5</v>
      </c>
      <c r="B10" s="17" t="n">
        <v>0.0439</v>
      </c>
    </row>
    <row r="11" customFormat="false" ht="12.8" hidden="false" customHeight="false" outlineLevel="0" collapsed="false">
      <c r="A11" s="0" t="n">
        <v>6</v>
      </c>
      <c r="B11" s="17" t="n">
        <v>0.0003</v>
      </c>
    </row>
    <row r="12" customFormat="false" ht="12.8" hidden="false" customHeight="false" outlineLevel="0" collapsed="false">
      <c r="A12" s="0" t="n">
        <v>7</v>
      </c>
      <c r="B12" s="17" t="n">
        <v>-0.0168</v>
      </c>
    </row>
    <row r="13" customFormat="false" ht="12.8" hidden="false" customHeight="false" outlineLevel="0" collapsed="false">
      <c r="A13" s="0" t="n">
        <v>8</v>
      </c>
      <c r="B13" s="17" t="n">
        <v>0.284</v>
      </c>
    </row>
    <row r="14" customFormat="false" ht="12.8" hidden="false" customHeight="false" outlineLevel="0" collapsed="false">
      <c r="A14" s="0" t="n">
        <v>9</v>
      </c>
      <c r="B14" s="17" t="n">
        <v>0.6854</v>
      </c>
    </row>
    <row r="15" customFormat="false" ht="12.8" hidden="false" customHeight="false" outlineLevel="0" collapsed="false">
      <c r="A15" s="0" t="n">
        <v>10</v>
      </c>
      <c r="B15" s="17" t="n">
        <v>-0.334</v>
      </c>
    </row>
    <row r="16" customFormat="false" ht="12.8" hidden="false" customHeight="false" outlineLevel="0" collapsed="false">
      <c r="A16" s="0" t="n">
        <v>11</v>
      </c>
      <c r="B16" s="17" t="n">
        <v>0.3551</v>
      </c>
    </row>
    <row r="17" customFormat="false" ht="12.8" hidden="false" customHeight="false" outlineLevel="0" collapsed="false">
      <c r="A17" s="0" t="n">
        <v>12</v>
      </c>
      <c r="B17" s="17" t="n">
        <v>-0.2928</v>
      </c>
    </row>
    <row r="18" customFormat="false" ht="12.8" hidden="false" customHeight="false" outlineLevel="0" collapsed="false">
      <c r="A18" s="0" t="n">
        <v>13</v>
      </c>
      <c r="B18" s="17" t="n">
        <v>-0.0011</v>
      </c>
    </row>
    <row r="19" customFormat="false" ht="12.8" hidden="false" customHeight="false" outlineLevel="0" collapsed="false">
      <c r="A19" s="0" t="n">
        <v>14</v>
      </c>
      <c r="B19" s="17" t="n">
        <v>-0.0012</v>
      </c>
    </row>
    <row r="20" customFormat="false" ht="12.8" hidden="false" customHeight="false" outlineLevel="0" collapsed="false">
      <c r="A20" s="0" t="n">
        <v>15</v>
      </c>
      <c r="B20" s="17" t="n">
        <v>0.0007</v>
      </c>
    </row>
    <row r="21" customFormat="false" ht="12.8" hidden="false" customHeight="false" outlineLevel="0" collapsed="false">
      <c r="A21" s="0" t="n">
        <v>16</v>
      </c>
      <c r="B21" s="17" t="n">
        <v>0.0022</v>
      </c>
    </row>
    <row r="22" customFormat="false" ht="12.8" hidden="false" customHeight="false" outlineLevel="0" collapsed="false">
      <c r="A22" s="0" t="n">
        <v>17</v>
      </c>
      <c r="B22" s="17" t="n">
        <v>-0.0012</v>
      </c>
    </row>
    <row r="23" customFormat="false" ht="12.8" hidden="false" customHeight="false" outlineLevel="0" collapsed="false">
      <c r="A23" s="0" t="n">
        <v>18</v>
      </c>
      <c r="B23" s="17" t="n">
        <v>-0.0108</v>
      </c>
    </row>
    <row r="24" customFormat="false" ht="12.8" hidden="false" customHeight="false" outlineLevel="0" collapsed="false">
      <c r="A24" s="0" t="n">
        <v>19</v>
      </c>
      <c r="B24" s="17" t="n">
        <v>-0.0164</v>
      </c>
    </row>
    <row r="25" customFormat="false" ht="12.8" hidden="false" customHeight="false" outlineLevel="0" collapsed="false">
      <c r="A25" s="0" t="n">
        <v>20</v>
      </c>
      <c r="B25" s="17" t="n">
        <v>-0.1403</v>
      </c>
    </row>
    <row r="26" customFormat="false" ht="12.8" hidden="false" customHeight="false" outlineLevel="0" collapsed="false">
      <c r="A26" s="0" t="n">
        <v>21</v>
      </c>
      <c r="B26" s="17" t="n">
        <v>0.1089</v>
      </c>
    </row>
    <row r="27" customFormat="false" ht="12.8" hidden="false" customHeight="false" outlineLevel="0" collapsed="false">
      <c r="A27" s="0" t="n">
        <v>22</v>
      </c>
      <c r="B27" s="17" t="n">
        <v>-0.1762</v>
      </c>
    </row>
    <row r="28" customFormat="false" ht="12.8" hidden="false" customHeight="false" outlineLevel="0" collapsed="false">
      <c r="A28" s="0" t="n">
        <v>23</v>
      </c>
      <c r="B28" s="17" t="n">
        <v>0.3467</v>
      </c>
    </row>
    <row r="29" customFormat="false" ht="12.8" hidden="false" customHeight="false" outlineLevel="0" collapsed="false">
      <c r="A29" s="0" t="n">
        <v>24</v>
      </c>
      <c r="B29" s="17" t="n">
        <v>-0.1763</v>
      </c>
    </row>
    <row r="30" customFormat="false" ht="12.8" hidden="false" customHeight="false" outlineLevel="0" collapsed="false">
      <c r="A30" s="0" t="n">
        <v>25</v>
      </c>
      <c r="B30" s="17" t="n">
        <v>0</v>
      </c>
    </row>
    <row r="31" customFormat="false" ht="12.8" hidden="false" customHeight="false" outlineLevel="0" collapsed="false">
      <c r="A31" s="0" t="n">
        <v>26</v>
      </c>
      <c r="B31" s="17" t="n">
        <v>-0.0002</v>
      </c>
    </row>
    <row r="32" customFormat="false" ht="12.8" hidden="false" customHeight="false" outlineLevel="0" collapsed="false">
      <c r="A32" s="0" t="n">
        <v>27</v>
      </c>
      <c r="B32" s="17" t="n">
        <v>0.0007</v>
      </c>
    </row>
    <row r="33" customFormat="false" ht="12.8" hidden="false" customHeight="false" outlineLevel="0" collapsed="false">
      <c r="A33" s="0" t="n">
        <v>28</v>
      </c>
      <c r="B33" s="17" t="n">
        <v>-0.0007</v>
      </c>
    </row>
    <row r="34" customFormat="false" ht="12.8" hidden="false" customHeight="false" outlineLevel="0" collapsed="false">
      <c r="A34" s="0" t="n">
        <v>29</v>
      </c>
      <c r="B34" s="17" t="n">
        <v>-0.0002</v>
      </c>
    </row>
    <row r="35" customFormat="false" ht="12.8" hidden="false" customHeight="false" outlineLevel="0" collapsed="false">
      <c r="A35" s="0" t="n">
        <v>30</v>
      </c>
      <c r="B35" s="17" t="n">
        <v>0.0009</v>
      </c>
    </row>
    <row r="36" customFormat="false" ht="12.8" hidden="false" customHeight="false" outlineLevel="0" collapsed="false">
      <c r="A36" s="0" t="n">
        <v>31</v>
      </c>
      <c r="B36" s="17" t="n">
        <v>-0.0004</v>
      </c>
    </row>
    <row r="37" customFormat="false" ht="12.8" hidden="false" customHeight="false" outlineLevel="0" collapsed="false">
      <c r="A37" s="0" t="n">
        <v>32</v>
      </c>
      <c r="B37" s="17" t="n">
        <v>-0.0527</v>
      </c>
    </row>
    <row r="38" customFormat="false" ht="12.8" hidden="false" customHeight="false" outlineLevel="0" collapsed="false">
      <c r="A38" s="0" t="n">
        <v>33</v>
      </c>
      <c r="B38" s="17" t="n">
        <v>0.0166</v>
      </c>
    </row>
    <row r="39" customFormat="false" ht="12.8" hidden="false" customHeight="false" outlineLevel="0" collapsed="false">
      <c r="A39" s="0" t="n">
        <v>34</v>
      </c>
      <c r="B39" s="17" t="n">
        <v>-0.0143</v>
      </c>
    </row>
    <row r="40" customFormat="false" ht="12.8" hidden="false" customHeight="false" outlineLevel="0" collapsed="false">
      <c r="A40" s="0" t="n">
        <v>35</v>
      </c>
      <c r="B40" s="17" t="n">
        <v>0.056</v>
      </c>
    </row>
    <row r="42" customFormat="false" ht="12.8" hidden="false" customHeight="false" outlineLevel="0" collapsed="false">
      <c r="B42" s="13"/>
    </row>
  </sheetData>
  <dataValidations count="2">
    <dataValidation allowBlank="false" operator="equal" prompt="Ordering can be either Noll, Ansi or Fringe (University of Arizona)" promptTitle="Ordering of Zernike polynomials" showDropDown="false" showErrorMessage="true" showInputMessage="false" sqref="B2" type="list">
      <formula1>"Ansi,Fring,Noll,Standard"</formula1>
      <formula2>0</formula2>
    </dataValidation>
    <dataValidation allowBlank="false" operator="equal" prompt="Select True if  coefficients are normalised to RMS=1. &#10;Select False otherwise." promptTitle="Normalization" showDropDown="false" showErrorMessage="true" showInputMessage="false" sqref="B3" type="list">
      <formula1>"True,False"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2021-07-13T11:13:18Z</dcterms:created>
  <dc:creator>Andrea Bocchieri</dc:creator>
  <dc:description/>
  <dc:language>en-US</dc:language>
  <cp:lastModifiedBy/>
  <dcterms:modified xsi:type="dcterms:W3CDTF">2021-12-23T00:11:24Z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