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  <sheet name="Z2Case09" sheetId="5" state="visible" r:id="rId6"/>
    <sheet name="Sheet5" sheetId="6" state="visible" r:id="rId7"/>
    <sheet name="Zernike translatio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<sst xmlns="http://schemas.openxmlformats.org/spreadsheetml/2006/main" count="203" uniqueCount="158">
  <si>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</si>
  <si>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</si>
  <si>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</si>
  <si>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</si>
  <si>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</si>
  <si>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</si>
  <si>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</si>
  <si>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</si>
  <si>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</si>
  <si>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</si>
  <si>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</si>
  <si>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</si>
  <si>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</si>
  <si>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</si>
  <si>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</si>
  <si>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</si>
  <si>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</si>
  <si>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</si>
  <si>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</si>
  <si>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</si>
  <si>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</si>
  <si>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</si>
  <si>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</si>
  <si>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</si>
  <si>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</si>
  <si>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</si>
  <si>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</si>
  <si>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</si>
  <si>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</si>
  <si>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</si>
  <si>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</si>
  <si>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OGSE footprint</t>
  </si>
  <si>
    <t xml:space="preserve">Infinity</t>
  </si>
  <si>
    <t xml:space="preserve">M1</t>
  </si>
  <si>
    <t xml:space="preserve">MIRROR</t>
  </si>
  <si>
    <t xml:space="preserve">M2</t>
  </si>
  <si>
    <t xml:space="preserve">FOCUS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</si>
  <si>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</si>
  <si>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</si>
  <si>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</si>
  <si>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</si>
  <si>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</si>
  <si>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</si>
  <si>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</si>
  <si>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</si>
  <si>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</si>
  <si>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Z2Case09.B5:B40</t>
  </si>
  <si>
    <t xml:space="preserve">Paraxial Lens</t>
  </si>
  <si>
    <t xml:space="preserve">L1</t>
  </si>
  <si>
    <t xml:space="preserve">L2</t>
  </si>
  <si>
    <t xml:space="preserve">L3</t>
  </si>
  <si>
    <t xml:space="preserve">IMAGE_PLANE</t>
  </si>
  <si>
    <t xml:space="preserve">wl </t>
  </si>
  <si>
    <t xml:space="preserve">meters</t>
  </si>
  <si>
    <t xml:space="preserve">Reference</t>
  </si>
  <si>
    <t xml:space="preserve">Ordering</t>
  </si>
  <si>
    <t xml:space="preserve">S. Roose email 02/08/2021</t>
  </si>
  <si>
    <t xml:space="preserve">Normalization</t>
  </si>
  <si>
    <t xml:space="preserve">Number </t>
  </si>
  <si>
    <t xml:space="preserve">Case09_FoVInly_Zernike_NormR10_3000nm.int</t>
  </si>
  <si>
    <t xml:space="preserve">Ansi index</t>
  </si>
  <si>
    <t xml:space="preserve">Order</t>
  </si>
  <si>
    <t xml:space="preserve">Z</t>
  </si>
  <si>
    <t xml:space="preserve">RMS</t>
  </si>
  <si>
    <t xml:space="preserve">Index match</t>
  </si>
  <si>
    <t xml:space="preserve">Noll index</t>
  </si>
  <si>
    <t xml:space="preserve">n</t>
  </si>
  <si>
    <t xml:space="preserve">m</t>
  </si>
  <si>
    <t xml:space="preserve">Norm2</t>
  </si>
  <si>
    <t xml:space="preserve">Znorm</t>
  </si>
  <si>
    <t xml:space="preserve">Noll Index</t>
  </si>
  <si>
    <t xml:space="preserve">Zernike Fringe</t>
  </si>
  <si>
    <t xml:space="preserve">Fringe index</t>
  </si>
  <si>
    <t xml:space="preserve">Aberration</t>
  </si>
  <si>
    <t xml:space="preserve">Formula</t>
  </si>
  <si>
    <t xml:space="preserve">Piston or Bias</t>
  </si>
  <si>
    <t xml:space="preserve">Tilt X</t>
  </si>
  <si>
    <t xml:space="preserve">R cos[A]</t>
  </si>
  <si>
    <t xml:space="preserve">Tilt Y</t>
  </si>
  <si>
    <t xml:space="preserve">R sin[A]</t>
  </si>
  <si>
    <t xml:space="preserve">Power</t>
  </si>
  <si>
    <t xml:space="preserve">2R^2 - 1</t>
  </si>
  <si>
    <t xml:space="preserve">Astig X</t>
  </si>
  <si>
    <t xml:space="preserve">R^2 cos[2A]</t>
  </si>
  <si>
    <t xml:space="preserve">Astig Y</t>
  </si>
  <si>
    <t xml:space="preserve">R^2 sin[2A]</t>
  </si>
  <si>
    <t xml:space="preserve">Coma X</t>
  </si>
  <si>
    <t xml:space="preserve">(3R^2 - 2) R cos[A]</t>
  </si>
  <si>
    <t xml:space="preserve">Coma Y</t>
  </si>
  <si>
    <t xml:space="preserve">(3R^2 - 2) R sin[A]</t>
  </si>
  <si>
    <t xml:space="preserve">Primary Spherical</t>
  </si>
  <si>
    <t xml:space="preserve">6R^4 - 6R^2 + 1</t>
  </si>
  <si>
    <t xml:space="preserve">Trefoil X</t>
  </si>
  <si>
    <t xml:space="preserve">R^3 cos[3A]</t>
  </si>
  <si>
    <t xml:space="preserve">Trefoil Y</t>
  </si>
  <si>
    <t xml:space="preserve">R^3 sin[3A]</t>
  </si>
  <si>
    <t xml:space="preserve">Secondary Astig X</t>
  </si>
  <si>
    <t xml:space="preserve">(4R^2 - 3) R^2 cos[2A]</t>
  </si>
  <si>
    <t xml:space="preserve">Secondary Astig Y</t>
  </si>
  <si>
    <t xml:space="preserve">(4R^2 - 3) R^2 sin[2A]</t>
  </si>
  <si>
    <t xml:space="preserve">Secondary Coma X</t>
  </si>
  <si>
    <t xml:space="preserve">(10R^4 - 12R^2 + 3) R cos[A]</t>
  </si>
  <si>
    <t xml:space="preserve">Secondary Coma Y</t>
  </si>
  <si>
    <t xml:space="preserve">(10R^4 - 12R^2 + 3) R sin[A]</t>
  </si>
  <si>
    <t xml:space="preserve">Secondary Spherical</t>
  </si>
  <si>
    <t xml:space="preserve">20R^6 - 30R^4 + 12R^2 - 1</t>
  </si>
  <si>
    <t xml:space="preserve">Tetrafoil X</t>
  </si>
  <si>
    <t xml:space="preserve">R^4 cos[4A]</t>
  </si>
  <si>
    <t xml:space="preserve">Tetrafoil Y</t>
  </si>
  <si>
    <t xml:space="preserve">R^4 sin[4A]</t>
  </si>
  <si>
    <t xml:space="preserve">Secondary Trefoil X</t>
  </si>
  <si>
    <t xml:space="preserve">(5R^2 - 4) R^3 cos[3A]</t>
  </si>
  <si>
    <t xml:space="preserve">Secondary Trefoil Y</t>
  </si>
  <si>
    <t xml:space="preserve">(5R^2 - 4) R^3 sin[3A]</t>
  </si>
  <si>
    <t xml:space="preserve">Tertiary Astig X</t>
  </si>
  <si>
    <t xml:space="preserve">(15R^4 - 20R^2 + 6) R^2 cos[2A]</t>
  </si>
  <si>
    <t xml:space="preserve">Tertiary Astig Y</t>
  </si>
  <si>
    <t xml:space="preserve">(15R^4 - 20R^2 + 6) R^2 sin[2A]</t>
  </si>
  <si>
    <t xml:space="preserve">Tertiary Coma X</t>
  </si>
  <si>
    <t xml:space="preserve">(35R^6 - 60R^4 + 30R^2 - 4) R cos[A]</t>
  </si>
  <si>
    <t xml:space="preserve">Tertiary Coma Y</t>
  </si>
  <si>
    <t xml:space="preserve">(35R^6 - 60R^4 + 30R^2 - 4) R sin[A]</t>
  </si>
  <si>
    <t xml:space="preserve">Tertiary Spherical</t>
  </si>
  <si>
    <t xml:space="preserve">70R^8 - 140R^6 + 90R^4 - 20R^2 + 1</t>
  </si>
  <si>
    <t xml:space="preserve">Pentafoil X</t>
  </si>
  <si>
    <t xml:space="preserve">R^5 cos[5A]</t>
  </si>
  <si>
    <t xml:space="preserve">Pentafoil Y</t>
  </si>
  <si>
    <t xml:space="preserve">R^5 sin[5A]</t>
  </si>
  <si>
    <t xml:space="preserve">Secondary Tetrafoil X</t>
  </si>
  <si>
    <t xml:space="preserve">(6R^2 - 5) R^4 cos[4A]</t>
  </si>
  <si>
    <t xml:space="preserve">Secondary Tetrafoil Y</t>
  </si>
  <si>
    <t xml:space="preserve">(6R^2 - 5) R^4 sin[4A]</t>
  </si>
  <si>
    <t xml:space="preserve">Tertiary Trefoil X</t>
  </si>
  <si>
    <t xml:space="preserve">(21R^4 - 30R^2 + 10) R^3 cos[3A]</t>
  </si>
  <si>
    <t xml:space="preserve">Tertiary Trefoil Y</t>
  </si>
  <si>
    <t xml:space="preserve">(21R^4 - 30R^2 + 10) R^3 sin[3A]</t>
  </si>
  <si>
    <t xml:space="preserve">Quaternary Astig X</t>
  </si>
  <si>
    <t xml:space="preserve">(56R^6 - 105R^4 + 60R^2 - 10) R^2 cos[2A]</t>
  </si>
  <si>
    <t xml:space="preserve">Quaternary Astig Y</t>
  </si>
  <si>
    <t xml:space="preserve">(56R^6 - 105R^4 + 60R^2 - 10) R^2 sin[2A]</t>
  </si>
  <si>
    <t xml:space="preserve">Quaternary Coma X</t>
  </si>
  <si>
    <t xml:space="preserve">(126R^8 - 280R^6 + 210R^4 - 60R^2 + 5) R cos[A]</t>
  </si>
  <si>
    <t xml:space="preserve">Quaternary Coma Y</t>
  </si>
  <si>
    <t xml:space="preserve">(126R^8 - 280R^6 + 210R^4 - 60R^2 + 5) R sin[A]</t>
  </si>
  <si>
    <t xml:space="preserve">Quaternary Spherical</t>
  </si>
  <si>
    <t xml:space="preserve">252R^10 - 630R^8 + 560R^6 - 210R^4 + 30R^2 - 1</t>
  </si>
  <si>
    <t xml:space="preserve">Hexafoil X</t>
  </si>
  <si>
    <t xml:space="preserve">R^6Cos[6A]</t>
  </si>
  <si>
    <t xml:space="preserve">Hexafoil Y</t>
  </si>
  <si>
    <t xml:space="preserve">R^6Sin[6A]</t>
  </si>
  <si>
    <t xml:space="preserve">Secondary Pentafoil X</t>
  </si>
  <si>
    <t xml:space="preserve">R^5(-6 + 7R^2)Cos[5A]</t>
  </si>
  <si>
    <t xml:space="preserve">Secondary Pentafoil Y</t>
  </si>
  <si>
    <t xml:space="preserve">R^5(-6 + 7R^2)Sin[5A]</t>
  </si>
  <si>
    <t xml:space="preserve">Tertiary Tetrafoil X</t>
  </si>
  <si>
    <t xml:space="preserve">R^4(15 - 42R^2 + 28R^4)Cos[4A]</t>
  </si>
  <si>
    <t xml:space="preserve">Tertiary Tetrafoil Y</t>
  </si>
  <si>
    <t xml:space="preserve">R^4(15 - 42R^2 + 28R^4)Sin[4A]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</si>
</sst>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General"/>
    <numFmt numFmtId="167" formatCode="0.00E+00"/>
    <numFmt numFmtId="168" formatCode="&quot;TRUE&quot;;&quot;TRUE&quot;;&quot;FALSE&quot;"/>
    <numFmt numFmtId="169" formatCode="0.0000"/>
    <numFmt numFmtId="170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0.5</v>
      </c>
    </row>
    <row r="3" customFormat="false" ht="12.8" hidden="false" customHeight="false" outlineLevel="0" collapsed="false">
      <c r="A3" s="2" t="s">
        <v>3</v>
      </c>
      <c r="B3" s="2" t="n">
        <v>512</v>
      </c>
    </row>
    <row r="4" customFormat="false" ht="12.8" hidden="false" customHeight="false" outlineLevel="0" collapsed="false">
      <c r="A4" s="2" t="s">
        <v>4</v>
      </c>
      <c r="B4" s="2" t="n">
        <v>4</v>
      </c>
    </row>
  </sheetData>
  <dataValidations count="2">
    <dataValidation allowBlank="true" operator="equal" showDropDown="false" showErrorMessage="true" showInputMessage="false" sqref="B4" type="list">
      <formula1>"1,2,4,8,16"</formula1>
      <formula2>0</formula2>
    </dataValidation>
    <dataValidation allowBlank="false" operator="equal" showDropDown="false" showErrorMessage="true" showInputMessage="false" sqref="B3" type="list">
      <formula1>"64,128,256,512,1024"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20" activeCellId="0" sqref="F20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20.18"/>
    <col collapsed="false" customWidth="true" hidden="false" outlineLevel="0" max="3" min="3" style="2" width="6.69"/>
    <col collapsed="false" customWidth="true" hidden="false" outlineLevel="0" max="4" min="4" style="2" width="5.14"/>
    <col collapsed="false" customWidth="true" hidden="false" outlineLevel="0" max="5" min="5" style="2" width="5.55"/>
    <col collapsed="false" customWidth="true" hidden="false" outlineLevel="0" max="6" min="6" style="2" width="20.98"/>
    <col collapsed="false" customWidth="true" hidden="false" outlineLevel="0" max="9" min="7" style="4" width="12.03"/>
    <col collapsed="false" customWidth="true" hidden="false" outlineLevel="0" max="13" min="12" style="0" width="13.29"/>
    <col collapsed="false" customWidth="true" hidden="false" outlineLevel="0" max="15" min="14" style="0" width="10.99"/>
    <col collapsed="false" customWidth="true" hidden="false" outlineLevel="0" max="18" min="17" style="0" width="14.65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6"/>
      <c r="F2" s="6" t="s">
        <v>26</v>
      </c>
      <c r="G2" s="7"/>
      <c r="H2" s="7"/>
      <c r="I2" s="7"/>
      <c r="J2" s="6" t="n">
        <f aca="false">0.1375</f>
        <v>0.1375</v>
      </c>
      <c r="K2" s="6" t="n">
        <v>0.1375</v>
      </c>
      <c r="L2" s="8"/>
      <c r="M2" s="8"/>
      <c r="N2" s="8"/>
      <c r="O2" s="8"/>
      <c r="P2" s="8"/>
      <c r="Q2" s="8"/>
      <c r="R2" s="8"/>
    </row>
    <row r="3" customFormat="false" ht="12.8" hidden="false" customHeight="false" outlineLevel="0" collapsed="false">
      <c r="A3" s="5" t="n">
        <f aca="false">A2+1</f>
        <v>2</v>
      </c>
      <c r="B3" s="6" t="s">
        <v>27</v>
      </c>
      <c r="C3" s="6"/>
      <c r="D3" s="7"/>
      <c r="E3" s="6"/>
      <c r="F3" s="6" t="s">
        <v>28</v>
      </c>
      <c r="G3" s="7"/>
      <c r="H3" s="9"/>
      <c r="I3" s="7"/>
      <c r="J3" s="8"/>
      <c r="K3" s="8"/>
      <c r="L3" s="5"/>
      <c r="M3" s="6"/>
      <c r="N3" s="5" t="n">
        <v>0.1</v>
      </c>
      <c r="P3" s="8"/>
      <c r="Q3" s="8"/>
      <c r="R3" s="8"/>
    </row>
    <row r="4" customFormat="false" ht="12.8" hidden="false" customHeight="false" outlineLevel="0" collapsed="false">
      <c r="A4" s="5" t="n">
        <f aca="false">A3+1</f>
        <v>3</v>
      </c>
      <c r="B4" s="6" t="s">
        <v>27</v>
      </c>
      <c r="C4" s="6"/>
      <c r="D4" s="7"/>
      <c r="E4" s="6"/>
      <c r="F4" s="6" t="s">
        <v>29</v>
      </c>
      <c r="G4" s="7"/>
      <c r="H4" s="9"/>
      <c r="I4" s="7"/>
      <c r="J4" s="8"/>
      <c r="K4" s="8"/>
      <c r="L4" s="5"/>
      <c r="M4" s="6" t="n">
        <v>-0.5</v>
      </c>
      <c r="N4" s="5"/>
      <c r="P4" s="8"/>
      <c r="Q4" s="8"/>
      <c r="R4" s="8"/>
    </row>
    <row r="5" customFormat="false" ht="12.8" hidden="false" customHeight="false" outlineLevel="0" collapsed="false">
      <c r="A5" s="5" t="n">
        <f aca="false">A4+1</f>
        <v>4</v>
      </c>
      <c r="B5" s="6" t="s">
        <v>30</v>
      </c>
      <c r="C5" s="6"/>
      <c r="D5" s="6" t="n">
        <v>1</v>
      </c>
      <c r="E5" s="6"/>
      <c r="F5" s="6" t="s">
        <v>31</v>
      </c>
      <c r="G5" s="9" t="s">
        <v>32</v>
      </c>
      <c r="H5" s="9"/>
      <c r="I5" s="9"/>
      <c r="J5" s="10" t="n">
        <f aca="false">0.55/4</f>
        <v>0.1375</v>
      </c>
      <c r="K5" s="10" t="n">
        <f aca="false">0.365/4</f>
        <v>0.09125</v>
      </c>
      <c r="L5" s="5"/>
      <c r="M5" s="6"/>
      <c r="N5" s="8"/>
      <c r="O5" s="8"/>
      <c r="P5" s="8"/>
      <c r="Q5" s="8"/>
      <c r="R5" s="8"/>
    </row>
    <row r="6" customFormat="false" ht="12.8" hidden="false" customHeight="false" outlineLevel="0" collapsed="false">
      <c r="A6" s="5" t="n">
        <f aca="false">A5+1</f>
        <v>5</v>
      </c>
      <c r="B6" s="6" t="s">
        <v>30</v>
      </c>
      <c r="C6" s="6"/>
      <c r="D6" s="6"/>
      <c r="E6" s="6" t="n">
        <v>1</v>
      </c>
      <c r="F6" s="6" t="s">
        <v>33</v>
      </c>
      <c r="G6" s="9" t="n">
        <v>-2.319432</v>
      </c>
      <c r="H6" s="9" t="n">
        <v>-1.05</v>
      </c>
      <c r="I6" s="9" t="s">
        <v>34</v>
      </c>
      <c r="J6" s="6" t="n">
        <v>0.55</v>
      </c>
      <c r="K6" s="6" t="n">
        <v>0.365</v>
      </c>
      <c r="L6" s="6"/>
      <c r="M6" s="6" t="n">
        <v>0.5</v>
      </c>
      <c r="N6" s="8"/>
      <c r="O6" s="8"/>
      <c r="P6" s="8"/>
      <c r="Q6" s="8"/>
      <c r="R6" s="8"/>
    </row>
    <row r="7" customFormat="false" ht="12.8" hidden="false" customHeight="false" outlineLevel="0" collapsed="false">
      <c r="A7" s="5" t="n">
        <f aca="false">A6+1</f>
        <v>6</v>
      </c>
      <c r="B7" s="6" t="s">
        <v>30</v>
      </c>
      <c r="C7" s="6"/>
      <c r="D7" s="6"/>
      <c r="E7" s="6" t="n">
        <v>1</v>
      </c>
      <c r="F7" s="6" t="s">
        <v>35</v>
      </c>
      <c r="G7" s="9" t="n">
        <v>-0.239141</v>
      </c>
      <c r="H7" s="9" t="n">
        <v>1.331249</v>
      </c>
      <c r="I7" s="9" t="s">
        <v>34</v>
      </c>
      <c r="J7" s="6" t="n">
        <v>0.055</v>
      </c>
      <c r="K7" s="6" t="n">
        <v>0.04</v>
      </c>
      <c r="L7" s="6"/>
      <c r="M7" s="6" t="n">
        <v>0.05</v>
      </c>
      <c r="N7" s="8"/>
      <c r="O7" s="8"/>
      <c r="P7" s="8"/>
      <c r="Q7" s="8"/>
      <c r="R7" s="8"/>
    </row>
    <row r="8" customFormat="false" ht="12.8" hidden="false" customHeight="false" outlineLevel="0" collapsed="false">
      <c r="A8" s="5" t="n">
        <f aca="false">A7+1</f>
        <v>7</v>
      </c>
      <c r="B8" s="6" t="s">
        <v>30</v>
      </c>
      <c r="C8" s="6"/>
      <c r="D8" s="6"/>
      <c r="E8" s="6" t="n">
        <v>1</v>
      </c>
      <c r="F8" s="6" t="s">
        <v>36</v>
      </c>
      <c r="G8" s="9" t="s">
        <v>32</v>
      </c>
      <c r="H8" s="9" t="n">
        <f aca="false">-G9/2</f>
        <v>0.2548485</v>
      </c>
      <c r="I8" s="9"/>
      <c r="J8" s="6" t="n">
        <v>0.0125</v>
      </c>
      <c r="K8" s="6" t="n">
        <v>0.0125</v>
      </c>
      <c r="L8" s="6"/>
      <c r="M8" s="6" t="n">
        <v>0.025</v>
      </c>
      <c r="N8" s="8"/>
      <c r="O8" s="8"/>
      <c r="P8" s="8"/>
      <c r="Q8" s="8"/>
      <c r="R8" s="8"/>
    </row>
    <row r="9" customFormat="false" ht="12.8" hidden="false" customHeight="false" outlineLevel="0" collapsed="false">
      <c r="A9" s="5" t="n">
        <f aca="false">A8+1</f>
        <v>8</v>
      </c>
      <c r="B9" s="6" t="s">
        <v>30</v>
      </c>
      <c r="C9" s="6"/>
      <c r="D9" s="6"/>
      <c r="E9" s="6" t="n">
        <v>1</v>
      </c>
      <c r="F9" s="6" t="s">
        <v>37</v>
      </c>
      <c r="G9" s="9" t="n">
        <v>-0.509697</v>
      </c>
      <c r="H9" s="9"/>
      <c r="I9" s="9" t="s">
        <v>34</v>
      </c>
      <c r="J9" s="6" t="n">
        <v>0.014</v>
      </c>
      <c r="K9" s="6" t="n">
        <v>0.01</v>
      </c>
      <c r="L9" s="6"/>
      <c r="M9" s="6" t="n">
        <v>0.02</v>
      </c>
      <c r="N9" s="8"/>
      <c r="O9" s="8"/>
      <c r="P9" s="8"/>
      <c r="Q9" s="8"/>
      <c r="R9" s="8"/>
    </row>
    <row r="10" customFormat="false" ht="12.8" hidden="false" customHeight="false" outlineLevel="0" collapsed="false">
      <c r="A10" s="5" t="n">
        <f aca="false">A9+1</f>
        <v>9</v>
      </c>
      <c r="B10" s="6" t="s">
        <v>27</v>
      </c>
      <c r="C10" s="6"/>
      <c r="D10" s="7"/>
      <c r="E10" s="6"/>
      <c r="F10" s="6" t="s">
        <v>38</v>
      </c>
      <c r="G10" s="7"/>
      <c r="H10" s="9"/>
      <c r="I10" s="7"/>
      <c r="J10" s="8"/>
      <c r="K10" s="8"/>
      <c r="L10" s="5"/>
      <c r="M10" s="6" t="n">
        <v>0.019873</v>
      </c>
      <c r="N10" s="5" t="n">
        <v>-5.508</v>
      </c>
      <c r="P10" s="8"/>
      <c r="Q10" s="8"/>
      <c r="R10" s="8"/>
    </row>
    <row r="11" customFormat="false" ht="12.8" hidden="false" customHeight="false" outlineLevel="0" collapsed="false">
      <c r="A11" s="5" t="n">
        <f aca="false">A10+1</f>
        <v>10</v>
      </c>
      <c r="B11" s="6" t="s">
        <v>30</v>
      </c>
      <c r="C11" s="6"/>
      <c r="D11" s="6"/>
      <c r="E11" s="6" t="n">
        <v>1</v>
      </c>
      <c r="F11" s="6" t="s">
        <v>39</v>
      </c>
      <c r="G11" s="9" t="s">
        <v>32</v>
      </c>
      <c r="H11" s="9" t="n">
        <v>-0.201646</v>
      </c>
      <c r="I11" s="9"/>
      <c r="J11" s="6"/>
      <c r="K11" s="5"/>
      <c r="L11" s="5"/>
      <c r="M11" s="6"/>
      <c r="N11" s="8"/>
      <c r="O11" s="8"/>
      <c r="P11" s="8"/>
      <c r="Q11" s="8"/>
      <c r="R11" s="8"/>
    </row>
    <row r="12" customFormat="false" ht="12.8" hidden="false" customHeight="false" outlineLevel="0" collapsed="false">
      <c r="A12" s="5" t="n">
        <f aca="false">A11+1</f>
        <v>11</v>
      </c>
      <c r="B12" s="6" t="s">
        <v>27</v>
      </c>
      <c r="C12" s="6"/>
      <c r="D12" s="7"/>
      <c r="E12" s="6"/>
      <c r="F12" s="6" t="s">
        <v>40</v>
      </c>
      <c r="G12" s="7"/>
      <c r="H12" s="9"/>
      <c r="I12" s="7"/>
      <c r="J12" s="8"/>
      <c r="K12" s="8"/>
      <c r="L12" s="5"/>
      <c r="M12" s="6"/>
      <c r="N12" s="5" t="n">
        <v>-48.329</v>
      </c>
      <c r="P12" s="8"/>
      <c r="Q12" s="8"/>
      <c r="R12" s="8"/>
    </row>
    <row r="13" customFormat="false" ht="12.8" hidden="false" customHeight="false" outlineLevel="0" collapsed="false">
      <c r="A13" s="5" t="n">
        <f aca="false">A12+1</f>
        <v>12</v>
      </c>
      <c r="B13" s="6" t="s">
        <v>30</v>
      </c>
      <c r="C13" s="6"/>
      <c r="D13" s="6"/>
      <c r="E13" s="6" t="n">
        <v>1</v>
      </c>
      <c r="F13" s="6" t="s">
        <v>41</v>
      </c>
      <c r="G13" s="9" t="s">
        <v>32</v>
      </c>
      <c r="H13" s="9"/>
      <c r="I13" s="9" t="s">
        <v>34</v>
      </c>
      <c r="J13" s="6" t="n">
        <v>0.012</v>
      </c>
      <c r="K13" s="5" t="n">
        <f aca="false">J13</f>
        <v>0.012</v>
      </c>
      <c r="L13" s="5"/>
      <c r="M13" s="6"/>
      <c r="N13" s="8"/>
      <c r="O13" s="8"/>
      <c r="P13" s="8"/>
      <c r="Q13" s="8"/>
      <c r="R13" s="8"/>
    </row>
    <row r="14" customFormat="false" ht="12.8" hidden="false" customHeight="false" outlineLevel="0" collapsed="false">
      <c r="A14" s="5" t="n">
        <f aca="false">A13+1</f>
        <v>13</v>
      </c>
      <c r="B14" s="6" t="s">
        <v>27</v>
      </c>
      <c r="C14" s="6"/>
      <c r="D14" s="7"/>
      <c r="E14" s="6"/>
      <c r="F14" s="6" t="s">
        <v>42</v>
      </c>
      <c r="G14" s="7"/>
      <c r="H14" s="9" t="n">
        <v>0.1</v>
      </c>
      <c r="I14" s="7"/>
      <c r="J14" s="8"/>
      <c r="K14" s="8"/>
      <c r="L14" s="5"/>
      <c r="M14" s="6"/>
      <c r="N14" s="5" t="n">
        <f aca="false">N12</f>
        <v>-48.329</v>
      </c>
      <c r="P14" s="8"/>
      <c r="Q14" s="8"/>
      <c r="R14" s="8"/>
    </row>
    <row r="15" customFormat="false" ht="12.8" hidden="false" customHeight="false" outlineLevel="0" collapsed="false">
      <c r="A15" s="5" t="n">
        <f aca="false">A14+1</f>
        <v>14</v>
      </c>
      <c r="B15" s="6" t="s">
        <v>30</v>
      </c>
      <c r="C15" s="6"/>
      <c r="D15" s="6"/>
      <c r="E15" s="6" t="n">
        <v>1</v>
      </c>
      <c r="F15" s="6" t="s">
        <v>43</v>
      </c>
      <c r="G15" s="9" t="s">
        <v>32</v>
      </c>
      <c r="H15" s="9"/>
      <c r="I15" s="9"/>
      <c r="J15" s="6"/>
      <c r="K15" s="6"/>
      <c r="L15" s="6"/>
      <c r="M15" s="6"/>
      <c r="N15" s="8"/>
      <c r="O15" s="8"/>
      <c r="P15" s="8"/>
      <c r="Q15" s="8"/>
      <c r="R15" s="8"/>
    </row>
    <row r="16" customFormat="false" ht="12.8" hidden="false" customHeight="false" outlineLevel="0" collapsed="false">
      <c r="A16" s="5" t="n">
        <f aca="false">A15+1</f>
        <v>15</v>
      </c>
      <c r="B16" s="6" t="s">
        <v>44</v>
      </c>
      <c r="C16" s="6"/>
      <c r="D16" s="7"/>
      <c r="E16" s="6" t="n">
        <v>1</v>
      </c>
      <c r="F16" s="6" t="s">
        <v>45</v>
      </c>
      <c r="G16" s="7"/>
      <c r="H16" s="7"/>
      <c r="I16" s="7"/>
      <c r="J16" s="6" t="n">
        <v>0.02</v>
      </c>
      <c r="K16" s="6" t="n">
        <v>0.0067</v>
      </c>
      <c r="L16" s="7"/>
      <c r="M16" s="7"/>
      <c r="N16" s="8"/>
      <c r="O16" s="8"/>
      <c r="P16" s="11" t="s">
        <v>46</v>
      </c>
      <c r="Q16" s="8"/>
      <c r="R16" s="8"/>
    </row>
    <row r="17" customFormat="false" ht="12.8" hidden="false" customHeight="false" outlineLevel="0" collapsed="false">
      <c r="A17" s="5" t="n">
        <f aca="false">A16+1</f>
        <v>16</v>
      </c>
      <c r="B17" s="6" t="s">
        <v>47</v>
      </c>
      <c r="C17" s="6"/>
      <c r="D17" s="6"/>
      <c r="E17" s="6" t="n">
        <v>1</v>
      </c>
      <c r="F17" s="6" t="s">
        <v>48</v>
      </c>
      <c r="G17" s="12" t="n">
        <v>0.1</v>
      </c>
      <c r="H17" s="9" t="n">
        <f aca="false">G17+G18</f>
        <v>0.5</v>
      </c>
      <c r="I17" s="7"/>
      <c r="J17" s="6" t="n">
        <v>0.02</v>
      </c>
      <c r="K17" s="6" t="n">
        <v>0.0067</v>
      </c>
      <c r="L17" s="6"/>
      <c r="M17" s="6"/>
      <c r="N17" s="8"/>
      <c r="O17" s="8"/>
      <c r="P17" s="8"/>
      <c r="Q17" s="8"/>
      <c r="R17" s="8"/>
    </row>
    <row r="18" customFormat="false" ht="12.8" hidden="false" customHeight="false" outlineLevel="0" collapsed="false">
      <c r="A18" s="5" t="n">
        <f aca="false">A17+1</f>
        <v>17</v>
      </c>
      <c r="B18" s="6" t="s">
        <v>47</v>
      </c>
      <c r="C18" s="6"/>
      <c r="D18" s="6"/>
      <c r="E18" s="6" t="n">
        <v>1</v>
      </c>
      <c r="F18" s="6" t="s">
        <v>49</v>
      </c>
      <c r="G18" s="12" t="n">
        <f aca="false">G17*4</f>
        <v>0.4</v>
      </c>
      <c r="H18" s="12" t="n">
        <f aca="false">G18</f>
        <v>0.4</v>
      </c>
      <c r="I18" s="7"/>
      <c r="J18" s="6"/>
      <c r="K18" s="6"/>
      <c r="L18" s="6"/>
      <c r="M18" s="6"/>
      <c r="N18" s="8"/>
      <c r="O18" s="8"/>
      <c r="P18" s="8"/>
      <c r="Q18" s="8"/>
      <c r="R18" s="8"/>
    </row>
    <row r="19" customFormat="false" ht="12.8" hidden="false" customHeight="false" outlineLevel="0" collapsed="false">
      <c r="A19" s="5" t="n">
        <f aca="false">A18+1</f>
        <v>18</v>
      </c>
      <c r="B19" s="6" t="s">
        <v>47</v>
      </c>
      <c r="C19" s="6"/>
      <c r="D19" s="6"/>
      <c r="E19" s="6" t="n">
        <v>1</v>
      </c>
      <c r="F19" s="6" t="s">
        <v>50</v>
      </c>
      <c r="G19" s="12" t="n">
        <v>0.24</v>
      </c>
      <c r="H19" s="12" t="n">
        <f aca="false">G19</f>
        <v>0.24</v>
      </c>
      <c r="I19" s="7"/>
      <c r="J19" s="6"/>
      <c r="K19" s="6"/>
      <c r="L19" s="6"/>
      <c r="M19" s="6"/>
      <c r="N19" s="8"/>
      <c r="O19" s="8"/>
      <c r="P19" s="8"/>
      <c r="Q19" s="8"/>
      <c r="R19" s="8"/>
    </row>
    <row r="20" customFormat="false" ht="12.8" hidden="false" customHeight="false" outlineLevel="0" collapsed="false">
      <c r="A20" s="5" t="n">
        <f aca="false">A19+1</f>
        <v>19</v>
      </c>
      <c r="B20" s="6" t="s">
        <v>30</v>
      </c>
      <c r="C20" s="6"/>
      <c r="D20" s="6"/>
      <c r="E20" s="6" t="n">
        <v>1</v>
      </c>
      <c r="F20" s="6" t="s">
        <v>51</v>
      </c>
      <c r="G20" s="12" t="s">
        <v>32</v>
      </c>
      <c r="H20" s="9"/>
      <c r="I20" s="9"/>
      <c r="J20" s="5"/>
      <c r="K20" s="5"/>
      <c r="L20" s="5"/>
      <c r="M20" s="5"/>
      <c r="N20" s="8"/>
      <c r="O20" s="8"/>
      <c r="P20" s="8"/>
      <c r="Q20" s="8"/>
      <c r="R20" s="8"/>
    </row>
  </sheetData>
  <dataValidations count="2">
    <dataValidation allowBlank="true" operator="equal" showDropDown="false" showErrorMessage="true" showInputMessage="false" sqref="I2:I20" type="list">
      <formula1>"MIRROR"</formula1>
      <formula2>0</formula2>
    </dataValidation>
    <dataValidation allowBlank="false" operator="equal" showDropDown="false" showErrorMessage="true" showInputMessage="false" sqref="B2:B20" type="list">
      <formula1>"INIT,Coordinate Break,Paraxial Lens,Prism,Slit,Standard,Zernike"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52</v>
      </c>
      <c r="B1" s="13" t="n">
        <v>3E-006</v>
      </c>
      <c r="C1" s="0" t="s">
        <v>53</v>
      </c>
      <c r="D1" s="0" t="s">
        <v>54</v>
      </c>
    </row>
    <row r="2" customFormat="false" ht="12.8" hidden="false" customHeight="false" outlineLevel="0" collapsed="false">
      <c r="A2" s="0" t="s">
        <v>55</v>
      </c>
      <c r="B2" s="14" t="s">
        <v>30</v>
      </c>
      <c r="D2" s="0" t="s">
        <v>56</v>
      </c>
    </row>
    <row r="3" customFormat="false" ht="12.8" hidden="false" customHeight="false" outlineLevel="0" collapsed="false">
      <c r="A3" s="0" t="s">
        <v>57</v>
      </c>
      <c r="B3" s="15" t="n">
        <f aca="false">FALSE()</f>
        <v>0</v>
      </c>
    </row>
    <row r="4" customFormat="false" ht="12.8" hidden="false" customHeight="false" outlineLevel="0" collapsed="false">
      <c r="A4" s="0" t="s">
        <v>58</v>
      </c>
      <c r="B4" s="16" t="s">
        <v>1</v>
      </c>
    </row>
    <row r="5" customFormat="false" ht="12.8" hidden="false" customHeight="false" outlineLevel="0" collapsed="false">
      <c r="A5" s="0" t="n">
        <v>0</v>
      </c>
      <c r="B5" s="17" t="n">
        <v>0</v>
      </c>
    </row>
    <row r="6" customFormat="false" ht="12.8" hidden="false" customHeight="false" outlineLevel="0" collapsed="false">
      <c r="A6" s="0" t="n">
        <v>1</v>
      </c>
      <c r="B6" s="17" t="n">
        <v>0</v>
      </c>
    </row>
    <row r="7" customFormat="false" ht="12.8" hidden="false" customHeight="false" outlineLevel="0" collapsed="false">
      <c r="A7" s="0" t="n">
        <v>2</v>
      </c>
      <c r="B7" s="17" t="n">
        <v>0</v>
      </c>
    </row>
    <row r="8" customFormat="false" ht="12.8" hidden="false" customHeight="false" outlineLevel="0" collapsed="false">
      <c r="A8" s="0" t="n">
        <v>3</v>
      </c>
      <c r="B8" s="17" t="n">
        <v>5.0917</v>
      </c>
    </row>
    <row r="9" customFormat="false" ht="12.8" hidden="false" customHeight="false" outlineLevel="0" collapsed="false">
      <c r="A9" s="0" t="n">
        <v>4</v>
      </c>
      <c r="B9" s="17" t="n">
        <v>-1.4367</v>
      </c>
    </row>
    <row r="10" customFormat="false" ht="12.8" hidden="false" customHeight="false" outlineLevel="0" collapsed="false">
      <c r="A10" s="0" t="n">
        <v>5</v>
      </c>
      <c r="B10" s="17" t="n">
        <v>0.0439</v>
      </c>
    </row>
    <row r="11" customFormat="false" ht="12.8" hidden="false" customHeight="false" outlineLevel="0" collapsed="false">
      <c r="A11" s="0" t="n">
        <v>6</v>
      </c>
      <c r="B11" s="17" t="n">
        <v>0.0003</v>
      </c>
    </row>
    <row r="12" customFormat="false" ht="12.8" hidden="false" customHeight="false" outlineLevel="0" collapsed="false">
      <c r="A12" s="0" t="n">
        <v>7</v>
      </c>
      <c r="B12" s="17" t="n">
        <v>-0.0168</v>
      </c>
    </row>
    <row r="13" customFormat="false" ht="12.8" hidden="false" customHeight="false" outlineLevel="0" collapsed="false">
      <c r="A13" s="0" t="n">
        <v>8</v>
      </c>
      <c r="B13" s="17" t="n">
        <v>0.284</v>
      </c>
    </row>
    <row r="14" customFormat="false" ht="12.8" hidden="false" customHeight="false" outlineLevel="0" collapsed="false">
      <c r="A14" s="0" t="n">
        <v>9</v>
      </c>
      <c r="B14" s="17" t="n">
        <v>0.6854</v>
      </c>
    </row>
    <row r="15" customFormat="false" ht="12.8" hidden="false" customHeight="false" outlineLevel="0" collapsed="false">
      <c r="A15" s="0" t="n">
        <v>10</v>
      </c>
      <c r="B15" s="17" t="n">
        <v>-0.334</v>
      </c>
    </row>
    <row r="16" customFormat="false" ht="12.8" hidden="false" customHeight="false" outlineLevel="0" collapsed="false">
      <c r="A16" s="0" t="n">
        <v>11</v>
      </c>
      <c r="B16" s="17" t="n">
        <v>0.3551</v>
      </c>
    </row>
    <row r="17" customFormat="false" ht="12.8" hidden="false" customHeight="false" outlineLevel="0" collapsed="false">
      <c r="A17" s="0" t="n">
        <v>12</v>
      </c>
      <c r="B17" s="17" t="n">
        <v>-0.2928</v>
      </c>
    </row>
    <row r="18" customFormat="false" ht="12.8" hidden="false" customHeight="false" outlineLevel="0" collapsed="false">
      <c r="A18" s="0" t="n">
        <v>13</v>
      </c>
      <c r="B18" s="17" t="n">
        <v>-0.0011</v>
      </c>
    </row>
    <row r="19" customFormat="false" ht="12.8" hidden="false" customHeight="false" outlineLevel="0" collapsed="false">
      <c r="A19" s="0" t="n">
        <v>14</v>
      </c>
      <c r="B19" s="17" t="n">
        <v>-0.0012</v>
      </c>
    </row>
    <row r="20" customFormat="false" ht="12.8" hidden="false" customHeight="false" outlineLevel="0" collapsed="false">
      <c r="A20" s="0" t="n">
        <v>15</v>
      </c>
      <c r="B20" s="17" t="n">
        <v>0.0007</v>
      </c>
    </row>
    <row r="21" customFormat="false" ht="12.8" hidden="false" customHeight="false" outlineLevel="0" collapsed="false">
      <c r="A21" s="0" t="n">
        <v>16</v>
      </c>
      <c r="B21" s="17" t="n">
        <v>0.0022</v>
      </c>
    </row>
    <row r="22" customFormat="false" ht="12.8" hidden="false" customHeight="false" outlineLevel="0" collapsed="false">
      <c r="A22" s="0" t="n">
        <v>17</v>
      </c>
      <c r="B22" s="17" t="n">
        <v>-0.0012</v>
      </c>
    </row>
    <row r="23" customFormat="false" ht="12.8" hidden="false" customHeight="false" outlineLevel="0" collapsed="false">
      <c r="A23" s="0" t="n">
        <v>18</v>
      </c>
      <c r="B23" s="17" t="n">
        <v>-0.0108</v>
      </c>
    </row>
    <row r="24" customFormat="false" ht="12.8" hidden="false" customHeight="false" outlineLevel="0" collapsed="false">
      <c r="A24" s="0" t="n">
        <v>19</v>
      </c>
      <c r="B24" s="17" t="n">
        <v>-0.0164</v>
      </c>
    </row>
    <row r="25" customFormat="false" ht="12.8" hidden="false" customHeight="false" outlineLevel="0" collapsed="false">
      <c r="A25" s="0" t="n">
        <v>20</v>
      </c>
      <c r="B25" s="17" t="n">
        <v>-0.1403</v>
      </c>
    </row>
    <row r="26" customFormat="false" ht="12.8" hidden="false" customHeight="false" outlineLevel="0" collapsed="false">
      <c r="A26" s="0" t="n">
        <v>21</v>
      </c>
      <c r="B26" s="17" t="n">
        <v>0.1089</v>
      </c>
    </row>
    <row r="27" customFormat="false" ht="12.8" hidden="false" customHeight="false" outlineLevel="0" collapsed="false">
      <c r="A27" s="0" t="n">
        <v>22</v>
      </c>
      <c r="B27" s="17" t="n">
        <v>-0.1762</v>
      </c>
    </row>
    <row r="28" customFormat="false" ht="12.8" hidden="false" customHeight="false" outlineLevel="0" collapsed="false">
      <c r="A28" s="0" t="n">
        <v>23</v>
      </c>
      <c r="B28" s="17" t="n">
        <v>0.3467</v>
      </c>
    </row>
    <row r="29" customFormat="false" ht="12.8" hidden="false" customHeight="false" outlineLevel="0" collapsed="false">
      <c r="A29" s="0" t="n">
        <v>24</v>
      </c>
      <c r="B29" s="17" t="n">
        <v>-0.1763</v>
      </c>
    </row>
    <row r="30" customFormat="false" ht="12.8" hidden="false" customHeight="false" outlineLevel="0" collapsed="false">
      <c r="A30" s="0" t="n">
        <v>25</v>
      </c>
      <c r="B30" s="17" t="n">
        <v>0</v>
      </c>
    </row>
    <row r="31" customFormat="false" ht="12.8" hidden="false" customHeight="false" outlineLevel="0" collapsed="false">
      <c r="A31" s="0" t="n">
        <v>26</v>
      </c>
      <c r="B31" s="17" t="n">
        <v>-0.0002</v>
      </c>
    </row>
    <row r="32" customFormat="false" ht="12.8" hidden="false" customHeight="false" outlineLevel="0" collapsed="false">
      <c r="A32" s="0" t="n">
        <v>27</v>
      </c>
      <c r="B32" s="17" t="n">
        <v>0.0007</v>
      </c>
    </row>
    <row r="33" customFormat="false" ht="12.8" hidden="false" customHeight="false" outlineLevel="0" collapsed="false">
      <c r="A33" s="0" t="n">
        <v>28</v>
      </c>
      <c r="B33" s="17" t="n">
        <v>-0.0007</v>
      </c>
    </row>
    <row r="34" customFormat="false" ht="12.8" hidden="false" customHeight="false" outlineLevel="0" collapsed="false">
      <c r="A34" s="0" t="n">
        <v>29</v>
      </c>
      <c r="B34" s="17" t="n">
        <v>-0.0002</v>
      </c>
    </row>
    <row r="35" customFormat="false" ht="12.8" hidden="false" customHeight="false" outlineLevel="0" collapsed="false">
      <c r="A35" s="0" t="n">
        <v>30</v>
      </c>
      <c r="B35" s="17" t="n">
        <v>0.0009</v>
      </c>
    </row>
    <row r="36" customFormat="false" ht="12.8" hidden="false" customHeight="false" outlineLevel="0" collapsed="false">
      <c r="A36" s="0" t="n">
        <v>31</v>
      </c>
      <c r="B36" s="17" t="n">
        <v>-0.0004</v>
      </c>
    </row>
    <row r="37" customFormat="false" ht="12.8" hidden="false" customHeight="false" outlineLevel="0" collapsed="false">
      <c r="A37" s="0" t="n">
        <v>32</v>
      </c>
      <c r="B37" s="17" t="n">
        <v>-0.0527</v>
      </c>
    </row>
    <row r="38" customFormat="false" ht="12.8" hidden="false" customHeight="false" outlineLevel="0" collapsed="false">
      <c r="A38" s="0" t="n">
        <v>33</v>
      </c>
      <c r="B38" s="17" t="n">
        <v>0.0166</v>
      </c>
    </row>
    <row r="39" customFormat="false" ht="12.8" hidden="false" customHeight="false" outlineLevel="0" collapsed="false">
      <c r="A39" s="0" t="n">
        <v>34</v>
      </c>
      <c r="B39" s="17" t="n">
        <v>-0.0143</v>
      </c>
    </row>
    <row r="40" customFormat="false" ht="12.8" hidden="false" customHeight="false" outlineLevel="0" collapsed="false">
      <c r="A40" s="0" t="n">
        <v>35</v>
      </c>
      <c r="B40" s="17" t="n">
        <v>0.056</v>
      </c>
    </row>
    <row r="42" customFormat="false" ht="12.8" hidden="false" customHeight="false" outlineLevel="0" collapsed="false">
      <c r="B42" s="13"/>
    </row>
  </sheetData>
  <dataValidations count="2"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52</v>
      </c>
      <c r="B1" s="13" t="n">
        <v>3E-006</v>
      </c>
      <c r="C1" s="0" t="s">
        <v>53</v>
      </c>
      <c r="D1" s="0" t="s">
        <v>54</v>
      </c>
    </row>
    <row r="2" customFormat="false" ht="12.8" hidden="false" customHeight="false" outlineLevel="0" collapsed="false">
      <c r="A2" s="0" t="s">
        <v>55</v>
      </c>
      <c r="B2" s="14" t="s">
        <v>30</v>
      </c>
      <c r="D2" s="0" t="s">
        <v>59</v>
      </c>
    </row>
    <row r="3" customFormat="false" ht="12.8" hidden="false" customHeight="false" outlineLevel="0" collapsed="false">
      <c r="A3" s="0" t="s">
        <v>57</v>
      </c>
      <c r="B3" s="15" t="n">
        <f aca="false">FALSE()</f>
        <v>0</v>
      </c>
    </row>
    <row r="4" customFormat="false" ht="12.8" hidden="false" customHeight="false" outlineLevel="0" collapsed="false">
      <c r="A4" s="0" t="s">
        <v>58</v>
      </c>
      <c r="B4" s="16" t="s">
        <v>1</v>
      </c>
    </row>
    <row r="5" customFormat="false" ht="12.8" hidden="false" customHeight="false" outlineLevel="0" collapsed="false">
      <c r="A5" s="0" t="n">
        <v>0</v>
      </c>
      <c r="B5" s="13" t="n">
        <v>0</v>
      </c>
    </row>
    <row r="6" customFormat="false" ht="12.8" hidden="false" customHeight="false" outlineLevel="0" collapsed="false">
      <c r="A6" s="0" t="n">
        <v>1</v>
      </c>
      <c r="B6" s="13" t="n">
        <v>0</v>
      </c>
    </row>
    <row r="7" customFormat="false" ht="12.8" hidden="false" customHeight="false" outlineLevel="0" collapsed="false">
      <c r="A7" s="0" t="n">
        <v>2</v>
      </c>
      <c r="B7" s="13" t="n">
        <v>0</v>
      </c>
    </row>
    <row r="8" customFormat="false" ht="12.8" hidden="false" customHeight="false" outlineLevel="0" collapsed="false">
      <c r="A8" s="0" t="n">
        <v>3</v>
      </c>
      <c r="B8" s="13" t="n">
        <v>5.7844493</v>
      </c>
    </row>
    <row r="9" customFormat="false" ht="12.8" hidden="false" customHeight="false" outlineLevel="0" collapsed="false">
      <c r="A9" s="0" t="n">
        <v>4</v>
      </c>
      <c r="B9" s="13" t="n">
        <v>-1.718529</v>
      </c>
    </row>
    <row r="10" customFormat="false" ht="12.8" hidden="false" customHeight="false" outlineLevel="0" collapsed="false">
      <c r="A10" s="0" t="n">
        <v>5</v>
      </c>
      <c r="B10" s="13" t="n">
        <v>0.047336243</v>
      </c>
    </row>
    <row r="11" customFormat="false" ht="12.8" hidden="false" customHeight="false" outlineLevel="0" collapsed="false">
      <c r="A11" s="0" t="n">
        <v>6</v>
      </c>
      <c r="B11" s="13" t="n">
        <v>0.0022864487</v>
      </c>
    </row>
    <row r="12" customFormat="false" ht="12.8" hidden="false" customHeight="false" outlineLevel="0" collapsed="false">
      <c r="A12" s="0" t="n">
        <v>7</v>
      </c>
      <c r="B12" s="13" t="n">
        <v>-0.020135063</v>
      </c>
    </row>
    <row r="13" customFormat="false" ht="12.8" hidden="false" customHeight="false" outlineLevel="0" collapsed="false">
      <c r="A13" s="0" t="n">
        <v>8</v>
      </c>
      <c r="B13" s="13" t="n">
        <v>0.25244336</v>
      </c>
    </row>
    <row r="14" customFormat="false" ht="12.8" hidden="false" customHeight="false" outlineLevel="0" collapsed="false">
      <c r="A14" s="0" t="n">
        <v>9</v>
      </c>
      <c r="B14" s="13" t="n">
        <v>0.81349015</v>
      </c>
    </row>
    <row r="15" customFormat="false" ht="12.8" hidden="false" customHeight="false" outlineLevel="0" collapsed="false">
      <c r="A15" s="0" t="n">
        <v>10</v>
      </c>
      <c r="B15" s="13" t="n">
        <v>-0.49610357</v>
      </c>
    </row>
    <row r="16" customFormat="false" ht="12.8" hidden="false" customHeight="false" outlineLevel="0" collapsed="false">
      <c r="A16" s="0" t="n">
        <v>11</v>
      </c>
      <c r="B16" s="13" t="n">
        <v>0.61124967</v>
      </c>
    </row>
    <row r="17" customFormat="false" ht="12.8" hidden="false" customHeight="false" outlineLevel="0" collapsed="false">
      <c r="A17" s="0" t="n">
        <v>12</v>
      </c>
      <c r="B17" s="13" t="n">
        <v>-0.44310226</v>
      </c>
    </row>
    <row r="18" customFormat="false" ht="12.8" hidden="false" customHeight="false" outlineLevel="0" collapsed="false">
      <c r="A18" s="0" t="n">
        <v>13</v>
      </c>
      <c r="B18" s="13" t="n">
        <v>-0.0014479726</v>
      </c>
    </row>
    <row r="19" customFormat="false" ht="12.8" hidden="false" customHeight="false" outlineLevel="0" collapsed="false">
      <c r="A19" s="0" t="n">
        <v>14</v>
      </c>
      <c r="B19" s="13" t="n">
        <v>-0.0015442196</v>
      </c>
    </row>
    <row r="20" customFormat="false" ht="12.8" hidden="false" customHeight="false" outlineLevel="0" collapsed="false">
      <c r="A20" s="0" t="n">
        <v>15</v>
      </c>
      <c r="B20" s="13" t="n">
        <v>0.00044140298</v>
      </c>
    </row>
    <row r="21" customFormat="false" ht="12.8" hidden="false" customHeight="false" outlineLevel="0" collapsed="false">
      <c r="A21" s="0" t="n">
        <v>16</v>
      </c>
      <c r="B21" s="13" t="n">
        <v>0.0037084984</v>
      </c>
    </row>
    <row r="22" customFormat="false" ht="12.8" hidden="false" customHeight="false" outlineLevel="0" collapsed="false">
      <c r="A22" s="0" t="n">
        <v>17</v>
      </c>
      <c r="B22" s="13" t="n">
        <v>-0.0019622148</v>
      </c>
    </row>
    <row r="23" customFormat="false" ht="12.8" hidden="false" customHeight="false" outlineLevel="0" collapsed="false">
      <c r="A23" s="0" t="n">
        <v>18</v>
      </c>
      <c r="B23" s="13" t="n">
        <v>-0.069880432</v>
      </c>
    </row>
    <row r="24" customFormat="false" ht="12.8" hidden="false" customHeight="false" outlineLevel="0" collapsed="false">
      <c r="A24" s="0" t="n">
        <v>19</v>
      </c>
      <c r="B24" s="13" t="n">
        <v>0.0091330991</v>
      </c>
    </row>
    <row r="25" customFormat="false" ht="12.8" hidden="false" customHeight="false" outlineLevel="0" collapsed="false">
      <c r="A25" s="0" t="n">
        <v>20</v>
      </c>
      <c r="B25" s="13" t="n">
        <v>-0.19822054</v>
      </c>
    </row>
    <row r="26" customFormat="false" ht="12.8" hidden="false" customHeight="false" outlineLevel="0" collapsed="false">
      <c r="A26" s="0" t="n">
        <v>21</v>
      </c>
      <c r="B26" s="13" t="n">
        <v>0.14276724</v>
      </c>
    </row>
    <row r="27" customFormat="false" ht="12.8" hidden="false" customHeight="false" outlineLevel="0" collapsed="false">
      <c r="A27" s="0" t="n">
        <v>22</v>
      </c>
      <c r="B27" s="13" t="n">
        <v>-0.22958272</v>
      </c>
    </row>
    <row r="28" customFormat="false" ht="12.8" hidden="false" customHeight="false" outlineLevel="0" collapsed="false">
      <c r="A28" s="0" t="n">
        <v>23</v>
      </c>
      <c r="B28" s="13" t="n">
        <v>0.449942</v>
      </c>
    </row>
    <row r="29" customFormat="false" ht="12.8" hidden="false" customHeight="false" outlineLevel="0" collapsed="false">
      <c r="A29" s="0" t="n">
        <v>24</v>
      </c>
      <c r="B29" s="13" t="n">
        <v>-0.22838684</v>
      </c>
    </row>
    <row r="30" customFormat="false" ht="12.8" hidden="false" customHeight="false" outlineLevel="0" collapsed="false">
      <c r="A30" s="0" t="n">
        <v>25</v>
      </c>
      <c r="B30" s="13" t="n">
        <v>-9.5813449E-005</v>
      </c>
    </row>
    <row r="31" customFormat="false" ht="12.8" hidden="false" customHeight="false" outlineLevel="0" collapsed="false">
      <c r="A31" s="0" t="n">
        <v>26</v>
      </c>
      <c r="B31" s="13" t="n">
        <v>-0.0003229634</v>
      </c>
    </row>
    <row r="32" customFormat="false" ht="12.8" hidden="false" customHeight="false" outlineLevel="0" collapsed="false">
      <c r="A32" s="0" t="n">
        <v>27</v>
      </c>
      <c r="B32" s="13" t="n">
        <v>0.00092536283</v>
      </c>
    </row>
    <row r="33" customFormat="false" ht="12.8" hidden="false" customHeight="false" outlineLevel="0" collapsed="false">
      <c r="A33" s="0" t="n">
        <v>28</v>
      </c>
      <c r="B33" s="13" t="n">
        <v>-0.00091012073</v>
      </c>
    </row>
    <row r="34" customFormat="false" ht="12.8" hidden="false" customHeight="false" outlineLevel="0" collapsed="false">
      <c r="A34" s="0" t="n">
        <v>29</v>
      </c>
      <c r="B34" s="13" t="n">
        <v>-0.00037716262</v>
      </c>
    </row>
    <row r="35" customFormat="false" ht="12.8" hidden="false" customHeight="false" outlineLevel="0" collapsed="false">
      <c r="A35" s="0" t="n">
        <v>30</v>
      </c>
      <c r="B35" s="13" t="n">
        <v>0.0012842867</v>
      </c>
    </row>
    <row r="36" customFormat="false" ht="12.8" hidden="false" customHeight="false" outlineLevel="0" collapsed="false">
      <c r="A36" s="0" t="n">
        <v>31</v>
      </c>
      <c r="B36" s="13" t="n">
        <v>-0.00059268473</v>
      </c>
    </row>
    <row r="37" customFormat="false" ht="12.8" hidden="false" customHeight="false" outlineLevel="0" collapsed="false">
      <c r="A37" s="0" t="n">
        <v>32</v>
      </c>
      <c r="B37" s="13" t="n">
        <v>-0.076559781</v>
      </c>
    </row>
    <row r="38" customFormat="false" ht="12.8" hidden="false" customHeight="false" outlineLevel="0" collapsed="false">
      <c r="A38" s="0" t="n">
        <v>33</v>
      </c>
      <c r="B38" s="13" t="n">
        <v>0.026923082</v>
      </c>
    </row>
    <row r="39" customFormat="false" ht="12.8" hidden="false" customHeight="false" outlineLevel="0" collapsed="false">
      <c r="A39" s="0" t="n">
        <v>34</v>
      </c>
      <c r="B39" s="13" t="n">
        <v>-0.023162142</v>
      </c>
    </row>
    <row r="40" customFormat="false" ht="12.8" hidden="false" customHeight="false" outlineLevel="0" collapsed="false">
      <c r="A40" s="0" t="n">
        <v>35</v>
      </c>
      <c r="B40" s="13" t="n">
        <v>0.07799452</v>
      </c>
    </row>
  </sheetData>
  <dataValidations count="2"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7578125" defaultRowHeight="12.8" zeroHeight="false" outlineLevelRow="0" outlineLevelCol="0"/>
  <cols>
    <col collapsed="false" customWidth="true" hidden="false" outlineLevel="0" max="9" min="9" style="18" width="11.57"/>
  </cols>
  <sheetData>
    <row r="1" customFormat="false" ht="12.8" hidden="false" customHeight="false" outlineLevel="0" collapsed="false">
      <c r="A1" s="0" t="s">
        <v>52</v>
      </c>
      <c r="B1" s="13" t="n">
        <v>3E-006</v>
      </c>
      <c r="C1" s="0" t="s">
        <v>53</v>
      </c>
    </row>
    <row r="2" customFormat="false" ht="12.8" hidden="false" customHeight="false" outlineLevel="0" collapsed="false">
      <c r="A2" s="0" t="s">
        <v>60</v>
      </c>
      <c r="B2" s="0" t="s">
        <v>61</v>
      </c>
      <c r="C2" s="0" t="s">
        <v>62</v>
      </c>
      <c r="D2" s="0" t="s">
        <v>63</v>
      </c>
      <c r="E2" s="0" t="s">
        <v>64</v>
      </c>
      <c r="F2" s="0" t="s">
        <v>65</v>
      </c>
      <c r="G2" s="0" t="s">
        <v>66</v>
      </c>
      <c r="H2" s="0" t="s">
        <v>67</v>
      </c>
      <c r="I2" s="18" t="s">
        <v>68</v>
      </c>
      <c r="J2" s="0" t="s">
        <v>69</v>
      </c>
      <c r="M2" s="0" t="s">
        <v>70</v>
      </c>
      <c r="N2" s="0" t="s">
        <v>69</v>
      </c>
    </row>
    <row r="3" customFormat="false" ht="12.8" hidden="false" customHeight="false" outlineLevel="0" collapsed="false">
      <c r="A3" s="17" t="n">
        <v>0</v>
      </c>
      <c r="B3" s="17" t="n">
        <v>0</v>
      </c>
      <c r="C3" s="17" t="n">
        <v>-1.3181</v>
      </c>
      <c r="D3" s="17" t="n">
        <v>1.3181</v>
      </c>
      <c r="E3" s="0" t="n">
        <f aca="false">MATCH(A3,'Zernike translation'!B$3:B$38,0)</f>
        <v>1</v>
      </c>
      <c r="F3" s="0" t="n">
        <f aca="false">INDEX('Zernike translation'!$A$3:$F$38,$E3,1)</f>
        <v>1</v>
      </c>
      <c r="G3" s="0" t="n">
        <f aca="false">INDEX('Zernike translation'!$A$3:$F$38,$E3,4)</f>
        <v>0</v>
      </c>
      <c r="H3" s="0" t="n">
        <f aca="false">INDEX('Zernike translation'!$A$3:$F$38,$E3,5)</f>
        <v>0</v>
      </c>
      <c r="I3" s="0" t="n">
        <f aca="false">INDEX('Zernike translation'!$A$3:$F$38,$E3,6)</f>
        <v>1</v>
      </c>
      <c r="J3" s="18" t="n">
        <f aca="false">C3/SQRT(I3)</f>
        <v>-1.3181</v>
      </c>
      <c r="M3" s="0" t="n">
        <v>1</v>
      </c>
      <c r="N3" s="18" t="n">
        <f aca="false">INDEX(J$3:J$38,MATCH(M3,F$3:F$38,0),1)</f>
        <v>-1.3181</v>
      </c>
    </row>
    <row r="4" customFormat="false" ht="12.8" hidden="false" customHeight="false" outlineLevel="0" collapsed="false">
      <c r="A4" s="17" t="n">
        <v>1</v>
      </c>
      <c r="B4" s="19" t="n">
        <v>1</v>
      </c>
      <c r="C4" s="17" t="n">
        <v>-0.1168</v>
      </c>
      <c r="D4" s="17" t="n">
        <v>0.0584</v>
      </c>
      <c r="E4" s="0" t="n">
        <f aca="false">MATCH(A4,'Zernike translation'!B$3:B$38,0)</f>
        <v>3</v>
      </c>
      <c r="F4" s="0" t="n">
        <f aca="false">INDEX('Zernike translation'!$A$3:$F$38,$E4,1)</f>
        <v>3</v>
      </c>
      <c r="G4" s="0" t="n">
        <f aca="false">INDEX('Zernike translation'!$A$3:$F$38,$E4,4)</f>
        <v>1</v>
      </c>
      <c r="H4" s="0" t="n">
        <f aca="false">INDEX('Zernike translation'!$A$3:$F$38,$E4,5)</f>
        <v>-1</v>
      </c>
      <c r="I4" s="0" t="n">
        <f aca="false">INDEX('Zernike translation'!$A$3:$F$38,$E4,6)</f>
        <v>4</v>
      </c>
      <c r="J4" s="18" t="n">
        <f aca="false">C4/SQRT(I4)</f>
        <v>-0.0584</v>
      </c>
      <c r="L4" s="20"/>
      <c r="M4" s="0" t="n">
        <v>2</v>
      </c>
      <c r="N4" s="18" t="n">
        <f aca="false">INDEX(J$3:J$38,MATCH(M4,F$3:F$38,0),1)</f>
        <v>0.20505</v>
      </c>
    </row>
    <row r="5" customFormat="false" ht="12.8" hidden="false" customHeight="false" outlineLevel="0" collapsed="false">
      <c r="A5" s="17" t="n">
        <v>2</v>
      </c>
      <c r="B5" s="19"/>
      <c r="C5" s="17" t="n">
        <v>0.4101</v>
      </c>
      <c r="D5" s="17" t="n">
        <v>0.2051</v>
      </c>
      <c r="E5" s="0" t="n">
        <f aca="false">MATCH(A5,'Zernike translation'!B$3:B$38,0)</f>
        <v>2</v>
      </c>
      <c r="F5" s="0" t="n">
        <f aca="false">INDEX('Zernike translation'!$A$3:$F$38,$E5,1)</f>
        <v>2</v>
      </c>
      <c r="G5" s="0" t="n">
        <f aca="false">INDEX('Zernike translation'!$A$3:$F$38,$E5,4)</f>
        <v>1</v>
      </c>
      <c r="H5" s="0" t="n">
        <f aca="false">INDEX('Zernike translation'!$A$3:$F$38,$E5,5)</f>
        <v>1</v>
      </c>
      <c r="I5" s="0" t="n">
        <f aca="false">INDEX('Zernike translation'!$A$3:$F$38,$E5,6)</f>
        <v>4</v>
      </c>
      <c r="J5" s="18" t="n">
        <f aca="false">C5/SQRT(I5)</f>
        <v>0.20505</v>
      </c>
      <c r="L5" s="20"/>
      <c r="M5" s="0" t="n">
        <v>3</v>
      </c>
      <c r="N5" s="18" t="n">
        <f aca="false">INDEX(J$3:J$38,MATCH(M5,F$3:F$38,0),1)</f>
        <v>-0.0584</v>
      </c>
    </row>
    <row r="6" customFormat="false" ht="12.8" hidden="false" customHeight="false" outlineLevel="0" collapsed="false">
      <c r="A6" s="17" t="n">
        <v>3</v>
      </c>
      <c r="B6" s="19" t="n">
        <v>2</v>
      </c>
      <c r="C6" s="17" t="n">
        <v>5.0917</v>
      </c>
      <c r="D6" s="17" t="n">
        <v>2.0787</v>
      </c>
      <c r="E6" s="0" t="n">
        <f aca="false">MATCH(A6,'Zernike translation'!B$3:B$38,0)</f>
        <v>5</v>
      </c>
      <c r="F6" s="0" t="n">
        <f aca="false">INDEX('Zernike translation'!$A$3:$F$38,$E6,1)</f>
        <v>5</v>
      </c>
      <c r="G6" s="0" t="n">
        <f aca="false">INDEX('Zernike translation'!$A$3:$F$38,$E6,4)</f>
        <v>2</v>
      </c>
      <c r="H6" s="0" t="n">
        <f aca="false">INDEX('Zernike translation'!$A$3:$F$38,$E6,5)</f>
        <v>-2</v>
      </c>
      <c r="I6" s="0" t="n">
        <f aca="false">INDEX('Zernike translation'!$A$3:$F$38,$E6,6)</f>
        <v>6</v>
      </c>
      <c r="J6" s="18" t="n">
        <f aca="false">C6/SQRT(I6)</f>
        <v>2.07867782055485</v>
      </c>
      <c r="L6" s="20"/>
      <c r="M6" s="0" t="n">
        <v>4</v>
      </c>
      <c r="N6" s="18" t="n">
        <f aca="false">INDEX(J$3:J$38,MATCH(M6,F$3:F$38,0),1)</f>
        <v>-0.829479131744735</v>
      </c>
    </row>
    <row r="7" customFormat="false" ht="12.8" hidden="false" customHeight="false" outlineLevel="0" collapsed="false">
      <c r="A7" s="17" t="n">
        <v>4</v>
      </c>
      <c r="B7" s="19"/>
      <c r="C7" s="17" t="n">
        <v>-1.4367</v>
      </c>
      <c r="D7" s="17" t="n">
        <v>0.8295</v>
      </c>
      <c r="E7" s="0" t="n">
        <f aca="false">MATCH(A7,'Zernike translation'!B$3:B$38,0)</f>
        <v>4</v>
      </c>
      <c r="F7" s="0" t="n">
        <f aca="false">INDEX('Zernike translation'!$A$3:$F$38,$E7,1)</f>
        <v>4</v>
      </c>
      <c r="G7" s="0" t="n">
        <f aca="false">INDEX('Zernike translation'!$A$3:$F$38,$E7,4)</f>
        <v>2</v>
      </c>
      <c r="H7" s="0" t="n">
        <f aca="false">INDEX('Zernike translation'!$A$3:$F$38,$E7,5)</f>
        <v>0</v>
      </c>
      <c r="I7" s="0" t="n">
        <f aca="false">INDEX('Zernike translation'!$A$3:$F$38,$E7,6)</f>
        <v>3</v>
      </c>
      <c r="J7" s="18" t="n">
        <f aca="false">C7/SQRT(I7)</f>
        <v>-0.829479131744735</v>
      </c>
      <c r="L7" s="20"/>
      <c r="M7" s="0" t="n">
        <v>5</v>
      </c>
      <c r="N7" s="18" t="n">
        <f aca="false">INDEX(J$3:J$38,MATCH(M7,F$3:F$38,0),1)</f>
        <v>2.07867782055485</v>
      </c>
    </row>
    <row r="8" customFormat="false" ht="12.8" hidden="false" customHeight="false" outlineLevel="0" collapsed="false">
      <c r="A8" s="17" t="n">
        <v>5</v>
      </c>
      <c r="B8" s="19"/>
      <c r="C8" s="17" t="n">
        <v>0.0439</v>
      </c>
      <c r="D8" s="17" t="n">
        <v>0.0179</v>
      </c>
      <c r="E8" s="0" t="n">
        <f aca="false">MATCH(A8,'Zernike translation'!B$3:B$38,0)</f>
        <v>6</v>
      </c>
      <c r="F8" s="0" t="n">
        <f aca="false">INDEX('Zernike translation'!$A$3:$F$38,$E8,1)</f>
        <v>6</v>
      </c>
      <c r="G8" s="0" t="n">
        <f aca="false">INDEX('Zernike translation'!$A$3:$F$38,$E8,4)</f>
        <v>2</v>
      </c>
      <c r="H8" s="0" t="n">
        <f aca="false">INDEX('Zernike translation'!$A$3:$F$38,$E8,5)</f>
        <v>2</v>
      </c>
      <c r="I8" s="0" t="n">
        <f aca="false">INDEX('Zernike translation'!$A$3:$F$38,$E8,6)</f>
        <v>6</v>
      </c>
      <c r="J8" s="18" t="n">
        <f aca="false">C8/SQRT(I8)</f>
        <v>0.0179220999513636</v>
      </c>
      <c r="L8" s="20"/>
      <c r="M8" s="0" t="n">
        <v>6</v>
      </c>
      <c r="N8" s="18" t="n">
        <f aca="false">INDEX(J$3:J$38,MATCH(M8,F$3:F$38,0),1)</f>
        <v>0.0179220999513636</v>
      </c>
    </row>
    <row r="9" customFormat="false" ht="14.65" hidden="false" customHeight="false" outlineLevel="0" collapsed="false">
      <c r="A9" s="17" t="n">
        <v>6</v>
      </c>
      <c r="B9" s="19" t="n">
        <v>3</v>
      </c>
      <c r="C9" s="17" t="n">
        <v>0.0003</v>
      </c>
      <c r="D9" s="17" t="n">
        <v>0.0001</v>
      </c>
      <c r="E9" s="0" t="n">
        <f aca="false">MATCH(A9,'Zernike translation'!B$3:B$38,0)</f>
        <v>9</v>
      </c>
      <c r="F9" s="0" t="n">
        <f aca="false">INDEX('Zernike translation'!$A$3:$F$38,$E9,1)</f>
        <v>9</v>
      </c>
      <c r="G9" s="0" t="n">
        <f aca="false">INDEX('Zernike translation'!$A$3:$F$38,$E9,4)</f>
        <v>3</v>
      </c>
      <c r="H9" s="0" t="n">
        <f aca="false">INDEX('Zernike translation'!$A$3:$F$38,$E9,5)</f>
        <v>-3</v>
      </c>
      <c r="I9" s="0" t="n">
        <f aca="false">INDEX('Zernike translation'!$A$3:$F$38,$E9,6)</f>
        <v>8</v>
      </c>
      <c r="J9" s="18" t="n">
        <f aca="false">C9/SQRT(I9)</f>
        <v>0.000106066017177982</v>
      </c>
      <c r="M9" s="0" t="n">
        <v>7</v>
      </c>
      <c r="N9" s="18" t="n">
        <f aca="false">INDEX(J$3:J$38,MATCH(M9,F$3:F$38,0),1)</f>
        <v>-0.005939696961967</v>
      </c>
    </row>
    <row r="10" customFormat="false" ht="14.65" hidden="false" customHeight="false" outlineLevel="0" collapsed="false">
      <c r="A10" s="17" t="n">
        <v>7</v>
      </c>
      <c r="B10" s="19"/>
      <c r="C10" s="17" t="n">
        <v>-0.0168</v>
      </c>
      <c r="D10" s="17" t="n">
        <v>0.006</v>
      </c>
      <c r="E10" s="0" t="n">
        <f aca="false">MATCH(A10,'Zernike translation'!B$3:B$38,0)</f>
        <v>7</v>
      </c>
      <c r="F10" s="0" t="n">
        <f aca="false">INDEX('Zernike translation'!$A$3:$F$38,$E10,1)</f>
        <v>7</v>
      </c>
      <c r="G10" s="0" t="n">
        <f aca="false">INDEX('Zernike translation'!$A$3:$F$38,$E10,4)</f>
        <v>3</v>
      </c>
      <c r="H10" s="0" t="n">
        <f aca="false">INDEX('Zernike translation'!$A$3:$F$38,$E10,5)</f>
        <v>-1</v>
      </c>
      <c r="I10" s="0" t="n">
        <f aca="false">INDEX('Zernike translation'!$A$3:$F$38,$E10,6)</f>
        <v>8</v>
      </c>
      <c r="J10" s="18" t="n">
        <f aca="false">C10/SQRT(I10)</f>
        <v>-0.005939696961967</v>
      </c>
      <c r="M10" s="0" t="n">
        <v>8</v>
      </c>
      <c r="N10" s="18" t="n">
        <f aca="false">INDEX(J$3:J$38,MATCH(M10,F$3:F$38,0),1)</f>
        <v>0.10040916292849</v>
      </c>
    </row>
    <row r="11" customFormat="false" ht="14.65" hidden="false" customHeight="false" outlineLevel="0" collapsed="false">
      <c r="A11" s="17" t="n">
        <v>8</v>
      </c>
      <c r="B11" s="19"/>
      <c r="C11" s="17" t="n">
        <v>0.284</v>
      </c>
      <c r="D11" s="17" t="n">
        <v>0.1004</v>
      </c>
      <c r="E11" s="0" t="n">
        <f aca="false">MATCH(A11,'Zernike translation'!B$3:B$38,0)</f>
        <v>8</v>
      </c>
      <c r="F11" s="0" t="n">
        <f aca="false">INDEX('Zernike translation'!$A$3:$F$38,$E11,1)</f>
        <v>8</v>
      </c>
      <c r="G11" s="0" t="n">
        <f aca="false">INDEX('Zernike translation'!$A$3:$F$38,$E11,4)</f>
        <v>3</v>
      </c>
      <c r="H11" s="0" t="n">
        <f aca="false">INDEX('Zernike translation'!$A$3:$F$38,$E11,5)</f>
        <v>1</v>
      </c>
      <c r="I11" s="0" t="n">
        <f aca="false">INDEX('Zernike translation'!$A$3:$F$38,$E11,6)</f>
        <v>8</v>
      </c>
      <c r="J11" s="18" t="n">
        <f aca="false">C11/SQRT(I11)</f>
        <v>0.10040916292849</v>
      </c>
      <c r="M11" s="0" t="n">
        <v>9</v>
      </c>
      <c r="N11" s="18" t="n">
        <f aca="false">INDEX(J$3:J$38,MATCH(M11,F$3:F$38,0),1)</f>
        <v>0.000106066017177982</v>
      </c>
    </row>
    <row r="12" customFormat="false" ht="14.65" hidden="false" customHeight="false" outlineLevel="0" collapsed="false">
      <c r="A12" s="17" t="n">
        <v>9</v>
      </c>
      <c r="B12" s="19"/>
      <c r="C12" s="17" t="n">
        <v>0.6854</v>
      </c>
      <c r="D12" s="17" t="n">
        <v>0.2423</v>
      </c>
      <c r="E12" s="0" t="n">
        <f aca="false">MATCH(A12,'Zernike translation'!B$3:B$38,0)</f>
        <v>10</v>
      </c>
      <c r="F12" s="0" t="n">
        <f aca="false">INDEX('Zernike translation'!$A$3:$F$38,$E12,1)</f>
        <v>10</v>
      </c>
      <c r="G12" s="0" t="n">
        <f aca="false">INDEX('Zernike translation'!$A$3:$F$38,$E12,4)</f>
        <v>3</v>
      </c>
      <c r="H12" s="0" t="n">
        <f aca="false">INDEX('Zernike translation'!$A$3:$F$38,$E12,5)</f>
        <v>3</v>
      </c>
      <c r="I12" s="0" t="n">
        <f aca="false">INDEX('Zernike translation'!$A$3:$F$38,$E12,6)</f>
        <v>8</v>
      </c>
      <c r="J12" s="18" t="n">
        <f aca="false">C12/SQRT(I12)</f>
        <v>0.24232549391263</v>
      </c>
      <c r="M12" s="0" t="n">
        <v>10</v>
      </c>
      <c r="N12" s="18" t="n">
        <f aca="false">INDEX(J$3:J$38,MATCH(M12,F$3:F$38,0),1)</f>
        <v>0.24232549391263</v>
      </c>
    </row>
    <row r="13" customFormat="false" ht="14.65" hidden="false" customHeight="false" outlineLevel="0" collapsed="false">
      <c r="A13" s="17" t="n">
        <v>10</v>
      </c>
      <c r="B13" s="19" t="n">
        <v>4</v>
      </c>
      <c r="C13" s="17" t="n">
        <v>-0.334</v>
      </c>
      <c r="D13" s="17" t="n">
        <v>0.1056</v>
      </c>
      <c r="E13" s="0" t="n">
        <f aca="false">MATCH(A13,'Zernike translation'!B$3:B$38,0)</f>
        <v>15</v>
      </c>
      <c r="F13" s="0" t="n">
        <f aca="false">INDEX('Zernike translation'!$A$3:$F$38,$E13,1)</f>
        <v>15</v>
      </c>
      <c r="G13" s="0" t="n">
        <f aca="false">INDEX('Zernike translation'!$A$3:$F$38,$E13,4)</f>
        <v>4</v>
      </c>
      <c r="H13" s="0" t="n">
        <f aca="false">INDEX('Zernike translation'!$A$3:$F$38,$E13,5)</f>
        <v>-4</v>
      </c>
      <c r="I13" s="0" t="n">
        <f aca="false">INDEX('Zernike translation'!$A$3:$F$38,$E13,6)</f>
        <v>10</v>
      </c>
      <c r="J13" s="18" t="n">
        <f aca="false">C13/SQRT(I13)</f>
        <v>-0.105620073849624</v>
      </c>
      <c r="M13" s="0" t="n">
        <v>11</v>
      </c>
      <c r="N13" s="18" t="n">
        <f aca="false">INDEX(J$3:J$38,MATCH(M13,F$3:F$38,0),1)</f>
        <v>-0.130944140762388</v>
      </c>
    </row>
    <row r="14" customFormat="false" ht="14.65" hidden="false" customHeight="false" outlineLevel="0" collapsed="false">
      <c r="A14" s="17" t="n">
        <v>11</v>
      </c>
      <c r="B14" s="19"/>
      <c r="C14" s="17" t="n">
        <v>0.3551</v>
      </c>
      <c r="D14" s="17" t="n">
        <v>0.1123</v>
      </c>
      <c r="E14" s="0" t="n">
        <f aca="false">MATCH(A14,'Zernike translation'!B$3:B$38,0)</f>
        <v>13</v>
      </c>
      <c r="F14" s="0" t="n">
        <f aca="false">INDEX('Zernike translation'!$A$3:$F$38,$E14,1)</f>
        <v>13</v>
      </c>
      <c r="G14" s="0" t="n">
        <f aca="false">INDEX('Zernike translation'!$A$3:$F$38,$E14,4)</f>
        <v>4</v>
      </c>
      <c r="H14" s="0" t="n">
        <f aca="false">INDEX('Zernike translation'!$A$3:$F$38,$E14,5)</f>
        <v>-2</v>
      </c>
      <c r="I14" s="0" t="n">
        <f aca="false">INDEX('Zernike translation'!$A$3:$F$38,$E14,6)</f>
        <v>10</v>
      </c>
      <c r="J14" s="18" t="n">
        <f aca="false">C14/SQRT(I14)</f>
        <v>0.112292479712579</v>
      </c>
      <c r="M14" s="0" t="n">
        <v>12</v>
      </c>
      <c r="N14" s="18" t="n">
        <f aca="false">INDEX(J$3:J$38,MATCH(M14,F$3:F$38,0),1)</f>
        <v>-0.000347850542618522</v>
      </c>
    </row>
    <row r="15" customFormat="false" ht="14.65" hidden="false" customHeight="false" outlineLevel="0" collapsed="false">
      <c r="A15" s="17" t="n">
        <v>12</v>
      </c>
      <c r="B15" s="19"/>
      <c r="C15" s="17" t="n">
        <v>-0.2928</v>
      </c>
      <c r="D15" s="17" t="n">
        <v>0.1309</v>
      </c>
      <c r="E15" s="0" t="n">
        <f aca="false">MATCH(A15,'Zernike translation'!B$3:B$38,0)</f>
        <v>11</v>
      </c>
      <c r="F15" s="0" t="n">
        <f aca="false">INDEX('Zernike translation'!$A$3:$F$38,$E15,1)</f>
        <v>11</v>
      </c>
      <c r="G15" s="0" t="n">
        <f aca="false">INDEX('Zernike translation'!$A$3:$F$38,$E15,4)</f>
        <v>4</v>
      </c>
      <c r="H15" s="0" t="n">
        <f aca="false">INDEX('Zernike translation'!$A$3:$F$38,$E15,5)</f>
        <v>0</v>
      </c>
      <c r="I15" s="0" t="n">
        <f aca="false">INDEX('Zernike translation'!$A$3:$F$38,$E15,6)</f>
        <v>5</v>
      </c>
      <c r="J15" s="18" t="n">
        <f aca="false">C15/SQRT(I15)</f>
        <v>-0.130944140762388</v>
      </c>
      <c r="M15" s="0" t="n">
        <v>13</v>
      </c>
      <c r="N15" s="18" t="n">
        <f aca="false">INDEX(J$3:J$38,MATCH(M15,F$3:F$38,0),1)</f>
        <v>0.112292479712579</v>
      </c>
    </row>
    <row r="16" customFormat="false" ht="14.65" hidden="false" customHeight="false" outlineLevel="0" collapsed="false">
      <c r="A16" s="17" t="n">
        <v>13</v>
      </c>
      <c r="B16" s="19"/>
      <c r="C16" s="17" t="n">
        <v>-0.0011</v>
      </c>
      <c r="D16" s="17" t="n">
        <v>0.0004</v>
      </c>
      <c r="E16" s="0" t="n">
        <f aca="false">MATCH(A16,'Zernike translation'!B$3:B$38,0)</f>
        <v>12</v>
      </c>
      <c r="F16" s="0" t="n">
        <f aca="false">INDEX('Zernike translation'!$A$3:$F$38,$E16,1)</f>
        <v>12</v>
      </c>
      <c r="G16" s="0" t="n">
        <f aca="false">INDEX('Zernike translation'!$A$3:$F$38,$E16,4)</f>
        <v>4</v>
      </c>
      <c r="H16" s="0" t="n">
        <f aca="false">INDEX('Zernike translation'!$A$3:$F$38,$E16,5)</f>
        <v>2</v>
      </c>
      <c r="I16" s="0" t="n">
        <f aca="false">INDEX('Zernike translation'!$A$3:$F$38,$E16,6)</f>
        <v>10</v>
      </c>
      <c r="J16" s="18" t="n">
        <f aca="false">C16/SQRT(I16)</f>
        <v>-0.000347850542618522</v>
      </c>
      <c r="M16" s="0" t="n">
        <v>14</v>
      </c>
      <c r="N16" s="18" t="n">
        <f aca="false">INDEX(J$3:J$38,MATCH(M16,F$3:F$38,0),1)</f>
        <v>-0.000379473319220205</v>
      </c>
    </row>
    <row r="17" customFormat="false" ht="14.65" hidden="false" customHeight="false" outlineLevel="0" collapsed="false">
      <c r="A17" s="17" t="n">
        <v>14</v>
      </c>
      <c r="B17" s="19"/>
      <c r="C17" s="17" t="n">
        <v>-0.0012</v>
      </c>
      <c r="D17" s="17" t="n">
        <v>0.0004</v>
      </c>
      <c r="E17" s="0" t="n">
        <f aca="false">MATCH(A17,'Zernike translation'!B$3:B$38,0)</f>
        <v>14</v>
      </c>
      <c r="F17" s="0" t="n">
        <f aca="false">INDEX('Zernike translation'!$A$3:$F$38,$E17,1)</f>
        <v>14</v>
      </c>
      <c r="G17" s="0" t="n">
        <f aca="false">INDEX('Zernike translation'!$A$3:$F$38,$E17,4)</f>
        <v>4</v>
      </c>
      <c r="H17" s="0" t="n">
        <f aca="false">INDEX('Zernike translation'!$A$3:$F$38,$E17,5)</f>
        <v>4</v>
      </c>
      <c r="I17" s="0" t="n">
        <f aca="false">INDEX('Zernike translation'!$A$3:$F$38,$E17,6)</f>
        <v>10</v>
      </c>
      <c r="J17" s="18" t="n">
        <f aca="false">C17/SQRT(I17)</f>
        <v>-0.000379473319220205</v>
      </c>
      <c r="M17" s="0" t="n">
        <v>15</v>
      </c>
      <c r="N17" s="18" t="n">
        <f aca="false">INDEX(J$3:J$38,MATCH(M17,F$3:F$38,0),1)</f>
        <v>-0.105620073849624</v>
      </c>
    </row>
    <row r="18" customFormat="false" ht="14.65" hidden="false" customHeight="false" outlineLevel="0" collapsed="false">
      <c r="A18" s="17" t="n">
        <v>15</v>
      </c>
      <c r="B18" s="19" t="n">
        <v>5</v>
      </c>
      <c r="C18" s="17" t="n">
        <v>0.0007</v>
      </c>
      <c r="D18" s="17" t="n">
        <v>0.0002</v>
      </c>
      <c r="E18" s="0" t="n">
        <f aca="false">MATCH(A18,'Zernike translation'!B$3:B$38,0)</f>
        <v>21</v>
      </c>
      <c r="F18" s="0" t="n">
        <f aca="false">INDEX('Zernike translation'!$A$3:$F$38,$E18,1)</f>
        <v>21</v>
      </c>
      <c r="G18" s="0" t="n">
        <f aca="false">INDEX('Zernike translation'!$A$3:$F$38,$E18,4)</f>
        <v>5</v>
      </c>
      <c r="H18" s="0" t="n">
        <f aca="false">INDEX('Zernike translation'!$A$3:$F$38,$E18,5)</f>
        <v>-5</v>
      </c>
      <c r="I18" s="0" t="n">
        <f aca="false">INDEX('Zernike translation'!$A$3:$F$38,$E18,6)</f>
        <v>12</v>
      </c>
      <c r="J18" s="18" t="n">
        <f aca="false">C18/SQRT(I18)</f>
        <v>0.000202072594216369</v>
      </c>
      <c r="M18" s="0" t="n">
        <v>16</v>
      </c>
      <c r="N18" s="18" t="n">
        <f aca="false">INDEX(J$3:J$38,MATCH(M18,F$3:F$38,0),1)</f>
        <v>-0.00311769145362398</v>
      </c>
    </row>
    <row r="19" customFormat="false" ht="14.65" hidden="false" customHeight="false" outlineLevel="0" collapsed="false">
      <c r="A19" s="17" t="n">
        <v>16</v>
      </c>
      <c r="B19" s="19"/>
      <c r="C19" s="17" t="n">
        <v>0.0022</v>
      </c>
      <c r="D19" s="17" t="n">
        <v>0.0006</v>
      </c>
      <c r="E19" s="0" t="n">
        <f aca="false">MATCH(A19,'Zernike translation'!B$3:B$38,0)</f>
        <v>19</v>
      </c>
      <c r="F19" s="0" t="n">
        <f aca="false">INDEX('Zernike translation'!$A$3:$F$38,$E19,1)</f>
        <v>19</v>
      </c>
      <c r="G19" s="0" t="n">
        <f aca="false">INDEX('Zernike translation'!$A$3:$F$38,$E19,4)</f>
        <v>5</v>
      </c>
      <c r="H19" s="0" t="n">
        <f aca="false">INDEX('Zernike translation'!$A$3:$F$38,$E19,5)</f>
        <v>-3</v>
      </c>
      <c r="I19" s="0" t="n">
        <f aca="false">INDEX('Zernike translation'!$A$3:$F$38,$E19,6)</f>
        <v>12</v>
      </c>
      <c r="J19" s="18" t="n">
        <f aca="false">C19/SQRT(I19)</f>
        <v>0.000635085296108588</v>
      </c>
      <c r="M19" s="0" t="n">
        <v>17</v>
      </c>
      <c r="N19" s="18" t="n">
        <f aca="false">INDEX(J$3:J$38,MATCH(M19,F$3:F$38,0),1)</f>
        <v>-0.000346410161513775</v>
      </c>
    </row>
    <row r="20" customFormat="false" ht="14.65" hidden="false" customHeight="false" outlineLevel="0" collapsed="false">
      <c r="A20" s="17" t="n">
        <v>17</v>
      </c>
      <c r="B20" s="19"/>
      <c r="C20" s="17" t="n">
        <v>-0.0012</v>
      </c>
      <c r="D20" s="17" t="n">
        <v>0.0004</v>
      </c>
      <c r="E20" s="0" t="n">
        <f aca="false">MATCH(A20,'Zernike translation'!B$3:B$38,0)</f>
        <v>17</v>
      </c>
      <c r="F20" s="0" t="n">
        <f aca="false">INDEX('Zernike translation'!$A$3:$F$38,$E20,1)</f>
        <v>17</v>
      </c>
      <c r="G20" s="0" t="n">
        <f aca="false">INDEX('Zernike translation'!$A$3:$F$38,$E20,4)</f>
        <v>5</v>
      </c>
      <c r="H20" s="0" t="n">
        <f aca="false">INDEX('Zernike translation'!$A$3:$F$38,$E20,5)</f>
        <v>-1</v>
      </c>
      <c r="I20" s="0" t="n">
        <f aca="false">INDEX('Zernike translation'!$A$3:$F$38,$E20,6)</f>
        <v>12</v>
      </c>
      <c r="J20" s="18" t="n">
        <f aca="false">C20/SQRT(I20)</f>
        <v>-0.000346410161513775</v>
      </c>
      <c r="M20" s="0" t="n">
        <v>18</v>
      </c>
      <c r="N20" s="18" t="n">
        <f aca="false">INDEX(J$3:J$38,MATCH(M20,F$3:F$38,0),1)</f>
        <v>-0.00473427220735493</v>
      </c>
    </row>
    <row r="21" customFormat="false" ht="14.65" hidden="false" customHeight="false" outlineLevel="0" collapsed="false">
      <c r="A21" s="17" t="n">
        <v>18</v>
      </c>
      <c r="B21" s="19"/>
      <c r="C21" s="17" t="n">
        <v>-0.0108</v>
      </c>
      <c r="D21" s="17" t="n">
        <v>0.0031</v>
      </c>
      <c r="E21" s="0" t="n">
        <f aca="false">MATCH(A21,'Zernike translation'!B$3:B$38,0)</f>
        <v>16</v>
      </c>
      <c r="F21" s="0" t="n">
        <f aca="false">INDEX('Zernike translation'!$A$3:$F$38,$E21,1)</f>
        <v>16</v>
      </c>
      <c r="G21" s="0" t="n">
        <f aca="false">INDEX('Zernike translation'!$A$3:$F$38,$E21,4)</f>
        <v>5</v>
      </c>
      <c r="H21" s="0" t="n">
        <f aca="false">INDEX('Zernike translation'!$A$3:$F$38,$E21,5)</f>
        <v>1</v>
      </c>
      <c r="I21" s="0" t="n">
        <f aca="false">INDEX('Zernike translation'!$A$3:$F$38,$E21,6)</f>
        <v>12</v>
      </c>
      <c r="J21" s="18" t="n">
        <f aca="false">C21/SQRT(I21)</f>
        <v>-0.00311769145362398</v>
      </c>
      <c r="M21" s="0" t="n">
        <v>19</v>
      </c>
      <c r="N21" s="18" t="n">
        <f aca="false">INDEX(J$3:J$38,MATCH(M21,F$3:F$38,0),1)</f>
        <v>0.000635085296108588</v>
      </c>
    </row>
    <row r="22" customFormat="false" ht="14.65" hidden="false" customHeight="false" outlineLevel="0" collapsed="false">
      <c r="A22" s="17" t="n">
        <v>19</v>
      </c>
      <c r="B22" s="19"/>
      <c r="C22" s="17" t="n">
        <v>-0.0164</v>
      </c>
      <c r="D22" s="17" t="n">
        <v>0.0047</v>
      </c>
      <c r="E22" s="0" t="n">
        <f aca="false">MATCH(A22,'Zernike translation'!B$3:B$38,0)</f>
        <v>18</v>
      </c>
      <c r="F22" s="0" t="n">
        <f aca="false">INDEX('Zernike translation'!$A$3:$F$38,$E22,1)</f>
        <v>18</v>
      </c>
      <c r="G22" s="0" t="n">
        <f aca="false">INDEX('Zernike translation'!$A$3:$F$38,$E22,4)</f>
        <v>5</v>
      </c>
      <c r="H22" s="0" t="n">
        <f aca="false">INDEX('Zernike translation'!$A$3:$F$38,$E22,5)</f>
        <v>3</v>
      </c>
      <c r="I22" s="0" t="n">
        <f aca="false">INDEX('Zernike translation'!$A$3:$F$38,$E22,6)</f>
        <v>12</v>
      </c>
      <c r="J22" s="18" t="n">
        <f aca="false">C22/SQRT(I22)</f>
        <v>-0.00473427220735493</v>
      </c>
      <c r="M22" s="0" t="n">
        <v>20</v>
      </c>
      <c r="N22" s="18" t="n">
        <f aca="false">INDEX(J$3:J$38,MATCH(M22,F$3:F$38,0),1)</f>
        <v>-0.0405011213836522</v>
      </c>
    </row>
    <row r="23" customFormat="false" ht="14.65" hidden="false" customHeight="false" outlineLevel="0" collapsed="false">
      <c r="A23" s="17" t="n">
        <v>20</v>
      </c>
      <c r="B23" s="19"/>
      <c r="C23" s="17" t="n">
        <v>-0.1403</v>
      </c>
      <c r="D23" s="17" t="n">
        <v>0.0405</v>
      </c>
      <c r="E23" s="0" t="n">
        <f aca="false">MATCH(A23,'Zernike translation'!B$3:B$38,0)</f>
        <v>20</v>
      </c>
      <c r="F23" s="0" t="n">
        <f aca="false">INDEX('Zernike translation'!$A$3:$F$38,$E23,1)</f>
        <v>20</v>
      </c>
      <c r="G23" s="0" t="n">
        <f aca="false">INDEX('Zernike translation'!$A$3:$F$38,$E23,4)</f>
        <v>5</v>
      </c>
      <c r="H23" s="0" t="n">
        <f aca="false">INDEX('Zernike translation'!$A$3:$F$38,$E23,5)</f>
        <v>5</v>
      </c>
      <c r="I23" s="0" t="n">
        <f aca="false">INDEX('Zernike translation'!$A$3:$F$38,$E23,6)</f>
        <v>12</v>
      </c>
      <c r="J23" s="18" t="n">
        <f aca="false">C23/SQRT(I23)</f>
        <v>-0.0405011213836522</v>
      </c>
      <c r="M23" s="0" t="n">
        <v>21</v>
      </c>
      <c r="N23" s="18" t="n">
        <f aca="false">INDEX(J$3:J$38,MATCH(M23,F$3:F$38,0),1)</f>
        <v>0.000202072594216369</v>
      </c>
    </row>
    <row r="24" customFormat="false" ht="14.65" hidden="false" customHeight="false" outlineLevel="0" collapsed="false">
      <c r="A24" s="17" t="n">
        <v>21</v>
      </c>
      <c r="B24" s="19" t="n">
        <v>6</v>
      </c>
      <c r="C24" s="17" t="n">
        <v>0.1089</v>
      </c>
      <c r="D24" s="17" t="n">
        <v>0.0291</v>
      </c>
      <c r="E24" s="0" t="n">
        <f aca="false">MATCH(A24,'Zernike translation'!B$3:B$38,0)</f>
        <v>27</v>
      </c>
      <c r="F24" s="0" t="n">
        <f aca="false">INDEX('Zernike translation'!$A$3:$F$38,$E24,1)</f>
        <v>27</v>
      </c>
      <c r="G24" s="0" t="n">
        <f aca="false">INDEX('Zernike translation'!$A$3:$F$38,$E24,4)</f>
        <v>6</v>
      </c>
      <c r="H24" s="0" t="n">
        <f aca="false">INDEX('Zernike translation'!$A$3:$F$38,$E24,5)</f>
        <v>-6</v>
      </c>
      <c r="I24" s="0" t="n">
        <f aca="false">INDEX('Zernike translation'!$A$3:$F$38,$E24,6)</f>
        <v>14</v>
      </c>
      <c r="J24" s="18" t="n">
        <f aca="false">C24/SQRT(I24)</f>
        <v>0.029104749244263</v>
      </c>
      <c r="M24" s="0" t="n">
        <v>22</v>
      </c>
      <c r="N24" s="18" t="n">
        <f aca="false">INDEX(J$3:J$38,MATCH(M24,F$3:F$38,0),1)</f>
        <v>-0.0666351365915268</v>
      </c>
    </row>
    <row r="25" customFormat="false" ht="14.65" hidden="false" customHeight="false" outlineLevel="0" collapsed="false">
      <c r="A25" s="17" t="n">
        <v>22</v>
      </c>
      <c r="B25" s="19"/>
      <c r="C25" s="17" t="n">
        <v>-0.1762</v>
      </c>
      <c r="D25" s="17" t="n">
        <v>0.0471</v>
      </c>
      <c r="E25" s="0" t="n">
        <f aca="false">MATCH(A25,'Zernike translation'!B$3:B$38,0)</f>
        <v>25</v>
      </c>
      <c r="F25" s="0" t="n">
        <f aca="false">INDEX('Zernike translation'!$A$3:$F$38,$E25,1)</f>
        <v>25</v>
      </c>
      <c r="G25" s="0" t="n">
        <f aca="false">INDEX('Zernike translation'!$A$3:$F$38,$E25,4)</f>
        <v>6</v>
      </c>
      <c r="H25" s="0" t="n">
        <f aca="false">INDEX('Zernike translation'!$A$3:$F$38,$E25,5)</f>
        <v>-4</v>
      </c>
      <c r="I25" s="0" t="n">
        <f aca="false">INDEX('Zernike translation'!$A$3:$F$38,$E25,6)</f>
        <v>14</v>
      </c>
      <c r="J25" s="18" t="n">
        <f aca="false">C25/SQRT(I25)</f>
        <v>-0.0470914308249692</v>
      </c>
      <c r="M25" s="0" t="n">
        <v>23</v>
      </c>
      <c r="N25" s="18" t="n">
        <f aca="false">INDEX(J$3:J$38,MATCH(M25,F$3:F$38,0),1)</f>
        <v>0.0926594725710375</v>
      </c>
    </row>
    <row r="26" customFormat="false" ht="14.65" hidden="false" customHeight="false" outlineLevel="0" collapsed="false">
      <c r="A26" s="17" t="n">
        <v>23</v>
      </c>
      <c r="B26" s="19"/>
      <c r="C26" s="17" t="n">
        <v>0.3467</v>
      </c>
      <c r="D26" s="17" t="n">
        <v>0.0927</v>
      </c>
      <c r="E26" s="0" t="n">
        <f aca="false">MATCH(A26,'Zernike translation'!B$3:B$38,0)</f>
        <v>23</v>
      </c>
      <c r="F26" s="0" t="n">
        <f aca="false">INDEX('Zernike translation'!$A$3:$F$38,$E26,1)</f>
        <v>23</v>
      </c>
      <c r="G26" s="0" t="n">
        <f aca="false">INDEX('Zernike translation'!$A$3:$F$38,$E26,4)</f>
        <v>6</v>
      </c>
      <c r="H26" s="0" t="n">
        <f aca="false">INDEX('Zernike translation'!$A$3:$F$38,$E26,5)</f>
        <v>-2</v>
      </c>
      <c r="I26" s="0" t="n">
        <f aca="false">INDEX('Zernike translation'!$A$3:$F$38,$E26,6)</f>
        <v>14</v>
      </c>
      <c r="J26" s="18" t="n">
        <f aca="false">C26/SQRT(I26)</f>
        <v>0.0926594725710375</v>
      </c>
      <c r="M26" s="0" t="n">
        <v>24</v>
      </c>
      <c r="N26" s="18" t="n">
        <f aca="false">INDEX(J$3:J$38,MATCH(M26,F$3:F$38,0),1)</f>
        <v>0</v>
      </c>
    </row>
    <row r="27" customFormat="false" ht="14.65" hidden="false" customHeight="false" outlineLevel="0" collapsed="false">
      <c r="A27" s="17" t="n">
        <v>24</v>
      </c>
      <c r="B27" s="19"/>
      <c r="C27" s="17" t="n">
        <v>-0.1763</v>
      </c>
      <c r="D27" s="17" t="n">
        <v>0.0666</v>
      </c>
      <c r="E27" s="0" t="n">
        <f aca="false">MATCH(A27,'Zernike translation'!B$3:B$38,0)</f>
        <v>22</v>
      </c>
      <c r="F27" s="0" t="n">
        <f aca="false">INDEX('Zernike translation'!$A$3:$F$38,$E27,1)</f>
        <v>22</v>
      </c>
      <c r="G27" s="0" t="n">
        <f aca="false">INDEX('Zernike translation'!$A$3:$F$38,$E27,4)</f>
        <v>6</v>
      </c>
      <c r="H27" s="0" t="n">
        <f aca="false">INDEX('Zernike translation'!$A$3:$F$38,$E27,5)</f>
        <v>0</v>
      </c>
      <c r="I27" s="0" t="n">
        <f aca="false">INDEX('Zernike translation'!$A$3:$F$38,$E27,6)</f>
        <v>7</v>
      </c>
      <c r="J27" s="18" t="n">
        <f aca="false">C27/SQRT(I27)</f>
        <v>-0.0666351365915268</v>
      </c>
      <c r="M27" s="0" t="n">
        <v>25</v>
      </c>
      <c r="N27" s="18" t="n">
        <f aca="false">INDEX(J$3:J$38,MATCH(M27,F$3:F$38,0),1)</f>
        <v>-0.0470914308249692</v>
      </c>
    </row>
    <row r="28" customFormat="false" ht="14.65" hidden="false" customHeight="false" outlineLevel="0" collapsed="false">
      <c r="A28" s="17" t="n">
        <v>25</v>
      </c>
      <c r="B28" s="19"/>
      <c r="C28" s="17" t="n">
        <v>0</v>
      </c>
      <c r="D28" s="17" t="n">
        <v>0</v>
      </c>
      <c r="E28" s="0" t="n">
        <f aca="false">MATCH(A28,'Zernike translation'!B$3:B$38,0)</f>
        <v>24</v>
      </c>
      <c r="F28" s="0" t="n">
        <f aca="false">INDEX('Zernike translation'!$A$3:$F$38,$E28,1)</f>
        <v>24</v>
      </c>
      <c r="G28" s="0" t="n">
        <f aca="false">INDEX('Zernike translation'!$A$3:$F$38,$E28,4)</f>
        <v>6</v>
      </c>
      <c r="H28" s="0" t="n">
        <f aca="false">INDEX('Zernike translation'!$A$3:$F$38,$E28,5)</f>
        <v>2</v>
      </c>
      <c r="I28" s="0" t="n">
        <f aca="false">INDEX('Zernike translation'!$A$3:$F$38,$E28,6)</f>
        <v>14</v>
      </c>
      <c r="J28" s="18" t="n">
        <f aca="false">C28/SQRT(I28)</f>
        <v>0</v>
      </c>
      <c r="M28" s="0" t="n">
        <v>26</v>
      </c>
      <c r="N28" s="18" t="n">
        <f aca="false">INDEX(J$3:J$38,MATCH(M28,F$3:F$38,0),1)</f>
        <v>-5.34522483824849E-005</v>
      </c>
    </row>
    <row r="29" customFormat="false" ht="14.65" hidden="false" customHeight="false" outlineLevel="0" collapsed="false">
      <c r="A29" s="17" t="n">
        <v>26</v>
      </c>
      <c r="B29" s="19"/>
      <c r="C29" s="17" t="n">
        <v>-0.0002</v>
      </c>
      <c r="D29" s="17" t="n">
        <v>0.0001</v>
      </c>
      <c r="E29" s="0" t="n">
        <f aca="false">MATCH(A29,'Zernike translation'!B$3:B$38,0)</f>
        <v>26</v>
      </c>
      <c r="F29" s="0" t="n">
        <f aca="false">INDEX('Zernike translation'!$A$3:$F$38,$E29,1)</f>
        <v>26</v>
      </c>
      <c r="G29" s="0" t="n">
        <f aca="false">INDEX('Zernike translation'!$A$3:$F$38,$E29,4)</f>
        <v>6</v>
      </c>
      <c r="H29" s="0" t="n">
        <f aca="false">INDEX('Zernike translation'!$A$3:$F$38,$E29,5)</f>
        <v>4</v>
      </c>
      <c r="I29" s="0" t="n">
        <f aca="false">INDEX('Zernike translation'!$A$3:$F$38,$E29,6)</f>
        <v>14</v>
      </c>
      <c r="J29" s="18" t="n">
        <f aca="false">C29/SQRT(I29)</f>
        <v>-5.34522483824849E-005</v>
      </c>
      <c r="M29" s="0" t="n">
        <v>27</v>
      </c>
      <c r="N29" s="18" t="n">
        <f aca="false">INDEX(J$3:J$38,MATCH(M29,F$3:F$38,0),1)</f>
        <v>0.029104749244263</v>
      </c>
    </row>
    <row r="30" customFormat="false" ht="14.65" hidden="false" customHeight="false" outlineLevel="0" collapsed="false">
      <c r="A30" s="17" t="n">
        <v>27</v>
      </c>
      <c r="B30" s="19"/>
      <c r="C30" s="17" t="n">
        <v>0.0007</v>
      </c>
      <c r="D30" s="17" t="n">
        <v>0.0002</v>
      </c>
      <c r="E30" s="0" t="n">
        <f aca="false">MATCH(A30,'Zernike translation'!B$3:B$38,0)</f>
        <v>28</v>
      </c>
      <c r="F30" s="0" t="n">
        <f aca="false">INDEX('Zernike translation'!$A$3:$F$38,$E30,1)</f>
        <v>28</v>
      </c>
      <c r="G30" s="0" t="n">
        <f aca="false">INDEX('Zernike translation'!$A$3:$F$38,$E30,4)</f>
        <v>6</v>
      </c>
      <c r="H30" s="0" t="n">
        <f aca="false">INDEX('Zernike translation'!$A$3:$F$38,$E30,5)</f>
        <v>6</v>
      </c>
      <c r="I30" s="0" t="n">
        <f aca="false">INDEX('Zernike translation'!$A$3:$F$38,$E30,6)</f>
        <v>14</v>
      </c>
      <c r="J30" s="18" t="n">
        <f aca="false">C30/SQRT(I30)</f>
        <v>0.000187082869338697</v>
      </c>
      <c r="M30" s="0" t="n">
        <v>28</v>
      </c>
      <c r="N30" s="18" t="n">
        <f aca="false">INDEX(J$3:J$38,MATCH(M30,F$3:F$38,0),1)</f>
        <v>0.000187082869338697</v>
      </c>
    </row>
    <row r="31" customFormat="false" ht="14.65" hidden="false" customHeight="false" outlineLevel="0" collapsed="false">
      <c r="A31" s="17" t="n">
        <v>28</v>
      </c>
      <c r="B31" s="19" t="n">
        <v>7</v>
      </c>
      <c r="C31" s="17" t="n">
        <v>-0.0007</v>
      </c>
      <c r="D31" s="17" t="n">
        <v>0.0002</v>
      </c>
      <c r="E31" s="0" t="n">
        <f aca="false">MATCH(A31,'Zernike translation'!B$3:B$38,0)</f>
        <v>35</v>
      </c>
      <c r="F31" s="0" t="n">
        <f aca="false">INDEX('Zernike translation'!$A$3:$F$38,$E31,1)</f>
        <v>35</v>
      </c>
      <c r="G31" s="0" t="n">
        <f aca="false">INDEX('Zernike translation'!$A$3:$F$38,$E31,4)</f>
        <v>7</v>
      </c>
      <c r="H31" s="0" t="n">
        <f aca="false">INDEX('Zernike translation'!$A$3:$F$38,$E31,5)</f>
        <v>-7</v>
      </c>
      <c r="I31" s="0" t="n">
        <f aca="false">INDEX('Zernike translation'!$A$3:$F$38,$E31,6)</f>
        <v>16</v>
      </c>
      <c r="J31" s="18" t="n">
        <f aca="false">C31/SQRT(I31)</f>
        <v>-0.000175</v>
      </c>
      <c r="M31" s="0" t="n">
        <v>29</v>
      </c>
      <c r="N31" s="18" t="n">
        <f aca="false">INDEX(J$3:J$38,MATCH(M31,F$3:F$38,0),1)</f>
        <v>-0.0001</v>
      </c>
    </row>
    <row r="32" customFormat="false" ht="14.65" hidden="false" customHeight="false" outlineLevel="0" collapsed="false">
      <c r="A32" s="17" t="n">
        <v>29</v>
      </c>
      <c r="B32" s="19"/>
      <c r="C32" s="17" t="n">
        <v>-0.0002</v>
      </c>
      <c r="D32" s="17" t="n">
        <v>0.0001</v>
      </c>
      <c r="E32" s="0" t="n">
        <f aca="false">MATCH(A32,'Zernike translation'!B$3:B$38,0)</f>
        <v>33</v>
      </c>
      <c r="F32" s="0" t="n">
        <f aca="false">INDEX('Zernike translation'!$A$3:$F$38,$E32,1)</f>
        <v>33</v>
      </c>
      <c r="G32" s="0" t="n">
        <f aca="false">INDEX('Zernike translation'!$A$3:$F$38,$E32,4)</f>
        <v>7</v>
      </c>
      <c r="H32" s="0" t="n">
        <f aca="false">INDEX('Zernike translation'!$A$3:$F$38,$E32,5)</f>
        <v>-5</v>
      </c>
      <c r="I32" s="0" t="n">
        <f aca="false">INDEX('Zernike translation'!$A$3:$F$38,$E32,6)</f>
        <v>16</v>
      </c>
      <c r="J32" s="18" t="n">
        <f aca="false">C32/SQRT(I32)</f>
        <v>-5E-005</v>
      </c>
      <c r="M32" s="0" t="n">
        <v>30</v>
      </c>
      <c r="N32" s="18" t="n">
        <f aca="false">INDEX(J$3:J$38,MATCH(M32,F$3:F$38,0),1)</f>
        <v>-0.013175</v>
      </c>
    </row>
    <row r="33" customFormat="false" ht="14.65" hidden="false" customHeight="false" outlineLevel="0" collapsed="false">
      <c r="A33" s="17" t="n">
        <v>30</v>
      </c>
      <c r="B33" s="19"/>
      <c r="C33" s="17" t="n">
        <v>0.0009</v>
      </c>
      <c r="D33" s="17" t="n">
        <v>0.0002</v>
      </c>
      <c r="E33" s="0" t="n">
        <f aca="false">MATCH(A33,'Zernike translation'!B$3:B$38,0)</f>
        <v>31</v>
      </c>
      <c r="F33" s="0" t="n">
        <f aca="false">INDEX('Zernike translation'!$A$3:$F$38,$E33,1)</f>
        <v>31</v>
      </c>
      <c r="G33" s="0" t="n">
        <f aca="false">INDEX('Zernike translation'!$A$3:$F$38,$E33,4)</f>
        <v>7</v>
      </c>
      <c r="H33" s="0" t="n">
        <f aca="false">INDEX('Zernike translation'!$A$3:$F$38,$E33,5)</f>
        <v>-3</v>
      </c>
      <c r="I33" s="0" t="n">
        <f aca="false">INDEX('Zernike translation'!$A$3:$F$38,$E33,6)</f>
        <v>16</v>
      </c>
      <c r="J33" s="18" t="n">
        <f aca="false">C33/SQRT(I33)</f>
        <v>0.000225</v>
      </c>
      <c r="M33" s="0" t="n">
        <v>31</v>
      </c>
      <c r="N33" s="18" t="n">
        <f aca="false">INDEX(J$3:J$38,MATCH(M33,F$3:F$38,0),1)</f>
        <v>0.000225</v>
      </c>
    </row>
    <row r="34" customFormat="false" ht="14.65" hidden="false" customHeight="false" outlineLevel="0" collapsed="false">
      <c r="A34" s="17" t="n">
        <v>31</v>
      </c>
      <c r="B34" s="19"/>
      <c r="C34" s="17" t="n">
        <v>-0.0004</v>
      </c>
      <c r="D34" s="17" t="n">
        <v>0.0001</v>
      </c>
      <c r="E34" s="0" t="n">
        <f aca="false">MATCH(A34,'Zernike translation'!B$3:B$38,0)</f>
        <v>29</v>
      </c>
      <c r="F34" s="0" t="n">
        <f aca="false">INDEX('Zernike translation'!$A$3:$F$38,$E34,1)</f>
        <v>29</v>
      </c>
      <c r="G34" s="0" t="n">
        <f aca="false">INDEX('Zernike translation'!$A$3:$F$38,$E34,4)</f>
        <v>7</v>
      </c>
      <c r="H34" s="0" t="n">
        <f aca="false">INDEX('Zernike translation'!$A$3:$F$38,$E34,5)</f>
        <v>-1</v>
      </c>
      <c r="I34" s="0" t="n">
        <f aca="false">INDEX('Zernike translation'!$A$3:$F$38,$E34,6)</f>
        <v>16</v>
      </c>
      <c r="J34" s="18" t="n">
        <f aca="false">C34/SQRT(I34)</f>
        <v>-0.0001</v>
      </c>
      <c r="M34" s="0" t="n">
        <v>32</v>
      </c>
      <c r="N34" s="18" t="n">
        <f aca="false">INDEX(J$3:J$38,MATCH(M34,F$3:F$38,0),1)</f>
        <v>0.00415</v>
      </c>
    </row>
    <row r="35" customFormat="false" ht="14.65" hidden="false" customHeight="false" outlineLevel="0" collapsed="false">
      <c r="A35" s="17" t="n">
        <v>32</v>
      </c>
      <c r="B35" s="19"/>
      <c r="C35" s="17" t="n">
        <v>-0.0527</v>
      </c>
      <c r="D35" s="17" t="n">
        <v>0.0132</v>
      </c>
      <c r="E35" s="0" t="n">
        <f aca="false">MATCH(A35,'Zernike translation'!B$3:B$38,0)</f>
        <v>30</v>
      </c>
      <c r="F35" s="0" t="n">
        <f aca="false">INDEX('Zernike translation'!$A$3:$F$38,$E35,1)</f>
        <v>30</v>
      </c>
      <c r="G35" s="0" t="n">
        <f aca="false">INDEX('Zernike translation'!$A$3:$F$38,$E35,4)</f>
        <v>7</v>
      </c>
      <c r="H35" s="0" t="n">
        <f aca="false">INDEX('Zernike translation'!$A$3:$F$38,$E35,5)</f>
        <v>1</v>
      </c>
      <c r="I35" s="0" t="n">
        <f aca="false">INDEX('Zernike translation'!$A$3:$F$38,$E35,6)</f>
        <v>16</v>
      </c>
      <c r="J35" s="18" t="n">
        <f aca="false">C35/SQRT(I35)</f>
        <v>-0.013175</v>
      </c>
      <c r="M35" s="0" t="n">
        <v>33</v>
      </c>
      <c r="N35" s="18" t="n">
        <f aca="false">INDEX(J$3:J$38,MATCH(M35,F$3:F$38,0),1)</f>
        <v>-5E-005</v>
      </c>
    </row>
    <row r="36" customFormat="false" ht="14.65" hidden="false" customHeight="false" outlineLevel="0" collapsed="false">
      <c r="A36" s="17" t="n">
        <v>33</v>
      </c>
      <c r="B36" s="19"/>
      <c r="C36" s="17" t="n">
        <v>0.0166</v>
      </c>
      <c r="D36" s="17" t="n">
        <v>0.0042</v>
      </c>
      <c r="E36" s="0" t="n">
        <f aca="false">MATCH(A36,'Zernike translation'!B$3:B$38,0)</f>
        <v>32</v>
      </c>
      <c r="F36" s="0" t="n">
        <f aca="false">INDEX('Zernike translation'!$A$3:$F$38,$E36,1)</f>
        <v>32</v>
      </c>
      <c r="G36" s="0" t="n">
        <f aca="false">INDEX('Zernike translation'!$A$3:$F$38,$E36,4)</f>
        <v>7</v>
      </c>
      <c r="H36" s="0" t="n">
        <f aca="false">INDEX('Zernike translation'!$A$3:$F$38,$E36,5)</f>
        <v>3</v>
      </c>
      <c r="I36" s="0" t="n">
        <f aca="false">INDEX('Zernike translation'!$A$3:$F$38,$E36,6)</f>
        <v>16</v>
      </c>
      <c r="J36" s="18" t="n">
        <f aca="false">C36/SQRT(I36)</f>
        <v>0.00415</v>
      </c>
      <c r="M36" s="0" t="n">
        <v>34</v>
      </c>
      <c r="N36" s="18" t="n">
        <f aca="false">INDEX(J$3:J$38,MATCH(M36,F$3:F$38,0),1)</f>
        <v>-0.003575</v>
      </c>
    </row>
    <row r="37" customFormat="false" ht="14.65" hidden="false" customHeight="false" outlineLevel="0" collapsed="false">
      <c r="A37" s="17" t="n">
        <v>34</v>
      </c>
      <c r="B37" s="19"/>
      <c r="C37" s="17" t="n">
        <v>-0.0143</v>
      </c>
      <c r="D37" s="17" t="n">
        <v>0.0036</v>
      </c>
      <c r="E37" s="0" t="n">
        <f aca="false">MATCH(A37,'Zernike translation'!B$3:B$38,0)</f>
        <v>34</v>
      </c>
      <c r="F37" s="0" t="n">
        <f aca="false">INDEX('Zernike translation'!$A$3:$F$38,$E37,1)</f>
        <v>34</v>
      </c>
      <c r="G37" s="0" t="n">
        <f aca="false">INDEX('Zernike translation'!$A$3:$F$38,$E37,4)</f>
        <v>7</v>
      </c>
      <c r="H37" s="0" t="n">
        <f aca="false">INDEX('Zernike translation'!$A$3:$F$38,$E37,5)</f>
        <v>5</v>
      </c>
      <c r="I37" s="0" t="n">
        <f aca="false">INDEX('Zernike translation'!$A$3:$F$38,$E37,6)</f>
        <v>16</v>
      </c>
      <c r="J37" s="18" t="n">
        <f aca="false">C37/SQRT(I37)</f>
        <v>-0.003575</v>
      </c>
      <c r="M37" s="0" t="n">
        <v>35</v>
      </c>
      <c r="N37" s="18" t="n">
        <f aca="false">INDEX(J$3:J$38,MATCH(M37,F$3:F$38,0),1)</f>
        <v>-0.000175</v>
      </c>
    </row>
    <row r="38" customFormat="false" ht="14.65" hidden="false" customHeight="false" outlineLevel="0" collapsed="false">
      <c r="A38" s="17" t="n">
        <v>35</v>
      </c>
      <c r="B38" s="19"/>
      <c r="C38" s="17" t="n">
        <v>0.056</v>
      </c>
      <c r="D38" s="17" t="n">
        <v>0.014</v>
      </c>
      <c r="E38" s="0" t="n">
        <f aca="false">MATCH(A38,'Zernike translation'!B$3:B$38,0)</f>
        <v>36</v>
      </c>
      <c r="F38" s="0" t="n">
        <f aca="false">INDEX('Zernike translation'!$A$3:$F$38,$E38,1)</f>
        <v>36</v>
      </c>
      <c r="G38" s="0" t="n">
        <f aca="false">INDEX('Zernike translation'!$A$3:$F$38,$E38,4)</f>
        <v>7</v>
      </c>
      <c r="H38" s="0" t="n">
        <f aca="false">INDEX('Zernike translation'!$A$3:$F$38,$E38,5)</f>
        <v>7</v>
      </c>
      <c r="I38" s="0" t="n">
        <f aca="false">INDEX('Zernike translation'!$A$3:$F$38,$E38,6)</f>
        <v>16</v>
      </c>
      <c r="J38" s="18" t="n">
        <f aca="false">C38/SQRT(I38)</f>
        <v>0.014</v>
      </c>
      <c r="M38" s="0" t="n">
        <v>36</v>
      </c>
      <c r="N38" s="18" t="n">
        <f aca="false">INDEX(J$3:J$38,MATCH(M38,F$3:F$38,0),1)</f>
        <v>0.014</v>
      </c>
    </row>
    <row r="39" customFormat="false" ht="14.65" hidden="false" customHeight="false" outlineLevel="0" collapsed="false"/>
    <row r="40" customFormat="false" ht="14.65" hidden="false" customHeight="false" outlineLevel="0" collapsed="false">
      <c r="C40" s="0" t="n">
        <f aca="false">SUMSQ(C3:C38)</f>
        <v>31.0054129</v>
      </c>
      <c r="D40" s="0" t="n">
        <f aca="false">SUMSQ(D6:D38)</f>
        <v>5.13727516</v>
      </c>
      <c r="J40" s="0" t="n">
        <f aca="false">SUMSQ(J6:J38)</f>
        <v>5.13717254584524</v>
      </c>
    </row>
    <row r="41" customFormat="false" ht="14.65" hidden="false" customHeight="false" outlineLevel="0" collapsed="false">
      <c r="C41" s="0" t="n">
        <f aca="false">SQRT(C40)</f>
        <v>5.56825043438242</v>
      </c>
      <c r="D41" s="0" t="n">
        <f aca="false">SQRT(D40)</f>
        <v>2.26655579238632</v>
      </c>
      <c r="J41" s="0" t="n">
        <f aca="false">SQRT(J40)</f>
        <v>2.2665331556907</v>
      </c>
    </row>
    <row r="42" customFormat="false" ht="14.65" hidden="false" customHeight="false" outlineLevel="0" collapsed="false">
      <c r="C42" s="0" t="n">
        <f aca="false">C41*3</f>
        <v>16.7047513031473</v>
      </c>
      <c r="D42" s="0" t="n">
        <f aca="false">D41*3</f>
        <v>6.79966737715897</v>
      </c>
      <c r="J42" s="0" t="n">
        <f aca="false">J41*3</f>
        <v>6.7995994670721</v>
      </c>
    </row>
    <row r="43" customFormat="false" ht="14.65" hidden="false" customHeight="false" outlineLevel="0" collapsed="false"/>
    <row r="44" customFormat="false" ht="14.65" hidden="false" customHeight="false" outlineLevel="0" collapsed="false"/>
    <row r="45" customFormat="false" ht="14.65" hidden="false" customHeight="false" outlineLevel="0" collapsed="false"/>
    <row r="46" customFormat="false" ht="14.65" hidden="false" customHeight="false" outlineLevel="0" collapsed="false"/>
    <row r="47" customFormat="false" ht="14.65" hidden="false" customHeight="false" outlineLevel="0" collapsed="false"/>
    <row r="48" customFormat="false" ht="14.65" hidden="false" customHeight="false" outlineLevel="0" collapsed="false"/>
    <row r="49" customFormat="false" ht="14.65" hidden="false" customHeight="false" outlineLevel="0" collapsed="false"/>
    <row r="50" customFormat="false" ht="14.65" hidden="false" customHeight="false" outlineLevel="0" collapsed="false"/>
    <row r="51" customFormat="false" ht="14.65" hidden="false" customHeight="false" outlineLevel="0" collapsed="false"/>
  </sheetData>
  <mergeCells count="7">
    <mergeCell ref="B4:B5"/>
    <mergeCell ref="B6:B8"/>
    <mergeCell ref="B9:B12"/>
    <mergeCell ref="B13:B17"/>
    <mergeCell ref="B18:B23"/>
    <mergeCell ref="B24:B30"/>
    <mergeCell ref="B31:B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J1" s="0" t="s">
        <v>71</v>
      </c>
    </row>
    <row r="2" customFormat="false" ht="14.65" hidden="false" customHeight="false" outlineLevel="0" collapsed="false">
      <c r="A2" s="0" t="s">
        <v>65</v>
      </c>
      <c r="B2" s="0" t="s">
        <v>60</v>
      </c>
      <c r="C2" s="0" t="s">
        <v>72</v>
      </c>
      <c r="D2" s="0" t="s">
        <v>66</v>
      </c>
      <c r="E2" s="0" t="s">
        <v>67</v>
      </c>
      <c r="F2" s="0" t="s">
        <v>68</v>
      </c>
      <c r="I2" s="0" t="s">
        <v>60</v>
      </c>
      <c r="J2" s="0" t="s">
        <v>72</v>
      </c>
      <c r="K2" s="0" t="s">
        <v>66</v>
      </c>
      <c r="L2" s="0" t="s">
        <v>67</v>
      </c>
      <c r="M2" s="0" t="s">
        <v>73</v>
      </c>
      <c r="N2" s="0" t="s">
        <v>74</v>
      </c>
      <c r="R2" s="0" t="n">
        <v>1</v>
      </c>
      <c r="S2" s="0" t="n">
        <f aca="false">(U2*(U2+2)+V2)/2</f>
        <v>0</v>
      </c>
      <c r="T2" s="0" t="n">
        <f aca="false">(1+(U2+ABS(V2))/2)^2 - 2*ABS(V2) + ABS(SIGN(V2))*(1-SIGN(V2))/2</f>
        <v>1</v>
      </c>
      <c r="U2" s="0" t="n">
        <v>0</v>
      </c>
      <c r="V2" s="0" t="n">
        <v>0</v>
      </c>
    </row>
    <row r="3" customFormat="false" ht="14.65" hidden="false" customHeight="false" outlineLevel="0" collapsed="false">
      <c r="A3" s="0" t="n">
        <v>1</v>
      </c>
      <c r="B3" s="0" t="n">
        <f aca="false">(D3*(D3+2)+E3)/2</f>
        <v>0</v>
      </c>
      <c r="C3" s="0" t="n">
        <f aca="false">(1+(D3+ABS(E3))/2)^2 - 2*ABS(E3) + ABS(SIGN(E3))*(1-SIGN(E3))/2</f>
        <v>1</v>
      </c>
      <c r="D3" s="0" t="n">
        <v>0</v>
      </c>
      <c r="E3" s="0" t="n">
        <v>0</v>
      </c>
      <c r="F3" s="0" t="n">
        <f aca="false">2*(D3+1)/IF(E3=0, 2, 1)</f>
        <v>1</v>
      </c>
      <c r="I3" s="0" t="n">
        <f aca="false">(K3*(K3+2)+L3)/2</f>
        <v>0</v>
      </c>
      <c r="J3" s="0" t="n">
        <f aca="false">(1+(K3+ABS(L3))/2)^2 - 2*ABS(L3) + ABS(SIGN(L3))*(1-SIGN(L3))/2</f>
        <v>1</v>
      </c>
      <c r="K3" s="0" t="n">
        <v>0</v>
      </c>
      <c r="L3" s="0" t="n">
        <v>0</v>
      </c>
      <c r="M3" s="0" t="s">
        <v>75</v>
      </c>
      <c r="N3" s="21" t="n">
        <v>1</v>
      </c>
      <c r="O3" s="21"/>
      <c r="R3" s="0" t="n">
        <v>3</v>
      </c>
      <c r="S3" s="0" t="n">
        <f aca="false">(U3*(U3+2)+V3)/2</f>
        <v>1</v>
      </c>
      <c r="T3" s="0" t="n">
        <f aca="false">(1+(U3+ABS(V3))/2)^2 - 2*ABS(V3) + ABS(SIGN(V3))*(1-SIGN(V3))/2</f>
        <v>3</v>
      </c>
      <c r="U3" s="0" t="n">
        <v>1</v>
      </c>
      <c r="V3" s="0" t="n">
        <v>-1</v>
      </c>
    </row>
    <row r="4" customFormat="false" ht="14.65" hidden="false" customHeight="false" outlineLevel="0" collapsed="false">
      <c r="A4" s="0" t="n">
        <v>2</v>
      </c>
      <c r="B4" s="0" t="n">
        <f aca="false">(D4*(D4+2)+E4)/2</f>
        <v>2</v>
      </c>
      <c r="C4" s="0" t="n">
        <f aca="false">(1+(D4+ABS(E4))/2)^2 - 2*ABS(E4) + ABS(SIGN(E4))*(1-SIGN(E4))/2</f>
        <v>2</v>
      </c>
      <c r="D4" s="0" t="n">
        <v>1</v>
      </c>
      <c r="E4" s="0" t="n">
        <v>1</v>
      </c>
      <c r="F4" s="0" t="n">
        <f aca="false">2*(D4+1)/IF(E4=0, 2, 1)</f>
        <v>4</v>
      </c>
      <c r="I4" s="0" t="n">
        <f aca="false">(K4*(K4+2)+L4)/2</f>
        <v>2</v>
      </c>
      <c r="J4" s="0" t="n">
        <f aca="false">(1+(K4+ABS(L4))/2)^2 - 2*ABS(L4) + ABS(SIGN(L4))*(1-SIGN(L4))/2</f>
        <v>2</v>
      </c>
      <c r="K4" s="0" t="n">
        <v>1</v>
      </c>
      <c r="L4" s="0" t="n">
        <v>1</v>
      </c>
      <c r="M4" s="0" t="s">
        <v>76</v>
      </c>
      <c r="N4" s="0" t="s">
        <v>77</v>
      </c>
      <c r="R4" s="0" t="n">
        <v>2</v>
      </c>
      <c r="S4" s="0" t="n">
        <f aca="false">(U4*(U4+2)+V4)/2</f>
        <v>2</v>
      </c>
      <c r="T4" s="0" t="n">
        <f aca="false">(1+(U4+ABS(V4))/2)^2 - 2*ABS(V4) + ABS(SIGN(V4))*(1-SIGN(V4))/2</f>
        <v>2</v>
      </c>
      <c r="U4" s="0" t="n">
        <v>1</v>
      </c>
      <c r="V4" s="0" t="n">
        <v>1</v>
      </c>
    </row>
    <row r="5" customFormat="false" ht="14.65" hidden="false" customHeight="false" outlineLevel="0" collapsed="false">
      <c r="A5" s="0" t="n">
        <v>3</v>
      </c>
      <c r="B5" s="0" t="n">
        <f aca="false">(D5*(D5+2)+E5)/2</f>
        <v>1</v>
      </c>
      <c r="C5" s="0" t="n">
        <f aca="false">(1+(D5+ABS(E5))/2)^2 - 2*ABS(E5) + ABS(SIGN(E5))*(1-SIGN(E5))/2</f>
        <v>3</v>
      </c>
      <c r="D5" s="0" t="n">
        <v>1</v>
      </c>
      <c r="E5" s="0" t="n">
        <v>-1</v>
      </c>
      <c r="F5" s="0" t="n">
        <f aca="false">2*(D5+1)/IF(E5=0, 2, 1)</f>
        <v>4</v>
      </c>
      <c r="I5" s="0" t="n">
        <f aca="false">(K5*(K5+2)+L5)/2</f>
        <v>1</v>
      </c>
      <c r="J5" s="0" t="n">
        <f aca="false">(1+(K5+ABS(L5))/2)^2 - 2*ABS(L5) + ABS(SIGN(L5))*(1-SIGN(L5))/2</f>
        <v>3</v>
      </c>
      <c r="K5" s="0" t="n">
        <v>1</v>
      </c>
      <c r="L5" s="0" t="n">
        <v>-1</v>
      </c>
      <c r="M5" s="0" t="s">
        <v>78</v>
      </c>
      <c r="N5" s="0" t="s">
        <v>79</v>
      </c>
      <c r="R5" s="0" t="n">
        <v>5</v>
      </c>
      <c r="S5" s="0" t="n">
        <f aca="false">(U5*(U5+2)+V5)/2</f>
        <v>3</v>
      </c>
      <c r="T5" s="0" t="n">
        <f aca="false">(1+(U5+ABS(V5))/2)^2 - 2*ABS(V5) + ABS(SIGN(V5))*(1-SIGN(V5))/2</f>
        <v>6</v>
      </c>
      <c r="U5" s="0" t="n">
        <v>2</v>
      </c>
      <c r="V5" s="0" t="n">
        <v>-2</v>
      </c>
    </row>
    <row r="6" customFormat="false" ht="14.65" hidden="false" customHeight="false" outlineLevel="0" collapsed="false">
      <c r="A6" s="0" t="n">
        <v>4</v>
      </c>
      <c r="B6" s="0" t="n">
        <f aca="false">(D6*(D6+2)+E6)/2</f>
        <v>4</v>
      </c>
      <c r="C6" s="0" t="n">
        <f aca="false">(1+(D6+ABS(E6))/2)^2 - 2*ABS(E6) + ABS(SIGN(E6))*(1-SIGN(E6))/2</f>
        <v>4</v>
      </c>
      <c r="D6" s="0" t="n">
        <v>2</v>
      </c>
      <c r="E6" s="0" t="n">
        <v>0</v>
      </c>
      <c r="F6" s="0" t="n">
        <f aca="false">2*(D6+1)/IF(E6=0, 2, 1)</f>
        <v>3</v>
      </c>
      <c r="I6" s="0" t="n">
        <f aca="false">(K6*(K6+2)+L6)/2</f>
        <v>4</v>
      </c>
      <c r="J6" s="0" t="n">
        <f aca="false">(1+(K6+ABS(L6))/2)^2 - 2*ABS(L6) + ABS(SIGN(L6))*(1-SIGN(L6))/2</f>
        <v>4</v>
      </c>
      <c r="K6" s="0" t="n">
        <v>2</v>
      </c>
      <c r="L6" s="0" t="n">
        <v>0</v>
      </c>
      <c r="M6" s="0" t="s">
        <v>80</v>
      </c>
      <c r="N6" s="0" t="s">
        <v>81</v>
      </c>
      <c r="R6" s="0" t="n">
        <v>4</v>
      </c>
      <c r="S6" s="0" t="n">
        <f aca="false">(U6*(U6+2)+V6)/2</f>
        <v>4</v>
      </c>
      <c r="T6" s="0" t="n">
        <f aca="false">(1+(U6+ABS(V6))/2)^2 - 2*ABS(V6) + ABS(SIGN(V6))*(1-SIGN(V6))/2</f>
        <v>4</v>
      </c>
      <c r="U6" s="0" t="n">
        <v>2</v>
      </c>
      <c r="V6" s="0" t="n">
        <v>0</v>
      </c>
    </row>
    <row r="7" customFormat="false" ht="14.65" hidden="false" customHeight="false" outlineLevel="0" collapsed="false">
      <c r="A7" s="0" t="n">
        <v>5</v>
      </c>
      <c r="B7" s="0" t="n">
        <f aca="false">(D7*(D7+2)+E7)/2</f>
        <v>3</v>
      </c>
      <c r="C7" s="0" t="n">
        <f aca="false">(1+(D7+ABS(E7))/2)^2 - 2*ABS(E7) + ABS(SIGN(E7))*(1-SIGN(E7))/2</f>
        <v>6</v>
      </c>
      <c r="D7" s="0" t="n">
        <v>2</v>
      </c>
      <c r="E7" s="0" t="n">
        <v>-2</v>
      </c>
      <c r="F7" s="0" t="n">
        <f aca="false">2*(D7+1)/IF(E7=0, 2, 1)</f>
        <v>6</v>
      </c>
      <c r="I7" s="0" t="n">
        <f aca="false">(K7*(K7+2)+L7)/2</f>
        <v>5</v>
      </c>
      <c r="J7" s="0" t="n">
        <f aca="false">(1+(K7+ABS(L7))/2)^2 - 2*ABS(L7) + ABS(SIGN(L7))*(1-SIGN(L7))/2</f>
        <v>5</v>
      </c>
      <c r="K7" s="0" t="n">
        <v>2</v>
      </c>
      <c r="L7" s="0" t="n">
        <v>2</v>
      </c>
      <c r="M7" s="0" t="s">
        <v>82</v>
      </c>
      <c r="N7" s="0" t="s">
        <v>83</v>
      </c>
      <c r="R7" s="0" t="n">
        <v>6</v>
      </c>
      <c r="S7" s="0" t="n">
        <f aca="false">(U7*(U7+2)+V7)/2</f>
        <v>5</v>
      </c>
      <c r="T7" s="0" t="n">
        <f aca="false">(1+(U7+ABS(V7))/2)^2 - 2*ABS(V7) + ABS(SIGN(V7))*(1-SIGN(V7))/2</f>
        <v>5</v>
      </c>
      <c r="U7" s="0" t="n">
        <v>2</v>
      </c>
      <c r="V7" s="0" t="n">
        <v>2</v>
      </c>
    </row>
    <row r="8" customFormat="false" ht="14.65" hidden="false" customHeight="false" outlineLevel="0" collapsed="false">
      <c r="A8" s="0" t="n">
        <v>6</v>
      </c>
      <c r="B8" s="0" t="n">
        <f aca="false">(D8*(D8+2)+E8)/2</f>
        <v>5</v>
      </c>
      <c r="C8" s="0" t="n">
        <f aca="false">(1+(D8+ABS(E8))/2)^2 - 2*ABS(E8) + ABS(SIGN(E8))*(1-SIGN(E8))/2</f>
        <v>5</v>
      </c>
      <c r="D8" s="0" t="n">
        <v>2</v>
      </c>
      <c r="E8" s="0" t="n">
        <v>2</v>
      </c>
      <c r="F8" s="0" t="n">
        <f aca="false">2*(D8+1)/IF(E8=0, 2, 1)</f>
        <v>6</v>
      </c>
      <c r="I8" s="0" t="n">
        <f aca="false">(K8*(K8+2)+L8)/2</f>
        <v>3</v>
      </c>
      <c r="J8" s="0" t="n">
        <f aca="false">(1+(K8+ABS(L8))/2)^2 - 2*ABS(L8) + ABS(SIGN(L8))*(1-SIGN(L8))/2</f>
        <v>6</v>
      </c>
      <c r="K8" s="0" t="n">
        <v>2</v>
      </c>
      <c r="L8" s="0" t="n">
        <v>-2</v>
      </c>
      <c r="M8" s="0" t="s">
        <v>84</v>
      </c>
      <c r="N8" s="0" t="s">
        <v>85</v>
      </c>
      <c r="R8" s="0" t="n">
        <v>9</v>
      </c>
      <c r="S8" s="0" t="n">
        <f aca="false">(U8*(U8+2)+V8)/2</f>
        <v>6</v>
      </c>
      <c r="T8" s="0" t="n">
        <f aca="false">(1+(U8+ABS(V8))/2)^2 - 2*ABS(V8) + ABS(SIGN(V8))*(1-SIGN(V8))/2</f>
        <v>11</v>
      </c>
      <c r="U8" s="0" t="n">
        <v>3</v>
      </c>
      <c r="V8" s="0" t="n">
        <v>-3</v>
      </c>
    </row>
    <row r="9" customFormat="false" ht="14.65" hidden="false" customHeight="false" outlineLevel="0" collapsed="false">
      <c r="A9" s="0" t="n">
        <v>7</v>
      </c>
      <c r="B9" s="0" t="n">
        <f aca="false">(D9*(D9+2)+E9)/2</f>
        <v>7</v>
      </c>
      <c r="C9" s="0" t="n">
        <f aca="false">(1+(D9+ABS(E9))/2)^2 - 2*ABS(E9) + ABS(SIGN(E9))*(1-SIGN(E9))/2</f>
        <v>8</v>
      </c>
      <c r="D9" s="0" t="n">
        <v>3</v>
      </c>
      <c r="E9" s="0" t="n">
        <v>-1</v>
      </c>
      <c r="F9" s="0" t="n">
        <f aca="false">2*(D9+1)/IF(E9=0, 2, 1)</f>
        <v>8</v>
      </c>
      <c r="I9" s="0" t="n">
        <f aca="false">(K9*(K9+2)+L9)/2</f>
        <v>8</v>
      </c>
      <c r="J9" s="0" t="n">
        <f aca="false">(1+(K9+ABS(L9))/2)^2 - 2*ABS(L9) + ABS(SIGN(L9))*(1-SIGN(L9))/2</f>
        <v>7</v>
      </c>
      <c r="K9" s="0" t="n">
        <v>3</v>
      </c>
      <c r="L9" s="0" t="n">
        <v>1</v>
      </c>
      <c r="M9" s="0" t="s">
        <v>86</v>
      </c>
      <c r="N9" s="0" t="s">
        <v>87</v>
      </c>
      <c r="R9" s="0" t="n">
        <v>7</v>
      </c>
      <c r="S9" s="0" t="n">
        <f aca="false">(U9*(U9+2)+V9)/2</f>
        <v>7</v>
      </c>
      <c r="T9" s="0" t="n">
        <f aca="false">(1+(U9+ABS(V9))/2)^2 - 2*ABS(V9) + ABS(SIGN(V9))*(1-SIGN(V9))/2</f>
        <v>8</v>
      </c>
      <c r="U9" s="0" t="n">
        <v>3</v>
      </c>
      <c r="V9" s="0" t="n">
        <v>-1</v>
      </c>
    </row>
    <row r="10" customFormat="false" ht="14.65" hidden="false" customHeight="false" outlineLevel="0" collapsed="false">
      <c r="A10" s="0" t="n">
        <v>8</v>
      </c>
      <c r="B10" s="0" t="n">
        <f aca="false">(D10*(D10+2)+E10)/2</f>
        <v>8</v>
      </c>
      <c r="C10" s="0" t="n">
        <f aca="false">(1+(D10+ABS(E10))/2)^2 - 2*ABS(E10) + ABS(SIGN(E10))*(1-SIGN(E10))/2</f>
        <v>7</v>
      </c>
      <c r="D10" s="0" t="n">
        <v>3</v>
      </c>
      <c r="E10" s="0" t="n">
        <v>1</v>
      </c>
      <c r="F10" s="0" t="n">
        <f aca="false">2*(D10+1)/IF(E10=0, 2, 1)</f>
        <v>8</v>
      </c>
      <c r="I10" s="0" t="n">
        <f aca="false">(K10*(K10+2)+L10)/2</f>
        <v>7</v>
      </c>
      <c r="J10" s="0" t="n">
        <f aca="false">(1+(K10+ABS(L10))/2)^2 - 2*ABS(L10) + ABS(SIGN(L10))*(1-SIGN(L10))/2</f>
        <v>8</v>
      </c>
      <c r="K10" s="0" t="n">
        <v>3</v>
      </c>
      <c r="L10" s="0" t="n">
        <v>-1</v>
      </c>
      <c r="M10" s="0" t="s">
        <v>88</v>
      </c>
      <c r="N10" s="0" t="s">
        <v>89</v>
      </c>
      <c r="R10" s="0" t="n">
        <v>8</v>
      </c>
      <c r="S10" s="0" t="n">
        <f aca="false">(U10*(U10+2)+V10)/2</f>
        <v>8</v>
      </c>
      <c r="T10" s="0" t="n">
        <f aca="false">(1+(U10+ABS(V10))/2)^2 - 2*ABS(V10) + ABS(SIGN(V10))*(1-SIGN(V10))/2</f>
        <v>7</v>
      </c>
      <c r="U10" s="0" t="n">
        <v>3</v>
      </c>
      <c r="V10" s="0" t="n">
        <v>1</v>
      </c>
    </row>
    <row r="11" customFormat="false" ht="14.65" hidden="false" customHeight="false" outlineLevel="0" collapsed="false">
      <c r="A11" s="0" t="n">
        <v>9</v>
      </c>
      <c r="B11" s="0" t="n">
        <f aca="false">(D11*(D11+2)+E11)/2</f>
        <v>6</v>
      </c>
      <c r="C11" s="0" t="n">
        <f aca="false">(1+(D11+ABS(E11))/2)^2 - 2*ABS(E11) + ABS(SIGN(E11))*(1-SIGN(E11))/2</f>
        <v>11</v>
      </c>
      <c r="D11" s="0" t="n">
        <v>3</v>
      </c>
      <c r="E11" s="0" t="n">
        <v>-3</v>
      </c>
      <c r="F11" s="0" t="n">
        <f aca="false">2*(D11+1)/IF(E11=0, 2, 1)</f>
        <v>8</v>
      </c>
      <c r="I11" s="0" t="n">
        <f aca="false">(K11*(K11+2)+L11)/2</f>
        <v>12</v>
      </c>
      <c r="J11" s="0" t="n">
        <f aca="false">(1+(K11+ABS(L11))/2)^2 - 2*ABS(L11) + ABS(SIGN(L11))*(1-SIGN(L11))/2</f>
        <v>9</v>
      </c>
      <c r="K11" s="0" t="n">
        <v>4</v>
      </c>
      <c r="L11" s="0" t="n">
        <v>0</v>
      </c>
      <c r="M11" s="0" t="s">
        <v>90</v>
      </c>
      <c r="N11" s="0" t="s">
        <v>91</v>
      </c>
      <c r="R11" s="0" t="n">
        <v>10</v>
      </c>
      <c r="S11" s="0" t="n">
        <f aca="false">(U11*(U11+2)+V11)/2</f>
        <v>9</v>
      </c>
      <c r="T11" s="0" t="n">
        <f aca="false">(1+(U11+ABS(V11))/2)^2 - 2*ABS(V11) + ABS(SIGN(V11))*(1-SIGN(V11))/2</f>
        <v>10</v>
      </c>
      <c r="U11" s="0" t="n">
        <v>3</v>
      </c>
      <c r="V11" s="0" t="n">
        <v>3</v>
      </c>
    </row>
    <row r="12" customFormat="false" ht="14.65" hidden="false" customHeight="false" outlineLevel="0" collapsed="false">
      <c r="A12" s="0" t="n">
        <v>10</v>
      </c>
      <c r="B12" s="0" t="n">
        <f aca="false">(D12*(D12+2)+E12)/2</f>
        <v>9</v>
      </c>
      <c r="C12" s="0" t="n">
        <f aca="false">(1+(D12+ABS(E12))/2)^2 - 2*ABS(E12) + ABS(SIGN(E12))*(1-SIGN(E12))/2</f>
        <v>10</v>
      </c>
      <c r="D12" s="0" t="n">
        <v>3</v>
      </c>
      <c r="E12" s="0" t="n">
        <v>3</v>
      </c>
      <c r="F12" s="0" t="n">
        <f aca="false">2*(D12+1)/IF(E12=0, 2, 1)</f>
        <v>8</v>
      </c>
      <c r="I12" s="0" t="n">
        <f aca="false">(K12*(K12+2)+L12)/2</f>
        <v>9</v>
      </c>
      <c r="J12" s="0" t="n">
        <f aca="false">(1+(K12+ABS(L12))/2)^2 - 2*ABS(L12) + ABS(SIGN(L12))*(1-SIGN(L12))/2</f>
        <v>10</v>
      </c>
      <c r="K12" s="0" t="n">
        <v>3</v>
      </c>
      <c r="L12" s="0" t="n">
        <v>3</v>
      </c>
      <c r="M12" s="0" t="s">
        <v>92</v>
      </c>
      <c r="N12" s="0" t="s">
        <v>93</v>
      </c>
      <c r="R12" s="0" t="n">
        <v>15</v>
      </c>
      <c r="S12" s="0" t="n">
        <f aca="false">(U12*(U12+2)+V12)/2</f>
        <v>10</v>
      </c>
      <c r="T12" s="0" t="n">
        <f aca="false">(1+(U12+ABS(V12))/2)^2 - 2*ABS(V12) + ABS(SIGN(V12))*(1-SIGN(V12))/2</f>
        <v>18</v>
      </c>
      <c r="U12" s="0" t="n">
        <v>4</v>
      </c>
      <c r="V12" s="0" t="n">
        <v>-4</v>
      </c>
    </row>
    <row r="13" customFormat="false" ht="14.65" hidden="false" customHeight="false" outlineLevel="0" collapsed="false">
      <c r="A13" s="0" t="n">
        <v>11</v>
      </c>
      <c r="B13" s="0" t="n">
        <f aca="false">(D13*(D13+2)+E13)/2</f>
        <v>12</v>
      </c>
      <c r="C13" s="0" t="n">
        <f aca="false">(1+(D13+ABS(E13))/2)^2 - 2*ABS(E13) + ABS(SIGN(E13))*(1-SIGN(E13))/2</f>
        <v>9</v>
      </c>
      <c r="D13" s="0" t="n">
        <v>4</v>
      </c>
      <c r="E13" s="0" t="n">
        <v>0</v>
      </c>
      <c r="F13" s="0" t="n">
        <f aca="false">2*(D13+1)/IF(E13=0, 2, 1)</f>
        <v>5</v>
      </c>
      <c r="I13" s="0" t="n">
        <f aca="false">(K13*(K13+2)+L13)/2</f>
        <v>6</v>
      </c>
      <c r="J13" s="0" t="n">
        <f aca="false">(1+(K13+ABS(L13))/2)^2 - 2*ABS(L13) + ABS(SIGN(L13))*(1-SIGN(L13))/2</f>
        <v>11</v>
      </c>
      <c r="K13" s="0" t="n">
        <v>3</v>
      </c>
      <c r="L13" s="0" t="n">
        <v>-3</v>
      </c>
      <c r="M13" s="0" t="s">
        <v>94</v>
      </c>
      <c r="N13" s="0" t="s">
        <v>95</v>
      </c>
      <c r="R13" s="0" t="n">
        <v>13</v>
      </c>
      <c r="S13" s="0" t="n">
        <f aca="false">(U13*(U13+2)+V13)/2</f>
        <v>11</v>
      </c>
      <c r="T13" s="0" t="n">
        <f aca="false">(1+(U13+ABS(V13))/2)^2 - 2*ABS(V13) + ABS(SIGN(V13))*(1-SIGN(V13))/2</f>
        <v>13</v>
      </c>
      <c r="U13" s="0" t="n">
        <v>4</v>
      </c>
      <c r="V13" s="0" t="n">
        <v>-2</v>
      </c>
    </row>
    <row r="14" customFormat="false" ht="14.65" hidden="false" customHeight="false" outlineLevel="0" collapsed="false">
      <c r="A14" s="0" t="n">
        <v>12</v>
      </c>
      <c r="B14" s="0" t="n">
        <f aca="false">(D14*(D14+2)+E14)/2</f>
        <v>13</v>
      </c>
      <c r="C14" s="0" t="n">
        <f aca="false">(1+(D14+ABS(E14))/2)^2 - 2*ABS(E14) + ABS(SIGN(E14))*(1-SIGN(E14))/2</f>
        <v>12</v>
      </c>
      <c r="D14" s="0" t="n">
        <v>4</v>
      </c>
      <c r="E14" s="0" t="n">
        <v>2</v>
      </c>
      <c r="F14" s="0" t="n">
        <f aca="false">2*(D14+1)/IF(E14=0, 2, 1)</f>
        <v>10</v>
      </c>
      <c r="I14" s="0" t="n">
        <f aca="false">(K14*(K14+2)+L14)/2</f>
        <v>13</v>
      </c>
      <c r="J14" s="0" t="n">
        <f aca="false">(1+(K14+ABS(L14))/2)^2 - 2*ABS(L14) + ABS(SIGN(L14))*(1-SIGN(L14))/2</f>
        <v>12</v>
      </c>
      <c r="K14" s="0" t="n">
        <v>4</v>
      </c>
      <c r="L14" s="0" t="n">
        <v>2</v>
      </c>
      <c r="M14" s="0" t="s">
        <v>96</v>
      </c>
      <c r="N14" s="0" t="s">
        <v>97</v>
      </c>
      <c r="R14" s="0" t="n">
        <v>11</v>
      </c>
      <c r="S14" s="0" t="n">
        <f aca="false">(U14*(U14+2)+V14)/2</f>
        <v>12</v>
      </c>
      <c r="T14" s="0" t="n">
        <f aca="false">(1+(U14+ABS(V14))/2)^2 - 2*ABS(V14) + ABS(SIGN(V14))*(1-SIGN(V14))/2</f>
        <v>9</v>
      </c>
      <c r="U14" s="0" t="n">
        <v>4</v>
      </c>
      <c r="V14" s="0" t="n">
        <v>0</v>
      </c>
    </row>
    <row r="15" customFormat="false" ht="14.65" hidden="false" customHeight="false" outlineLevel="0" collapsed="false">
      <c r="A15" s="0" t="n">
        <v>13</v>
      </c>
      <c r="B15" s="0" t="n">
        <f aca="false">(D15*(D15+2)+E15)/2</f>
        <v>11</v>
      </c>
      <c r="C15" s="0" t="n">
        <f aca="false">(1+(D15+ABS(E15))/2)^2 - 2*ABS(E15) + ABS(SIGN(E15))*(1-SIGN(E15))/2</f>
        <v>13</v>
      </c>
      <c r="D15" s="0" t="n">
        <v>4</v>
      </c>
      <c r="E15" s="0" t="n">
        <v>-2</v>
      </c>
      <c r="F15" s="0" t="n">
        <f aca="false">2*(D15+1)/IF(E15=0, 2, 1)</f>
        <v>10</v>
      </c>
      <c r="I15" s="0" t="n">
        <f aca="false">(K15*(K15+2)+L15)/2</f>
        <v>11</v>
      </c>
      <c r="J15" s="0" t="n">
        <f aca="false">(1+(K15+ABS(L15))/2)^2 - 2*ABS(L15) + ABS(SIGN(L15))*(1-SIGN(L15))/2</f>
        <v>13</v>
      </c>
      <c r="K15" s="0" t="n">
        <v>4</v>
      </c>
      <c r="L15" s="0" t="n">
        <v>-2</v>
      </c>
      <c r="M15" s="0" t="s">
        <v>98</v>
      </c>
      <c r="N15" s="0" t="s">
        <v>99</v>
      </c>
      <c r="R15" s="0" t="n">
        <v>12</v>
      </c>
      <c r="S15" s="0" t="n">
        <f aca="false">(U15*(U15+2)+V15)/2</f>
        <v>13</v>
      </c>
      <c r="T15" s="0" t="n">
        <f aca="false">(1+(U15+ABS(V15))/2)^2 - 2*ABS(V15) + ABS(SIGN(V15))*(1-SIGN(V15))/2</f>
        <v>12</v>
      </c>
      <c r="U15" s="0" t="n">
        <v>4</v>
      </c>
      <c r="V15" s="0" t="n">
        <v>2</v>
      </c>
    </row>
    <row r="16" customFormat="false" ht="14.65" hidden="false" customHeight="false" outlineLevel="0" collapsed="false">
      <c r="A16" s="0" t="n">
        <v>14</v>
      </c>
      <c r="B16" s="0" t="n">
        <f aca="false">(D16*(D16+2)+E16)/2</f>
        <v>14</v>
      </c>
      <c r="C16" s="0" t="n">
        <f aca="false">(1+(D16+ABS(E16))/2)^2 - 2*ABS(E16) + ABS(SIGN(E16))*(1-SIGN(E16))/2</f>
        <v>17</v>
      </c>
      <c r="D16" s="0" t="n">
        <v>4</v>
      </c>
      <c r="E16" s="0" t="n">
        <v>4</v>
      </c>
      <c r="F16" s="0" t="n">
        <f aca="false">2*(D16+1)/IF(E16=0, 2, 1)</f>
        <v>10</v>
      </c>
      <c r="I16" s="0" t="n">
        <f aca="false">(K16*(K16+2)+L16)/2</f>
        <v>18</v>
      </c>
      <c r="J16" s="0" t="n">
        <f aca="false">(1+(K16+ABS(L16))/2)^2 - 2*ABS(L16) + ABS(SIGN(L16))*(1-SIGN(L16))/2</f>
        <v>14</v>
      </c>
      <c r="K16" s="0" t="n">
        <v>5</v>
      </c>
      <c r="L16" s="0" t="n">
        <v>1</v>
      </c>
      <c r="M16" s="0" t="s">
        <v>100</v>
      </c>
      <c r="N16" s="0" t="s">
        <v>101</v>
      </c>
      <c r="R16" s="0" t="n">
        <v>14</v>
      </c>
      <c r="S16" s="0" t="n">
        <f aca="false">(U16*(U16+2)+V16)/2</f>
        <v>14</v>
      </c>
      <c r="T16" s="0" t="n">
        <f aca="false">(1+(U16+ABS(V16))/2)^2 - 2*ABS(V16) + ABS(SIGN(V16))*(1-SIGN(V16))/2</f>
        <v>17</v>
      </c>
      <c r="U16" s="0" t="n">
        <v>4</v>
      </c>
      <c r="V16" s="0" t="n">
        <v>4</v>
      </c>
    </row>
    <row r="17" customFormat="false" ht="14.65" hidden="false" customHeight="false" outlineLevel="0" collapsed="false">
      <c r="A17" s="0" t="n">
        <v>15</v>
      </c>
      <c r="B17" s="0" t="n">
        <f aca="false">(D17*(D17+2)+E17)/2</f>
        <v>10</v>
      </c>
      <c r="C17" s="0" t="n">
        <f aca="false">(1+(D17+ABS(E17))/2)^2 - 2*ABS(E17) + ABS(SIGN(E17))*(1-SIGN(E17))/2</f>
        <v>18</v>
      </c>
      <c r="D17" s="0" t="n">
        <v>4</v>
      </c>
      <c r="E17" s="0" t="n">
        <v>-4</v>
      </c>
      <c r="F17" s="0" t="n">
        <f aca="false">2*(D17+1)/IF(E17=0, 2, 1)</f>
        <v>10</v>
      </c>
      <c r="I17" s="0" t="n">
        <f aca="false">(K17*(K17+2)+L17)/2</f>
        <v>17</v>
      </c>
      <c r="J17" s="0" t="n">
        <f aca="false">(1+(K17+ABS(L17))/2)^2 - 2*ABS(L17) + ABS(SIGN(L17))*(1-SIGN(L17))/2</f>
        <v>15</v>
      </c>
      <c r="K17" s="0" t="n">
        <v>5</v>
      </c>
      <c r="L17" s="0" t="n">
        <v>-1</v>
      </c>
      <c r="M17" s="0" t="s">
        <v>102</v>
      </c>
      <c r="N17" s="0" t="s">
        <v>103</v>
      </c>
      <c r="R17" s="0" t="n">
        <v>21</v>
      </c>
      <c r="S17" s="0" t="n">
        <f aca="false">(U17*(U17+2)+V17)/2</f>
        <v>15</v>
      </c>
      <c r="T17" s="0" t="n">
        <f aca="false">(1+(U17+ABS(V17))/2)^2 - 2*ABS(V17) + ABS(SIGN(V17))*(1-SIGN(V17))/2</f>
        <v>27</v>
      </c>
      <c r="U17" s="0" t="n">
        <v>5</v>
      </c>
      <c r="V17" s="0" t="n">
        <v>-5</v>
      </c>
    </row>
    <row r="18" customFormat="false" ht="14.65" hidden="false" customHeight="false" outlineLevel="0" collapsed="false">
      <c r="A18" s="0" t="n">
        <v>16</v>
      </c>
      <c r="B18" s="0" t="n">
        <f aca="false">(D18*(D18+2)+E18)/2</f>
        <v>18</v>
      </c>
      <c r="C18" s="0" t="n">
        <f aca="false">(1+(D18+ABS(E18))/2)^2 - 2*ABS(E18) + ABS(SIGN(E18))*(1-SIGN(E18))/2</f>
        <v>14</v>
      </c>
      <c r="D18" s="0" t="n">
        <v>5</v>
      </c>
      <c r="E18" s="0" t="n">
        <v>1</v>
      </c>
      <c r="F18" s="0" t="n">
        <f aca="false">2*(D18+1)/IF(E18=0, 2, 1)</f>
        <v>12</v>
      </c>
      <c r="I18" s="0" t="n">
        <f aca="false">(K18*(K18+2)+L18)/2</f>
        <v>24</v>
      </c>
      <c r="J18" s="0" t="n">
        <f aca="false">(1+(K18+ABS(L18))/2)^2 - 2*ABS(L18) + ABS(SIGN(L18))*(1-SIGN(L18))/2</f>
        <v>16</v>
      </c>
      <c r="K18" s="0" t="n">
        <v>6</v>
      </c>
      <c r="L18" s="0" t="n">
        <v>0</v>
      </c>
      <c r="M18" s="0" t="s">
        <v>104</v>
      </c>
      <c r="N18" s="0" t="s">
        <v>105</v>
      </c>
      <c r="R18" s="0" t="n">
        <v>19</v>
      </c>
      <c r="S18" s="0" t="n">
        <f aca="false">(U18*(U18+2)+V18)/2</f>
        <v>16</v>
      </c>
      <c r="T18" s="0" t="n">
        <f aca="false">(1+(U18+ABS(V18))/2)^2 - 2*ABS(V18) + ABS(SIGN(V18))*(1-SIGN(V18))/2</f>
        <v>20</v>
      </c>
      <c r="U18" s="0" t="n">
        <v>5</v>
      </c>
      <c r="V18" s="0" t="n">
        <v>-3</v>
      </c>
    </row>
    <row r="19" customFormat="false" ht="14.65" hidden="false" customHeight="false" outlineLevel="0" collapsed="false">
      <c r="A19" s="0" t="n">
        <v>17</v>
      </c>
      <c r="B19" s="0" t="n">
        <f aca="false">(D19*(D19+2)+E19)/2</f>
        <v>17</v>
      </c>
      <c r="C19" s="0" t="n">
        <f aca="false">(1+(D19+ABS(E19))/2)^2 - 2*ABS(E19) + ABS(SIGN(E19))*(1-SIGN(E19))/2</f>
        <v>15</v>
      </c>
      <c r="D19" s="0" t="n">
        <v>5</v>
      </c>
      <c r="E19" s="0" t="n">
        <v>-1</v>
      </c>
      <c r="F19" s="0" t="n">
        <f aca="false">2*(D19+1)/IF(E19=0, 2, 1)</f>
        <v>12</v>
      </c>
      <c r="I19" s="0" t="n">
        <f aca="false">(K19*(K19+2)+L19)/2</f>
        <v>14</v>
      </c>
      <c r="J19" s="0" t="n">
        <f aca="false">(1+(K19+ABS(L19))/2)^2 - 2*ABS(L19) + ABS(SIGN(L19))*(1-SIGN(L19))/2</f>
        <v>17</v>
      </c>
      <c r="K19" s="0" t="n">
        <v>4</v>
      </c>
      <c r="L19" s="0" t="n">
        <v>4</v>
      </c>
      <c r="M19" s="0" t="s">
        <v>106</v>
      </c>
      <c r="N19" s="0" t="s">
        <v>107</v>
      </c>
      <c r="R19" s="0" t="n">
        <v>17</v>
      </c>
      <c r="S19" s="0" t="n">
        <f aca="false">(U19*(U19+2)+V19)/2</f>
        <v>17</v>
      </c>
      <c r="T19" s="0" t="n">
        <f aca="false">(1+(U19+ABS(V19))/2)^2 - 2*ABS(V19) + ABS(SIGN(V19))*(1-SIGN(V19))/2</f>
        <v>15</v>
      </c>
      <c r="U19" s="0" t="n">
        <v>5</v>
      </c>
      <c r="V19" s="0" t="n">
        <v>-1</v>
      </c>
    </row>
    <row r="20" customFormat="false" ht="14.65" hidden="false" customHeight="false" outlineLevel="0" collapsed="false">
      <c r="A20" s="0" t="n">
        <v>18</v>
      </c>
      <c r="B20" s="0" t="n">
        <f aca="false">(D20*(D20+2)+E20)/2</f>
        <v>19</v>
      </c>
      <c r="C20" s="0" t="n">
        <f aca="false">(1+(D20+ABS(E20))/2)^2 - 2*ABS(E20) + ABS(SIGN(E20))*(1-SIGN(E20))/2</f>
        <v>19</v>
      </c>
      <c r="D20" s="0" t="n">
        <v>5</v>
      </c>
      <c r="E20" s="0" t="n">
        <v>3</v>
      </c>
      <c r="F20" s="0" t="n">
        <f aca="false">2*(D20+1)/IF(E20=0, 2, 1)</f>
        <v>12</v>
      </c>
      <c r="I20" s="0" t="n">
        <f aca="false">(K20*(K20+2)+L20)/2</f>
        <v>10</v>
      </c>
      <c r="J20" s="0" t="n">
        <f aca="false">(1+(K20+ABS(L20))/2)^2 - 2*ABS(L20) + ABS(SIGN(L20))*(1-SIGN(L20))/2</f>
        <v>18</v>
      </c>
      <c r="K20" s="0" t="n">
        <v>4</v>
      </c>
      <c r="L20" s="0" t="n">
        <v>-4</v>
      </c>
      <c r="M20" s="0" t="s">
        <v>108</v>
      </c>
      <c r="N20" s="0" t="s">
        <v>109</v>
      </c>
      <c r="R20" s="0" t="n">
        <v>16</v>
      </c>
      <c r="S20" s="0" t="n">
        <f aca="false">(U20*(U20+2)+V20)/2</f>
        <v>18</v>
      </c>
      <c r="T20" s="0" t="n">
        <f aca="false">(1+(U20+ABS(V20))/2)^2 - 2*ABS(V20) + ABS(SIGN(V20))*(1-SIGN(V20))/2</f>
        <v>14</v>
      </c>
      <c r="U20" s="0" t="n">
        <v>5</v>
      </c>
      <c r="V20" s="0" t="n">
        <v>1</v>
      </c>
    </row>
    <row r="21" customFormat="false" ht="14.65" hidden="false" customHeight="false" outlineLevel="0" collapsed="false">
      <c r="A21" s="0" t="n">
        <v>19</v>
      </c>
      <c r="B21" s="0" t="n">
        <f aca="false">(D21*(D21+2)+E21)/2</f>
        <v>16</v>
      </c>
      <c r="C21" s="0" t="n">
        <f aca="false">(1+(D21+ABS(E21))/2)^2 - 2*ABS(E21) + ABS(SIGN(E21))*(1-SIGN(E21))/2</f>
        <v>20</v>
      </c>
      <c r="D21" s="0" t="n">
        <v>5</v>
      </c>
      <c r="E21" s="0" t="n">
        <v>-3</v>
      </c>
      <c r="F21" s="0" t="n">
        <f aca="false">2*(D21+1)/IF(E21=0, 2, 1)</f>
        <v>12</v>
      </c>
      <c r="I21" s="0" t="n">
        <f aca="false">(K21*(K21+2)+L21)/2</f>
        <v>19</v>
      </c>
      <c r="J21" s="0" t="n">
        <f aca="false">(1+(K21+ABS(L21))/2)^2 - 2*ABS(L21) + ABS(SIGN(L21))*(1-SIGN(L21))/2</f>
        <v>19</v>
      </c>
      <c r="K21" s="0" t="n">
        <v>5</v>
      </c>
      <c r="L21" s="0" t="n">
        <v>3</v>
      </c>
      <c r="M21" s="0" t="s">
        <v>110</v>
      </c>
      <c r="N21" s="0" t="s">
        <v>111</v>
      </c>
      <c r="R21" s="0" t="n">
        <v>18</v>
      </c>
      <c r="S21" s="0" t="n">
        <f aca="false">(U21*(U21+2)+V21)/2</f>
        <v>19</v>
      </c>
      <c r="T21" s="0" t="n">
        <f aca="false">(1+(U21+ABS(V21))/2)^2 - 2*ABS(V21) + ABS(SIGN(V21))*(1-SIGN(V21))/2</f>
        <v>19</v>
      </c>
      <c r="U21" s="0" t="n">
        <v>5</v>
      </c>
      <c r="V21" s="0" t="n">
        <v>3</v>
      </c>
    </row>
    <row r="22" customFormat="false" ht="14.65" hidden="false" customHeight="false" outlineLevel="0" collapsed="false">
      <c r="A22" s="0" t="n">
        <v>20</v>
      </c>
      <c r="B22" s="0" t="n">
        <f aca="false">(D22*(D22+2)+E22)/2</f>
        <v>20</v>
      </c>
      <c r="C22" s="0" t="n">
        <f aca="false">(1+(D22+ABS(E22))/2)^2 - 2*ABS(E22) + ABS(SIGN(E22))*(1-SIGN(E22))/2</f>
        <v>26</v>
      </c>
      <c r="D22" s="0" t="n">
        <v>5</v>
      </c>
      <c r="E22" s="0" t="n">
        <v>5</v>
      </c>
      <c r="F22" s="0" t="n">
        <f aca="false">2*(D22+1)/IF(E22=0, 2, 1)</f>
        <v>12</v>
      </c>
      <c r="I22" s="0" t="n">
        <f aca="false">(K22*(K22+2)+L22)/2</f>
        <v>16</v>
      </c>
      <c r="J22" s="0" t="n">
        <f aca="false">(1+(K22+ABS(L22))/2)^2 - 2*ABS(L22) + ABS(SIGN(L22))*(1-SIGN(L22))/2</f>
        <v>20</v>
      </c>
      <c r="K22" s="0" t="n">
        <v>5</v>
      </c>
      <c r="L22" s="0" t="n">
        <v>-3</v>
      </c>
      <c r="M22" s="0" t="s">
        <v>112</v>
      </c>
      <c r="N22" s="0" t="s">
        <v>113</v>
      </c>
      <c r="R22" s="0" t="n">
        <v>20</v>
      </c>
      <c r="S22" s="0" t="n">
        <f aca="false">(U22*(U22+2)+V22)/2</f>
        <v>20</v>
      </c>
      <c r="T22" s="0" t="n">
        <f aca="false">(1+(U22+ABS(V22))/2)^2 - 2*ABS(V22) + ABS(SIGN(V22))*(1-SIGN(V22))/2</f>
        <v>26</v>
      </c>
      <c r="U22" s="0" t="n">
        <v>5</v>
      </c>
      <c r="V22" s="0" t="n">
        <v>5</v>
      </c>
    </row>
    <row r="23" customFormat="false" ht="14.65" hidden="false" customHeight="false" outlineLevel="0" collapsed="false">
      <c r="A23" s="0" t="n">
        <v>21</v>
      </c>
      <c r="B23" s="0" t="n">
        <f aca="false">(D23*(D23+2)+E23)/2</f>
        <v>15</v>
      </c>
      <c r="C23" s="0" t="n">
        <f aca="false">(1+(D23+ABS(E23))/2)^2 - 2*ABS(E23) + ABS(SIGN(E23))*(1-SIGN(E23))/2</f>
        <v>27</v>
      </c>
      <c r="D23" s="0" t="n">
        <v>5</v>
      </c>
      <c r="E23" s="0" t="n">
        <v>-5</v>
      </c>
      <c r="F23" s="0" t="n">
        <f aca="false">2*(D23+1)/IF(E23=0, 2, 1)</f>
        <v>12</v>
      </c>
      <c r="I23" s="0" t="n">
        <f aca="false">(K23*(K23+2)+L23)/2</f>
        <v>25</v>
      </c>
      <c r="J23" s="0" t="n">
        <f aca="false">(1+(K23+ABS(L23))/2)^2 - 2*ABS(L23) + ABS(SIGN(L23))*(1-SIGN(L23))/2</f>
        <v>21</v>
      </c>
      <c r="K23" s="0" t="n">
        <v>6</v>
      </c>
      <c r="L23" s="0" t="n">
        <v>2</v>
      </c>
      <c r="M23" s="0" t="s">
        <v>114</v>
      </c>
      <c r="N23" s="0" t="s">
        <v>115</v>
      </c>
      <c r="R23" s="0" t="n">
        <v>27</v>
      </c>
      <c r="S23" s="0" t="n">
        <f aca="false">(U23*(U23+2)+V23)/2</f>
        <v>21</v>
      </c>
      <c r="T23" s="0" t="n">
        <f aca="false">(1+(U23+ABS(V23))/2)^2 - 2*ABS(V23) + ABS(SIGN(V23))*(1-SIGN(V23))/2</f>
        <v>38</v>
      </c>
      <c r="U23" s="0" t="n">
        <v>6</v>
      </c>
      <c r="V23" s="0" t="n">
        <v>-6</v>
      </c>
    </row>
    <row r="24" customFormat="false" ht="14.65" hidden="false" customHeight="false" outlineLevel="0" collapsed="false">
      <c r="A24" s="0" t="n">
        <v>22</v>
      </c>
      <c r="B24" s="0" t="n">
        <f aca="false">(D24*(D24+2)+E24)/2</f>
        <v>24</v>
      </c>
      <c r="C24" s="0" t="n">
        <f aca="false">(1+(D24+ABS(E24))/2)^2 - 2*ABS(E24) + ABS(SIGN(E24))*(1-SIGN(E24))/2</f>
        <v>16</v>
      </c>
      <c r="D24" s="0" t="n">
        <v>6</v>
      </c>
      <c r="E24" s="0" t="n">
        <v>0</v>
      </c>
      <c r="F24" s="0" t="n">
        <f aca="false">2*(D24+1)/IF(E24=0, 2, 1)</f>
        <v>7</v>
      </c>
      <c r="I24" s="0" t="n">
        <f aca="false">(K24*(K24+2)+L24)/2</f>
        <v>23</v>
      </c>
      <c r="J24" s="0" t="n">
        <f aca="false">(1+(K24+ABS(L24))/2)^2 - 2*ABS(L24) + ABS(SIGN(L24))*(1-SIGN(L24))/2</f>
        <v>22</v>
      </c>
      <c r="K24" s="0" t="n">
        <v>6</v>
      </c>
      <c r="L24" s="0" t="n">
        <v>-2</v>
      </c>
      <c r="M24" s="0" t="s">
        <v>116</v>
      </c>
      <c r="N24" s="0" t="s">
        <v>117</v>
      </c>
      <c r="R24" s="0" t="n">
        <v>25</v>
      </c>
      <c r="S24" s="0" t="n">
        <f aca="false">(U24*(U24+2)+V24)/2</f>
        <v>22</v>
      </c>
      <c r="T24" s="0" t="n">
        <f aca="false">(1+(U24+ABS(V24))/2)^2 - 2*ABS(V24) + ABS(SIGN(V24))*(1-SIGN(V24))/2</f>
        <v>29</v>
      </c>
      <c r="U24" s="0" t="n">
        <v>6</v>
      </c>
      <c r="V24" s="0" t="n">
        <v>-4</v>
      </c>
    </row>
    <row r="25" customFormat="false" ht="14.65" hidden="false" customHeight="false" outlineLevel="0" collapsed="false">
      <c r="A25" s="0" t="n">
        <v>23</v>
      </c>
      <c r="B25" s="0" t="n">
        <f aca="false">(D25*(D25+2)+E25)/2</f>
        <v>23</v>
      </c>
      <c r="C25" s="0" t="n">
        <f aca="false">(1+(D25+ABS(E25))/2)^2 - 2*ABS(E25) + ABS(SIGN(E25))*(1-SIGN(E25))/2</f>
        <v>22</v>
      </c>
      <c r="D25" s="0" t="n">
        <v>6</v>
      </c>
      <c r="E25" s="0" t="n">
        <v>-2</v>
      </c>
      <c r="F25" s="0" t="n">
        <f aca="false">2*(D25+1)/IF(E25=0, 2, 1)</f>
        <v>14</v>
      </c>
      <c r="I25" s="0" t="n">
        <f aca="false">(K25*(K25+2)+L25)/2</f>
        <v>32</v>
      </c>
      <c r="J25" s="0" t="n">
        <f aca="false">(1+(K25+ABS(L25))/2)^2 - 2*ABS(L25) + ABS(SIGN(L25))*(1-SIGN(L25))/2</f>
        <v>23</v>
      </c>
      <c r="K25" s="0" t="n">
        <v>7</v>
      </c>
      <c r="L25" s="0" t="n">
        <v>1</v>
      </c>
      <c r="M25" s="0" t="s">
        <v>118</v>
      </c>
      <c r="N25" s="0" t="s">
        <v>119</v>
      </c>
      <c r="R25" s="0" t="n">
        <v>23</v>
      </c>
      <c r="S25" s="0" t="n">
        <f aca="false">(U25*(U25+2)+V25)/2</f>
        <v>23</v>
      </c>
      <c r="T25" s="0" t="n">
        <f aca="false">(1+(U25+ABS(V25))/2)^2 - 2*ABS(V25) + ABS(SIGN(V25))*(1-SIGN(V25))/2</f>
        <v>22</v>
      </c>
      <c r="U25" s="0" t="n">
        <v>6</v>
      </c>
      <c r="V25" s="0" t="n">
        <v>-2</v>
      </c>
    </row>
    <row r="26" customFormat="false" ht="14.65" hidden="false" customHeight="false" outlineLevel="0" collapsed="false">
      <c r="A26" s="0" t="n">
        <v>24</v>
      </c>
      <c r="B26" s="0" t="n">
        <f aca="false">(D26*(D26+2)+E26)/2</f>
        <v>25</v>
      </c>
      <c r="C26" s="0" t="n">
        <f aca="false">(1+(D26+ABS(E26))/2)^2 - 2*ABS(E26) + ABS(SIGN(E26))*(1-SIGN(E26))/2</f>
        <v>21</v>
      </c>
      <c r="D26" s="0" t="n">
        <v>6</v>
      </c>
      <c r="E26" s="0" t="n">
        <v>2</v>
      </c>
      <c r="F26" s="0" t="n">
        <f aca="false">2*(D26+1)/IF(E26=0, 2, 1)</f>
        <v>14</v>
      </c>
      <c r="I26" s="0" t="n">
        <f aca="false">(K26*(K26+2)+L26)/2</f>
        <v>31</v>
      </c>
      <c r="J26" s="0" t="n">
        <f aca="false">(1+(K26+ABS(L26))/2)^2 - 2*ABS(L26) + ABS(SIGN(L26))*(1-SIGN(L26))/2</f>
        <v>24</v>
      </c>
      <c r="K26" s="0" t="n">
        <v>7</v>
      </c>
      <c r="L26" s="0" t="n">
        <v>-1</v>
      </c>
      <c r="M26" s="0" t="s">
        <v>120</v>
      </c>
      <c r="N26" s="0" t="s">
        <v>121</v>
      </c>
      <c r="R26" s="0" t="n">
        <v>22</v>
      </c>
      <c r="S26" s="0" t="n">
        <f aca="false">(U26*(U26+2)+V26)/2</f>
        <v>24</v>
      </c>
      <c r="T26" s="0" t="n">
        <f aca="false">(1+(U26+ABS(V26))/2)^2 - 2*ABS(V26) + ABS(SIGN(V26))*(1-SIGN(V26))/2</f>
        <v>16</v>
      </c>
      <c r="U26" s="0" t="n">
        <v>6</v>
      </c>
      <c r="V26" s="0" t="n">
        <v>0</v>
      </c>
    </row>
    <row r="27" customFormat="false" ht="14.65" hidden="false" customHeight="false" outlineLevel="0" collapsed="false">
      <c r="A27" s="0" t="n">
        <v>25</v>
      </c>
      <c r="B27" s="0" t="n">
        <f aca="false">(D27*(D27+2)+E27)/2</f>
        <v>22</v>
      </c>
      <c r="C27" s="0" t="n">
        <f aca="false">(1+(D27+ABS(E27))/2)^2 - 2*ABS(E27) + ABS(SIGN(E27))*(1-SIGN(E27))/2</f>
        <v>29</v>
      </c>
      <c r="D27" s="0" t="n">
        <v>6</v>
      </c>
      <c r="E27" s="0" t="n">
        <v>-4</v>
      </c>
      <c r="F27" s="0" t="n">
        <f aca="false">2*(D27+1)/IF(E27=0, 2, 1)</f>
        <v>14</v>
      </c>
      <c r="I27" s="0" t="n">
        <f aca="false">(K27*(K27+2)+L27)/2</f>
        <v>40</v>
      </c>
      <c r="J27" s="0" t="n">
        <f aca="false">(1+(K27+ABS(L27))/2)^2 - 2*ABS(L27) + ABS(SIGN(L27))*(1-SIGN(L27))/2</f>
        <v>25</v>
      </c>
      <c r="K27" s="0" t="n">
        <v>8</v>
      </c>
      <c r="L27" s="0" t="n">
        <v>0</v>
      </c>
      <c r="M27" s="0" t="s">
        <v>122</v>
      </c>
      <c r="N27" s="0" t="s">
        <v>123</v>
      </c>
      <c r="R27" s="0" t="n">
        <v>24</v>
      </c>
      <c r="S27" s="0" t="n">
        <f aca="false">(U27*(U27+2)+V27)/2</f>
        <v>25</v>
      </c>
      <c r="T27" s="0" t="n">
        <f aca="false">(1+(U27+ABS(V27))/2)^2 - 2*ABS(V27) + ABS(SIGN(V27))*(1-SIGN(V27))/2</f>
        <v>21</v>
      </c>
      <c r="U27" s="0" t="n">
        <v>6</v>
      </c>
      <c r="V27" s="0" t="n">
        <v>2</v>
      </c>
    </row>
    <row r="28" customFormat="false" ht="14.65" hidden="false" customHeight="false" outlineLevel="0" collapsed="false">
      <c r="A28" s="0" t="n">
        <v>26</v>
      </c>
      <c r="B28" s="0" t="n">
        <f aca="false">(D28*(D28+2)+E28)/2</f>
        <v>26</v>
      </c>
      <c r="C28" s="0" t="n">
        <f aca="false">(1+(D28+ABS(E28))/2)^2 - 2*ABS(E28) + ABS(SIGN(E28))*(1-SIGN(E28))/2</f>
        <v>28</v>
      </c>
      <c r="D28" s="0" t="n">
        <v>6</v>
      </c>
      <c r="E28" s="0" t="n">
        <v>4</v>
      </c>
      <c r="F28" s="0" t="n">
        <f aca="false">2*(D28+1)/IF(E28=0, 2, 1)</f>
        <v>14</v>
      </c>
      <c r="I28" s="0" t="n">
        <f aca="false">(K28*(K28+2)+L28)/2</f>
        <v>20</v>
      </c>
      <c r="J28" s="0" t="n">
        <f aca="false">(1+(K28+ABS(L28))/2)^2 - 2*ABS(L28) + ABS(SIGN(L28))*(1-SIGN(L28))/2</f>
        <v>26</v>
      </c>
      <c r="K28" s="0" t="n">
        <v>5</v>
      </c>
      <c r="L28" s="0" t="n">
        <v>5</v>
      </c>
      <c r="M28" s="0" t="s">
        <v>124</v>
      </c>
      <c r="N28" s="0" t="s">
        <v>125</v>
      </c>
      <c r="R28" s="0" t="n">
        <v>26</v>
      </c>
      <c r="S28" s="0" t="n">
        <f aca="false">(U28*(U28+2)+V28)/2</f>
        <v>26</v>
      </c>
      <c r="T28" s="0" t="n">
        <f aca="false">(1+(U28+ABS(V28))/2)^2 - 2*ABS(V28) + ABS(SIGN(V28))*(1-SIGN(V28))/2</f>
        <v>28</v>
      </c>
      <c r="U28" s="0" t="n">
        <v>6</v>
      </c>
      <c r="V28" s="0" t="n">
        <v>4</v>
      </c>
    </row>
    <row r="29" customFormat="false" ht="14.65" hidden="false" customHeight="false" outlineLevel="0" collapsed="false">
      <c r="A29" s="0" t="n">
        <v>27</v>
      </c>
      <c r="B29" s="0" t="n">
        <f aca="false">(D29*(D29+2)+E29)/2</f>
        <v>21</v>
      </c>
      <c r="C29" s="0" t="n">
        <f aca="false">(1+(D29+ABS(E29))/2)^2 - 2*ABS(E29) + ABS(SIGN(E29))*(1-SIGN(E29))/2</f>
        <v>38</v>
      </c>
      <c r="D29" s="0" t="n">
        <v>6</v>
      </c>
      <c r="E29" s="0" t="n">
        <v>-6</v>
      </c>
      <c r="F29" s="0" t="n">
        <f aca="false">2*(D29+1)/IF(E29=0, 2, 1)</f>
        <v>14</v>
      </c>
      <c r="I29" s="0" t="n">
        <f aca="false">(K29*(K29+2)+L29)/2</f>
        <v>15</v>
      </c>
      <c r="J29" s="0" t="n">
        <f aca="false">(1+(K29+ABS(L29))/2)^2 - 2*ABS(L29) + ABS(SIGN(L29))*(1-SIGN(L29))/2</f>
        <v>27</v>
      </c>
      <c r="K29" s="0" t="n">
        <v>5</v>
      </c>
      <c r="L29" s="0" t="n">
        <v>-5</v>
      </c>
      <c r="M29" s="0" t="s">
        <v>126</v>
      </c>
      <c r="N29" s="0" t="s">
        <v>127</v>
      </c>
      <c r="R29" s="0" t="n">
        <v>28</v>
      </c>
      <c r="S29" s="0" t="n">
        <f aca="false">(U29*(U29+2)+V29)/2</f>
        <v>27</v>
      </c>
      <c r="T29" s="0" t="n">
        <f aca="false">(1+(U29+ABS(V29))/2)^2 - 2*ABS(V29) + ABS(SIGN(V29))*(1-SIGN(V29))/2</f>
        <v>37</v>
      </c>
      <c r="U29" s="0" t="n">
        <v>6</v>
      </c>
      <c r="V29" s="0" t="n">
        <v>6</v>
      </c>
    </row>
    <row r="30" customFormat="false" ht="14.65" hidden="false" customHeight="false" outlineLevel="0" collapsed="false">
      <c r="A30" s="0" t="n">
        <v>28</v>
      </c>
      <c r="B30" s="0" t="n">
        <f aca="false">(D30*(D30+2)+E30)/2</f>
        <v>27</v>
      </c>
      <c r="C30" s="0" t="n">
        <f aca="false">(1+(D30+ABS(E30))/2)^2 - 2*ABS(E30) + ABS(SIGN(E30))*(1-SIGN(E30))/2</f>
        <v>37</v>
      </c>
      <c r="D30" s="0" t="n">
        <v>6</v>
      </c>
      <c r="E30" s="0" t="n">
        <v>6</v>
      </c>
      <c r="F30" s="0" t="n">
        <f aca="false">2*(D30+1)/IF(E30=0, 2, 1)</f>
        <v>14</v>
      </c>
      <c r="I30" s="0" t="n">
        <f aca="false">(K30*(K30+2)+L30)/2</f>
        <v>26</v>
      </c>
      <c r="J30" s="0" t="n">
        <f aca="false">(1+(K30+ABS(L30))/2)^2 - 2*ABS(L30) + ABS(SIGN(L30))*(1-SIGN(L30))/2</f>
        <v>28</v>
      </c>
      <c r="K30" s="0" t="n">
        <v>6</v>
      </c>
      <c r="L30" s="0" t="n">
        <v>4</v>
      </c>
      <c r="M30" s="0" t="s">
        <v>128</v>
      </c>
      <c r="N30" s="0" t="s">
        <v>129</v>
      </c>
      <c r="R30" s="0" t="n">
        <v>35</v>
      </c>
      <c r="S30" s="0" t="n">
        <f aca="false">(U30*(U30+2)+V30)/2</f>
        <v>28</v>
      </c>
      <c r="T30" s="0" t="n">
        <f aca="false">(1+(U30+ABS(V30))/2)^2 - 2*ABS(V30) + ABS(SIGN(V30))*(1-SIGN(V30))/2</f>
        <v>51</v>
      </c>
      <c r="U30" s="0" t="n">
        <v>7</v>
      </c>
      <c r="V30" s="0" t="n">
        <v>-7</v>
      </c>
    </row>
    <row r="31" customFormat="false" ht="14.65" hidden="false" customHeight="false" outlineLevel="0" collapsed="false">
      <c r="A31" s="0" t="n">
        <v>29</v>
      </c>
      <c r="B31" s="0" t="n">
        <f aca="false">(D31*(D31+2)+E31)/2</f>
        <v>31</v>
      </c>
      <c r="C31" s="0" t="n">
        <f aca="false">(1+(D31+ABS(E31))/2)^2 - 2*ABS(E31) + ABS(SIGN(E31))*(1-SIGN(E31))/2</f>
        <v>24</v>
      </c>
      <c r="D31" s="0" t="n">
        <v>7</v>
      </c>
      <c r="E31" s="0" t="n">
        <v>-1</v>
      </c>
      <c r="F31" s="0" t="n">
        <f aca="false">2*(D31+1)/IF(E31=0, 2, 1)</f>
        <v>16</v>
      </c>
      <c r="I31" s="0" t="n">
        <f aca="false">(K31*(K31+2)+L31)/2</f>
        <v>22</v>
      </c>
      <c r="J31" s="0" t="n">
        <f aca="false">(1+(K31+ABS(L31))/2)^2 - 2*ABS(L31) + ABS(SIGN(L31))*(1-SIGN(L31))/2</f>
        <v>29</v>
      </c>
      <c r="K31" s="0" t="n">
        <v>6</v>
      </c>
      <c r="L31" s="0" t="n">
        <v>-4</v>
      </c>
      <c r="M31" s="0" t="s">
        <v>130</v>
      </c>
      <c r="N31" s="0" t="s">
        <v>131</v>
      </c>
      <c r="R31" s="0" t="n">
        <v>33</v>
      </c>
      <c r="S31" s="0" t="n">
        <f aca="false">(U31*(U31+2)+V31)/2</f>
        <v>29</v>
      </c>
      <c r="T31" s="0" t="n">
        <f aca="false">(1+(U31+ABS(V31))/2)^2 - 2*ABS(V31) + ABS(SIGN(V31))*(1-SIGN(V31))/2</f>
        <v>40</v>
      </c>
      <c r="U31" s="0" t="n">
        <v>7</v>
      </c>
      <c r="V31" s="0" t="n">
        <v>-5</v>
      </c>
    </row>
    <row r="32" customFormat="false" ht="14.65" hidden="false" customHeight="false" outlineLevel="0" collapsed="false">
      <c r="A32" s="0" t="n">
        <v>30</v>
      </c>
      <c r="B32" s="0" t="n">
        <f aca="false">(D32*(D32+2)+E32)/2</f>
        <v>32</v>
      </c>
      <c r="C32" s="0" t="n">
        <f aca="false">(1+(D32+ABS(E32))/2)^2 - 2*ABS(E32) + ABS(SIGN(E32))*(1-SIGN(E32))/2</f>
        <v>23</v>
      </c>
      <c r="D32" s="0" t="n">
        <v>7</v>
      </c>
      <c r="E32" s="0" t="n">
        <v>1</v>
      </c>
      <c r="F32" s="0" t="n">
        <f aca="false">2*(D32+1)/IF(E32=0, 2, 1)</f>
        <v>16</v>
      </c>
      <c r="I32" s="0" t="n">
        <f aca="false">(K32*(K32+2)+L32)/2</f>
        <v>33</v>
      </c>
      <c r="J32" s="0" t="n">
        <f aca="false">(1+(K32+ABS(L32))/2)^2 - 2*ABS(L32) + ABS(SIGN(L32))*(1-SIGN(L32))/2</f>
        <v>30</v>
      </c>
      <c r="K32" s="0" t="n">
        <v>7</v>
      </c>
      <c r="L32" s="0" t="n">
        <v>3</v>
      </c>
      <c r="M32" s="0" t="s">
        <v>132</v>
      </c>
      <c r="N32" s="0" t="s">
        <v>133</v>
      </c>
      <c r="R32" s="0" t="n">
        <v>31</v>
      </c>
      <c r="S32" s="0" t="n">
        <f aca="false">(U32*(U32+2)+V32)/2</f>
        <v>30</v>
      </c>
      <c r="T32" s="0" t="n">
        <f aca="false">(1+(U32+ABS(V32))/2)^2 - 2*ABS(V32) + ABS(SIGN(V32))*(1-SIGN(V32))/2</f>
        <v>31</v>
      </c>
      <c r="U32" s="0" t="n">
        <v>7</v>
      </c>
      <c r="V32" s="0" t="n">
        <v>-3</v>
      </c>
    </row>
    <row r="33" customFormat="false" ht="14.65" hidden="false" customHeight="false" outlineLevel="0" collapsed="false">
      <c r="A33" s="0" t="n">
        <v>31</v>
      </c>
      <c r="B33" s="0" t="n">
        <f aca="false">(D33*(D33+2)+E33)/2</f>
        <v>30</v>
      </c>
      <c r="C33" s="0" t="n">
        <f aca="false">(1+(D33+ABS(E33))/2)^2 - 2*ABS(E33) + ABS(SIGN(E33))*(1-SIGN(E33))/2</f>
        <v>31</v>
      </c>
      <c r="D33" s="0" t="n">
        <v>7</v>
      </c>
      <c r="E33" s="0" t="n">
        <v>-3</v>
      </c>
      <c r="F33" s="0" t="n">
        <f aca="false">2*(D33+1)/IF(E33=0, 2, 1)</f>
        <v>16</v>
      </c>
      <c r="I33" s="0" t="n">
        <f aca="false">(K33*(K33+2)+L33)/2</f>
        <v>30</v>
      </c>
      <c r="J33" s="0" t="n">
        <f aca="false">(1+(K33+ABS(L33))/2)^2 - 2*ABS(L33) + ABS(SIGN(L33))*(1-SIGN(L33))/2</f>
        <v>31</v>
      </c>
      <c r="K33" s="0" t="n">
        <v>7</v>
      </c>
      <c r="L33" s="0" t="n">
        <v>-3</v>
      </c>
      <c r="M33" s="0" t="s">
        <v>134</v>
      </c>
      <c r="N33" s="0" t="s">
        <v>135</v>
      </c>
      <c r="R33" s="0" t="n">
        <v>29</v>
      </c>
      <c r="S33" s="0" t="n">
        <f aca="false">(U33*(U33+2)+V33)/2</f>
        <v>31</v>
      </c>
      <c r="T33" s="0" t="n">
        <f aca="false">(1+(U33+ABS(V33))/2)^2 - 2*ABS(V33) + ABS(SIGN(V33))*(1-SIGN(V33))/2</f>
        <v>24</v>
      </c>
      <c r="U33" s="0" t="n">
        <v>7</v>
      </c>
      <c r="V33" s="0" t="n">
        <v>-1</v>
      </c>
    </row>
    <row r="34" customFormat="false" ht="14.65" hidden="false" customHeight="false" outlineLevel="0" collapsed="false">
      <c r="A34" s="0" t="n">
        <v>32</v>
      </c>
      <c r="B34" s="0" t="n">
        <f aca="false">(D34*(D34+2)+E34)/2</f>
        <v>33</v>
      </c>
      <c r="C34" s="0" t="n">
        <f aca="false">(1+(D34+ABS(E34))/2)^2 - 2*ABS(E34) + ABS(SIGN(E34))*(1-SIGN(E34))/2</f>
        <v>30</v>
      </c>
      <c r="D34" s="0" t="n">
        <v>7</v>
      </c>
      <c r="E34" s="0" t="n">
        <v>3</v>
      </c>
      <c r="F34" s="0" t="n">
        <f aca="false">2*(D34+1)/IF(E34=0, 2, 1)</f>
        <v>16</v>
      </c>
      <c r="I34" s="0" t="n">
        <f aca="false">(K34*(K34+2)+L34)/2</f>
        <v>41</v>
      </c>
      <c r="J34" s="0" t="n">
        <f aca="false">(1+(K34+ABS(L34))/2)^2 - 2*ABS(L34) + ABS(SIGN(L34))*(1-SIGN(L34))/2</f>
        <v>32</v>
      </c>
      <c r="K34" s="0" t="n">
        <v>8</v>
      </c>
      <c r="L34" s="0" t="n">
        <v>2</v>
      </c>
      <c r="M34" s="0" t="s">
        <v>136</v>
      </c>
      <c r="N34" s="0" t="s">
        <v>137</v>
      </c>
      <c r="R34" s="0" t="n">
        <v>30</v>
      </c>
      <c r="S34" s="0" t="n">
        <f aca="false">(U34*(U34+2)+V34)/2</f>
        <v>32</v>
      </c>
      <c r="T34" s="0" t="n">
        <f aca="false">(1+(U34+ABS(V34))/2)^2 - 2*ABS(V34) + ABS(SIGN(V34))*(1-SIGN(V34))/2</f>
        <v>23</v>
      </c>
      <c r="U34" s="0" t="n">
        <v>7</v>
      </c>
      <c r="V34" s="0" t="n">
        <v>1</v>
      </c>
    </row>
    <row r="35" customFormat="false" ht="14.65" hidden="false" customHeight="false" outlineLevel="0" collapsed="false">
      <c r="A35" s="0" t="n">
        <v>33</v>
      </c>
      <c r="B35" s="0" t="n">
        <f aca="false">(D35*(D35+2)+E35)/2</f>
        <v>29</v>
      </c>
      <c r="C35" s="0" t="n">
        <f aca="false">(1+(D35+ABS(E35))/2)^2 - 2*ABS(E35) + ABS(SIGN(E35))*(1-SIGN(E35))/2</f>
        <v>40</v>
      </c>
      <c r="D35" s="0" t="n">
        <v>7</v>
      </c>
      <c r="E35" s="0" t="n">
        <v>-5</v>
      </c>
      <c r="F35" s="0" t="n">
        <f aca="false">2*(D35+1)/IF(E35=0, 2, 1)</f>
        <v>16</v>
      </c>
      <c r="I35" s="0" t="n">
        <f aca="false">(K35*(K35+2)+L35)/2</f>
        <v>39</v>
      </c>
      <c r="J35" s="0" t="n">
        <f aca="false">(1+(K35+ABS(L35))/2)^2 - 2*ABS(L35) + ABS(SIGN(L35))*(1-SIGN(L35))/2</f>
        <v>33</v>
      </c>
      <c r="K35" s="0" t="n">
        <v>8</v>
      </c>
      <c r="L35" s="0" t="n">
        <v>-2</v>
      </c>
      <c r="M35" s="0" t="s">
        <v>138</v>
      </c>
      <c r="N35" s="0" t="s">
        <v>139</v>
      </c>
      <c r="R35" s="0" t="n">
        <v>32</v>
      </c>
      <c r="S35" s="0" t="n">
        <f aca="false">(U35*(U35+2)+V35)/2</f>
        <v>33</v>
      </c>
      <c r="T35" s="0" t="n">
        <f aca="false">(1+(U35+ABS(V35))/2)^2 - 2*ABS(V35) + ABS(SIGN(V35))*(1-SIGN(V35))/2</f>
        <v>30</v>
      </c>
      <c r="U35" s="0" t="n">
        <v>7</v>
      </c>
      <c r="V35" s="0" t="n">
        <v>3</v>
      </c>
    </row>
    <row r="36" customFormat="false" ht="14.65" hidden="false" customHeight="false" outlineLevel="0" collapsed="false">
      <c r="A36" s="0" t="n">
        <v>34</v>
      </c>
      <c r="B36" s="0" t="n">
        <f aca="false">(D36*(D36+2)+E36)/2</f>
        <v>34</v>
      </c>
      <c r="C36" s="0" t="n">
        <f aca="false">(1+(D36+ABS(E36))/2)^2 - 2*ABS(E36) + ABS(SIGN(E36))*(1-SIGN(E36))/2</f>
        <v>39</v>
      </c>
      <c r="D36" s="0" t="n">
        <v>7</v>
      </c>
      <c r="E36" s="0" t="n">
        <v>5</v>
      </c>
      <c r="F36" s="0" t="n">
        <f aca="false">2*(D36+1)/IF(E36=0, 2, 1)</f>
        <v>16</v>
      </c>
      <c r="I36" s="0" t="n">
        <f aca="false">(K36*(K36+2)+L36)/2</f>
        <v>50</v>
      </c>
      <c r="J36" s="0" t="n">
        <f aca="false">(1+(K36+ABS(L36))/2)^2 - 2*ABS(L36) + ABS(SIGN(L36))*(1-SIGN(L36))/2</f>
        <v>34</v>
      </c>
      <c r="K36" s="0" t="n">
        <v>9</v>
      </c>
      <c r="L36" s="0" t="n">
        <v>1</v>
      </c>
      <c r="M36" s="0" t="s">
        <v>140</v>
      </c>
      <c r="N36" s="0" t="s">
        <v>141</v>
      </c>
      <c r="R36" s="0" t="n">
        <v>34</v>
      </c>
      <c r="S36" s="0" t="n">
        <f aca="false">(U36*(U36+2)+V36)/2</f>
        <v>34</v>
      </c>
      <c r="T36" s="0" t="n">
        <f aca="false">(1+(U36+ABS(V36))/2)^2 - 2*ABS(V36) + ABS(SIGN(V36))*(1-SIGN(V36))/2</f>
        <v>39</v>
      </c>
      <c r="U36" s="0" t="n">
        <v>7</v>
      </c>
      <c r="V36" s="0" t="n">
        <v>5</v>
      </c>
    </row>
    <row r="37" customFormat="false" ht="14.65" hidden="false" customHeight="false" outlineLevel="0" collapsed="false">
      <c r="A37" s="0" t="n">
        <v>35</v>
      </c>
      <c r="B37" s="0" t="n">
        <f aca="false">(D37*(D37+2)+E37)/2</f>
        <v>28</v>
      </c>
      <c r="C37" s="0" t="n">
        <f aca="false">(1+(D37+ABS(E37))/2)^2 - 2*ABS(E37) + ABS(SIGN(E37))*(1-SIGN(E37))/2</f>
        <v>51</v>
      </c>
      <c r="D37" s="0" t="n">
        <v>7</v>
      </c>
      <c r="E37" s="0" t="n">
        <v>-7</v>
      </c>
      <c r="F37" s="0" t="n">
        <f aca="false">2*(D37+1)/IF(E37=0, 2, 1)</f>
        <v>16</v>
      </c>
      <c r="I37" s="0" t="n">
        <f aca="false">(K37*(K37+2)+L37)/2</f>
        <v>49</v>
      </c>
      <c r="J37" s="0" t="n">
        <f aca="false">(1+(K37+ABS(L37))/2)^2 - 2*ABS(L37) + ABS(SIGN(L37))*(1-SIGN(L37))/2</f>
        <v>35</v>
      </c>
      <c r="K37" s="0" t="n">
        <v>9</v>
      </c>
      <c r="L37" s="0" t="n">
        <v>-1</v>
      </c>
      <c r="M37" s="0" t="s">
        <v>142</v>
      </c>
      <c r="N37" s="0" t="s">
        <v>143</v>
      </c>
      <c r="R37" s="0" t="n">
        <v>36</v>
      </c>
      <c r="S37" s="0" t="n">
        <f aca="false">(U37*(U37+2)+V37)/2</f>
        <v>35</v>
      </c>
      <c r="T37" s="0" t="n">
        <f aca="false">(1+(U37+ABS(V37))/2)^2 - 2*ABS(V37) + ABS(SIGN(V37))*(1-SIGN(V37))/2</f>
        <v>50</v>
      </c>
      <c r="U37" s="0" t="n">
        <v>7</v>
      </c>
      <c r="V37" s="0" t="n">
        <v>7</v>
      </c>
    </row>
    <row r="38" customFormat="false" ht="14.65" hidden="false" customHeight="false" outlineLevel="0" collapsed="false">
      <c r="A38" s="0" t="n">
        <v>36</v>
      </c>
      <c r="B38" s="0" t="n">
        <f aca="false">(D38*(D38+2)+E38)/2</f>
        <v>35</v>
      </c>
      <c r="C38" s="0" t="n">
        <f aca="false">(1+(D38+ABS(E38))/2)^2 - 2*ABS(E38) + ABS(SIGN(E38))*(1-SIGN(E38))/2</f>
        <v>50</v>
      </c>
      <c r="D38" s="0" t="n">
        <v>7</v>
      </c>
      <c r="E38" s="0" t="n">
        <v>7</v>
      </c>
      <c r="F38" s="0" t="n">
        <f aca="false">2*(D38+1)/IF(E38=0, 2, 1)</f>
        <v>16</v>
      </c>
      <c r="I38" s="0" t="n">
        <f aca="false">(K38*(K38+2)+L38)/2</f>
        <v>60</v>
      </c>
      <c r="J38" s="0" t="n">
        <f aca="false">(1+(K38+ABS(L38))/2)^2 - 2*ABS(L38) + ABS(SIGN(L38))*(1-SIGN(L38))/2</f>
        <v>36</v>
      </c>
      <c r="K38" s="0" t="n">
        <v>10</v>
      </c>
      <c r="L38" s="0" t="n">
        <v>0</v>
      </c>
      <c r="M38" s="0" t="s">
        <v>144</v>
      </c>
      <c r="N38" s="0" t="s">
        <v>145</v>
      </c>
    </row>
    <row r="39" customFormat="false" ht="14.65" hidden="false" customHeight="false" outlineLevel="0" collapsed="false">
      <c r="I39" s="0" t="n">
        <f aca="false">(K39*(K39+2)+L39)/2</f>
        <v>27</v>
      </c>
      <c r="J39" s="0" t="n">
        <f aca="false">(1+(K39+ABS(L39))/2)^2 - 2*ABS(L39) + ABS(SIGN(L39))*(1-SIGN(L39))/2</f>
        <v>37</v>
      </c>
      <c r="K39" s="0" t="n">
        <v>6</v>
      </c>
      <c r="L39" s="0" t="n">
        <v>6</v>
      </c>
      <c r="M39" s="0" t="s">
        <v>146</v>
      </c>
      <c r="N39" s="0" t="s">
        <v>147</v>
      </c>
    </row>
    <row r="40" customFormat="false" ht="14.65" hidden="false" customHeight="false" outlineLevel="0" collapsed="false">
      <c r="I40" s="0" t="n">
        <f aca="false">(K40*(K40+2)+L40)/2</f>
        <v>21</v>
      </c>
      <c r="J40" s="0" t="n">
        <f aca="false">(1+(K40+ABS(L40))/2)^2 - 2*ABS(L40) + ABS(SIGN(L40))*(1-SIGN(L40))/2</f>
        <v>38</v>
      </c>
      <c r="K40" s="0" t="n">
        <v>6</v>
      </c>
      <c r="L40" s="0" t="n">
        <v>-6</v>
      </c>
      <c r="M40" s="0" t="s">
        <v>148</v>
      </c>
      <c r="N40" s="0" t="s">
        <v>149</v>
      </c>
    </row>
    <row r="41" customFormat="false" ht="14.65" hidden="false" customHeight="false" outlineLevel="0" collapsed="false">
      <c r="I41" s="0" t="n">
        <f aca="false">(K41*(K41+2)+L41)/2</f>
        <v>34</v>
      </c>
      <c r="J41" s="0" t="n">
        <f aca="false">(1+(K41+ABS(L41))/2)^2 - 2*ABS(L41) + ABS(SIGN(L41))*(1-SIGN(L41))/2</f>
        <v>39</v>
      </c>
      <c r="K41" s="0" t="n">
        <v>7</v>
      </c>
      <c r="L41" s="0" t="n">
        <v>5</v>
      </c>
      <c r="M41" s="0" t="s">
        <v>150</v>
      </c>
      <c r="N41" s="0" t="s">
        <v>151</v>
      </c>
    </row>
    <row r="42" customFormat="false" ht="14.65" hidden="false" customHeight="false" outlineLevel="0" collapsed="false">
      <c r="I42" s="0" t="n">
        <f aca="false">(K42*(K42+2)+L42)/2</f>
        <v>29</v>
      </c>
      <c r="J42" s="0" t="n">
        <f aca="false">(1+(K42+ABS(L42))/2)^2 - 2*ABS(L42) + ABS(SIGN(L42))*(1-SIGN(L42))/2</f>
        <v>40</v>
      </c>
      <c r="K42" s="0" t="n">
        <v>7</v>
      </c>
      <c r="L42" s="0" t="n">
        <v>-5</v>
      </c>
      <c r="M42" s="0" t="s">
        <v>152</v>
      </c>
      <c r="N42" s="0" t="s">
        <v>153</v>
      </c>
    </row>
    <row r="43" customFormat="false" ht="14.65" hidden="false" customHeight="false" outlineLevel="0" collapsed="false">
      <c r="I43" s="0" t="n">
        <f aca="false">(K43*(K43+2)+L43)/2</f>
        <v>42</v>
      </c>
      <c r="J43" s="0" t="n">
        <f aca="false">(1+(K43+ABS(L43))/2)^2 - 2*ABS(L43) + ABS(SIGN(L43))*(1-SIGN(L43))/2</f>
        <v>41</v>
      </c>
      <c r="K43" s="0" t="n">
        <v>8</v>
      </c>
      <c r="L43" s="0" t="n">
        <v>4</v>
      </c>
      <c r="M43" s="0" t="s">
        <v>154</v>
      </c>
      <c r="N43" s="0" t="s">
        <v>155</v>
      </c>
    </row>
    <row r="44" customFormat="false" ht="14.65" hidden="false" customHeight="false" outlineLevel="0" collapsed="false">
      <c r="I44" s="0" t="n">
        <f aca="false">(K44*(K44+2)+L44)/2</f>
        <v>38</v>
      </c>
      <c r="J44" s="0" t="n">
        <f aca="false">(1+(K44+ABS(L44))/2)^2 - 2*ABS(L44) + ABS(SIGN(L44))*(1-SIGN(L44))/2</f>
        <v>42</v>
      </c>
      <c r="K44" s="0" t="n">
        <v>8</v>
      </c>
      <c r="L44" s="0" t="n">
        <v>-4</v>
      </c>
      <c r="M44" s="0" t="s">
        <v>156</v>
      </c>
      <c r="N44" s="0" t="s">
        <v>157</v>
      </c>
    </row>
    <row r="46" customFormat="false" ht="12.8" hidden="false" customHeight="false" outlineLevel="0" collapsed="false">
      <c r="I46" s="22"/>
      <c r="J46" s="22"/>
      <c r="K46" s="22"/>
      <c r="L46" s="22"/>
      <c r="M46" s="22"/>
    </row>
    <row r="47" customFormat="false" ht="12.8" hidden="false" customHeight="false" outlineLevel="0" collapsed="false">
      <c r="I47" s="22"/>
      <c r="J47" s="22"/>
      <c r="K47" s="22"/>
      <c r="L47" s="22"/>
      <c r="M47" s="22"/>
    </row>
    <row r="48" customFormat="false" ht="12.8" hidden="false" customHeight="false" outlineLevel="0" collapsed="false">
      <c r="I48" s="22"/>
      <c r="J48" s="22"/>
      <c r="K48" s="22"/>
      <c r="L48" s="22"/>
      <c r="M48" s="22"/>
    </row>
    <row r="49" customFormat="false" ht="12.8" hidden="false" customHeight="false" outlineLevel="0" collapsed="false">
      <c r="I49" s="22"/>
      <c r="J49" s="22"/>
      <c r="K49" s="22"/>
      <c r="L49" s="22"/>
      <c r="M49" s="22"/>
    </row>
    <row r="50" customFormat="false" ht="12.8" hidden="false" customHeight="false" outlineLevel="0" collapsed="false">
      <c r="I50" s="22"/>
      <c r="J50" s="22"/>
      <c r="K50" s="22"/>
      <c r="L50" s="22"/>
      <c r="M50" s="22"/>
    </row>
    <row r="51" customFormat="false" ht="12.8" hidden="false" customHeight="false" outlineLevel="0" collapsed="false">
      <c r="I51" s="22"/>
      <c r="J51" s="22"/>
      <c r="K51" s="22"/>
      <c r="L51" s="22"/>
      <c r="M51" s="22"/>
    </row>
    <row r="52" customFormat="false" ht="12.8" hidden="false" customHeight="false" outlineLevel="0" collapsed="false">
      <c r="I52" s="22"/>
      <c r="J52" s="22"/>
      <c r="K52" s="22"/>
      <c r="L52" s="22"/>
      <c r="M52" s="22"/>
    </row>
    <row r="53" customFormat="false" ht="12.8" hidden="false" customHeight="false" outlineLevel="0" collapsed="false">
      <c r="I53" s="22"/>
      <c r="J53" s="22"/>
      <c r="K53" s="22"/>
      <c r="L53" s="22"/>
      <c r="M5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/>
  <dc:description/>
  <dc:language>en-US</dc:language>
  <cp:lastModifiedBy/>
  <dcterms:modified xsi:type="dcterms:W3CDTF">2021-11-18T23:48:08Z</dcterms:modified>
  <cp:revision>350</cp:revision>
  <dc:subject/>
  <dc:title/>
</cp:coreProperties>
</file>