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a\Dropbox\home\PAOS_simulations\"/>
    </mc:Choice>
  </mc:AlternateContent>
  <xr:revisionPtr revIDLastSave="0" documentId="8_{0AA9BD15-254D-4444-B192-A906156BA87E}" xr6:coauthVersionLast="47" xr6:coauthVersionMax="47" xr10:uidLastSave="{00000000-0000-0000-0000-000000000000}"/>
  <bookViews>
    <workbookView xWindow="-108" yWindow="-108" windowWidth="23256" windowHeight="12336" tabRatio="500" activeTab="3" xr2:uid="{00000000-000D-0000-FFFF-FFFF00000000}"/>
  </bookViews>
  <sheets>
    <sheet name="General" sheetId="1" r:id="rId1"/>
    <sheet name="Fields" sheetId="2" r:id="rId2"/>
    <sheet name="Lens Data" sheetId="3" r:id="rId3"/>
    <sheet name="Z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0" i="3" l="1"/>
  <c r="H17" i="3"/>
  <c r="H16" i="3"/>
  <c r="G16" i="3"/>
  <c r="N13" i="3"/>
  <c r="K12" i="3"/>
  <c r="H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3" i="4"/>
</calcChain>
</file>

<file path=xl/sharedStrings.xml><?xml version="1.0" encoding="utf-8"?>
<sst xmlns="http://schemas.openxmlformats.org/spreadsheetml/2006/main" count="84" uniqueCount="58">
  <si>
    <t>INIT</t>
  </si>
  <si>
    <t>Value</t>
  </si>
  <si>
    <t>wavelength</t>
  </si>
  <si>
    <t>grid size</t>
  </si>
  <si>
    <t>zoom</t>
  </si>
  <si>
    <t>Field</t>
  </si>
  <si>
    <t>X</t>
  </si>
  <si>
    <t>Y</t>
  </si>
  <si>
    <t>Surface num</t>
  </si>
  <si>
    <t>Surface Type</t>
  </si>
  <si>
    <t>Ignore</t>
  </si>
  <si>
    <t>Stop</t>
  </si>
  <si>
    <t>Save</t>
  </si>
  <si>
    <t>Comment</t>
  </si>
  <si>
    <t>Radius</t>
  </si>
  <si>
    <t>Thickness</t>
  </si>
  <si>
    <t>Material</t>
  </si>
  <si>
    <t>XRADIUS</t>
  </si>
  <si>
    <t>YRADIUS</t>
  </si>
  <si>
    <t>XDECENTER</t>
  </si>
  <si>
    <t>YDECENTER</t>
  </si>
  <si>
    <t>TiltAboutX</t>
  </si>
  <si>
    <t>TiltAboutY</t>
  </si>
  <si>
    <t>Range</t>
  </si>
  <si>
    <t>MagnificationX</t>
  </si>
  <si>
    <t>MagnificationY</t>
  </si>
  <si>
    <t>Coordinate Break</t>
  </si>
  <si>
    <t>Standard</t>
  </si>
  <si>
    <t>Zernike</t>
  </si>
  <si>
    <t>Paraxial Lens</t>
  </si>
  <si>
    <t>Slit</t>
  </si>
  <si>
    <t>Prism</t>
  </si>
  <si>
    <t>INPUT_BEAM_INIT</t>
  </si>
  <si>
    <t>LOS tilt</t>
  </si>
  <si>
    <t>Move to M1</t>
  </si>
  <si>
    <t>M1</t>
  </si>
  <si>
    <t>M2</t>
  </si>
  <si>
    <t>FOCUS</t>
  </si>
  <si>
    <t>M3</t>
  </si>
  <si>
    <t>Ray Centering</t>
  </si>
  <si>
    <t>Move to M4</t>
  </si>
  <si>
    <t>x tilt – M4</t>
  </si>
  <si>
    <t>M4</t>
  </si>
  <si>
    <t>-x tilt – M4</t>
  </si>
  <si>
    <t>exit pupil</t>
  </si>
  <si>
    <t>Z1</t>
  </si>
  <si>
    <t>M7</t>
  </si>
  <si>
    <t>L1</t>
  </si>
  <si>
    <t>L2</t>
  </si>
  <si>
    <t>IMAGE_PLANE</t>
  </si>
  <si>
    <t>MIRROR</t>
  </si>
  <si>
    <t>Infinity</t>
  </si>
  <si>
    <t>Z1.B5:B40</t>
  </si>
  <si>
    <t xml:space="preserve">wl </t>
  </si>
  <si>
    <t>meters</t>
  </si>
  <si>
    <t>Ordering</t>
  </si>
  <si>
    <t>Normalization</t>
  </si>
  <si>
    <t xml:space="preserve">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</si>
</sst>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11" fontId="2" fillId="0" borderId="0" xfId="0" applyNumberFormat="1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9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95" zoomScaleNormal="95" workbookViewId="0">
      <pane ySplit="1" topLeftCell="A2" activePane="bottomLeft" state="frozen"/>
      <selection pane="bottomLeft" activeCell="D9" sqref="D9"/>
    </sheetView>
  </sheetViews>
  <sheetFormatPr defaultColWidth="12.21875" defaultRowHeight="13.2" x14ac:dyDescent="0.25"/>
  <cols>
    <col min="1" max="1" width="17.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3.95</v>
      </c>
    </row>
    <row r="3" spans="1:2" x14ac:dyDescent="0.25">
      <c r="A3" t="s">
        <v>3</v>
      </c>
      <c r="B3">
        <v>512</v>
      </c>
    </row>
    <row r="4" spans="1:2" x14ac:dyDescent="0.25">
      <c r="A4" t="s">
        <v>4</v>
      </c>
      <c r="B4">
        <v>4</v>
      </c>
    </row>
  </sheetData>
  <dataValidations count="2">
    <dataValidation type="list" operator="equal" allowBlank="1" showErrorMessage="1" sqref="B4" xr:uid="{8AB4AA1A-89D5-4042-87F0-E46F2BBDFF07}">
      <formula1>"1,2,4,8,16"</formula1>
      <formula2>0</formula2>
    </dataValidation>
    <dataValidation type="list" operator="equal" showErrorMessage="1" sqref="B3" xr:uid="{A60055FF-3CBD-4C20-9DC5-F39A2E8C964F}">
      <formula1>"64,128,256,512,1024"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95" zoomScaleNormal="95" workbookViewId="0">
      <pane ySplit="1" topLeftCell="A2" activePane="bottomLeft" state="frozen"/>
      <selection pane="bottomLeft" activeCell="B29" sqref="B29"/>
    </sheetView>
  </sheetViews>
  <sheetFormatPr defaultColWidth="11.88671875" defaultRowHeight="13.2" x14ac:dyDescent="0.25"/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>
        <v>0</v>
      </c>
      <c r="B2">
        <v>0</v>
      </c>
      <c r="C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zoomScale="85" zoomScaleNormal="85" workbookViewId="0">
      <pane ySplit="1" topLeftCell="A2" activePane="bottomLeft" state="frozen"/>
      <selection pane="bottomLeft" activeCell="H25" sqref="H25"/>
    </sheetView>
  </sheetViews>
  <sheetFormatPr defaultColWidth="12.21875" defaultRowHeight="13.2" x14ac:dyDescent="0.25"/>
  <cols>
    <col min="1" max="1" width="12.88671875" customWidth="1"/>
    <col min="2" max="2" width="20.21875" customWidth="1"/>
    <col min="3" max="3" width="6.6640625" customWidth="1"/>
    <col min="4" max="4" width="5.109375" customWidth="1"/>
    <col min="5" max="5" width="5.5546875" customWidth="1"/>
    <col min="6" max="6" width="21" customWidth="1"/>
    <col min="7" max="9" width="12" style="11" customWidth="1"/>
    <col min="12" max="13" width="13.33203125" customWidth="1"/>
    <col min="14" max="15" width="11" customWidth="1"/>
    <col min="17" max="18" width="14.6640625" customWidth="1"/>
  </cols>
  <sheetData>
    <row r="1" spans="1:1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25">
      <c r="A2" s="3">
        <v>1</v>
      </c>
      <c r="B2" s="3" t="s">
        <v>0</v>
      </c>
      <c r="C2" s="4"/>
      <c r="D2" s="4"/>
      <c r="E2" s="3"/>
      <c r="F2" s="3" t="s">
        <v>32</v>
      </c>
      <c r="G2" s="4"/>
      <c r="H2" s="4"/>
      <c r="I2" s="4"/>
      <c r="J2" s="3">
        <v>0.55000000000000004</v>
      </c>
      <c r="K2" s="3">
        <v>0.55000000000000004</v>
      </c>
      <c r="L2" s="3"/>
      <c r="M2" s="3"/>
      <c r="N2" s="3"/>
      <c r="O2" s="3"/>
      <c r="P2" s="3"/>
      <c r="Q2" s="3"/>
      <c r="R2" s="3"/>
    </row>
    <row r="3" spans="1:18" x14ac:dyDescent="0.25">
      <c r="A3" s="3">
        <f t="shared" ref="A3:A21" si="0">A2+1</f>
        <v>2</v>
      </c>
      <c r="B3" s="3" t="s">
        <v>26</v>
      </c>
      <c r="C3" s="3"/>
      <c r="D3" s="4"/>
      <c r="E3" s="3"/>
      <c r="F3" s="3" t="s">
        <v>33</v>
      </c>
      <c r="G3" s="4"/>
      <c r="H3" s="4"/>
      <c r="I3" s="4"/>
      <c r="J3" s="3"/>
      <c r="K3" s="3"/>
      <c r="L3" s="3"/>
      <c r="M3" s="3"/>
      <c r="N3" s="3">
        <v>0.1</v>
      </c>
      <c r="P3" s="3"/>
      <c r="Q3" s="3"/>
      <c r="R3" s="3"/>
    </row>
    <row r="4" spans="1:18" x14ac:dyDescent="0.25">
      <c r="A4" s="3">
        <f t="shared" si="0"/>
        <v>3</v>
      </c>
      <c r="B4" s="3" t="s">
        <v>26</v>
      </c>
      <c r="C4" s="3"/>
      <c r="D4" s="4"/>
      <c r="E4" s="3"/>
      <c r="F4" s="3" t="s">
        <v>34</v>
      </c>
      <c r="G4" s="4"/>
      <c r="H4" s="4"/>
      <c r="I4" s="4"/>
      <c r="J4" s="3"/>
      <c r="K4" s="3"/>
      <c r="L4" s="3"/>
      <c r="M4" s="3">
        <v>-0.5</v>
      </c>
      <c r="N4" s="3"/>
      <c r="P4" s="3"/>
      <c r="Q4" s="3"/>
      <c r="R4" s="3"/>
    </row>
    <row r="5" spans="1:18" x14ac:dyDescent="0.25">
      <c r="A5" s="3">
        <f t="shared" si="0"/>
        <v>4</v>
      </c>
      <c r="B5" s="3" t="s">
        <v>27</v>
      </c>
      <c r="C5" s="3"/>
      <c r="D5" s="3">
        <v>1</v>
      </c>
      <c r="E5" s="3">
        <v>1</v>
      </c>
      <c r="F5" s="3" t="s">
        <v>35</v>
      </c>
      <c r="G5" s="4">
        <v>-2.3194319999999999</v>
      </c>
      <c r="H5" s="4">
        <v>-1.05</v>
      </c>
      <c r="I5" s="4" t="s">
        <v>50</v>
      </c>
      <c r="J5" s="3">
        <v>0.55000000000000004</v>
      </c>
      <c r="K5" s="3">
        <v>0.36499999999999999</v>
      </c>
      <c r="L5" s="3"/>
      <c r="M5" s="3">
        <v>0.5</v>
      </c>
      <c r="N5" s="3"/>
      <c r="O5" s="3"/>
      <c r="P5" s="3"/>
      <c r="Q5" s="3"/>
      <c r="R5" s="3"/>
    </row>
    <row r="6" spans="1:18" x14ac:dyDescent="0.25">
      <c r="A6" s="3">
        <f t="shared" si="0"/>
        <v>5</v>
      </c>
      <c r="B6" s="3" t="s">
        <v>27</v>
      </c>
      <c r="C6" s="3"/>
      <c r="D6" s="3"/>
      <c r="E6" s="3">
        <v>1</v>
      </c>
      <c r="F6" s="3" t="s">
        <v>36</v>
      </c>
      <c r="G6" s="4">
        <v>-0.23914099999999999</v>
      </c>
      <c r="H6" s="4">
        <v>1.3312489999999999</v>
      </c>
      <c r="I6" s="4" t="s">
        <v>50</v>
      </c>
      <c r="J6" s="3">
        <v>5.5E-2</v>
      </c>
      <c r="K6" s="3">
        <v>0.04</v>
      </c>
      <c r="L6" s="3"/>
      <c r="M6" s="3">
        <v>0.05</v>
      </c>
      <c r="N6" s="3"/>
      <c r="O6" s="3"/>
      <c r="P6" s="3"/>
      <c r="Q6" s="3"/>
      <c r="R6" s="3"/>
    </row>
    <row r="7" spans="1:18" x14ac:dyDescent="0.25">
      <c r="A7" s="3">
        <f t="shared" si="0"/>
        <v>6</v>
      </c>
      <c r="B7" s="3" t="s">
        <v>27</v>
      </c>
      <c r="C7" s="3"/>
      <c r="D7" s="3"/>
      <c r="E7" s="3">
        <v>1</v>
      </c>
      <c r="F7" s="3" t="s">
        <v>37</v>
      </c>
      <c r="G7" s="4" t="s">
        <v>51</v>
      </c>
      <c r="H7" s="4">
        <f>-G8/2</f>
        <v>0.25484849999999998</v>
      </c>
      <c r="I7" s="4"/>
      <c r="J7" s="3">
        <v>2E-3</v>
      </c>
      <c r="K7" s="3">
        <v>2E-3</v>
      </c>
      <c r="L7" s="3"/>
      <c r="M7" s="3">
        <v>2.4500000000000001E-2</v>
      </c>
      <c r="N7" s="3"/>
      <c r="O7" s="3"/>
      <c r="P7" s="3"/>
      <c r="Q7" s="3"/>
      <c r="R7" s="3"/>
    </row>
    <row r="8" spans="1:18" x14ac:dyDescent="0.25">
      <c r="A8" s="3">
        <f t="shared" si="0"/>
        <v>7</v>
      </c>
      <c r="B8" s="3" t="s">
        <v>27</v>
      </c>
      <c r="C8" s="3"/>
      <c r="D8" s="3"/>
      <c r="E8" s="3">
        <v>1</v>
      </c>
      <c r="F8" s="3" t="s">
        <v>38</v>
      </c>
      <c r="G8" s="4">
        <v>-0.50969699999999996</v>
      </c>
      <c r="H8" s="4"/>
      <c r="I8" s="4" t="s">
        <v>50</v>
      </c>
      <c r="J8" s="3">
        <v>1.4E-2</v>
      </c>
      <c r="K8" s="3">
        <v>0.01</v>
      </c>
      <c r="L8" s="3"/>
      <c r="M8" s="3">
        <v>0.02</v>
      </c>
      <c r="N8" s="3"/>
      <c r="O8" s="3"/>
      <c r="P8" s="3"/>
      <c r="Q8" s="3"/>
      <c r="R8" s="3"/>
    </row>
    <row r="9" spans="1:18" x14ac:dyDescent="0.25">
      <c r="A9" s="3">
        <f t="shared" si="0"/>
        <v>8</v>
      </c>
      <c r="B9" s="3" t="s">
        <v>26</v>
      </c>
      <c r="C9" s="3"/>
      <c r="D9" s="4"/>
      <c r="E9" s="3"/>
      <c r="F9" s="3" t="s">
        <v>39</v>
      </c>
      <c r="G9" s="4"/>
      <c r="H9" s="4"/>
      <c r="I9" s="4"/>
      <c r="J9" s="3"/>
      <c r="K9" s="3"/>
      <c r="L9" s="3"/>
      <c r="M9" s="3">
        <v>1.9872999999999998E-2</v>
      </c>
      <c r="N9" s="3">
        <v>-5.508</v>
      </c>
      <c r="P9" s="3"/>
      <c r="Q9" s="3"/>
      <c r="R9" s="3"/>
    </row>
    <row r="10" spans="1:18" x14ac:dyDescent="0.25">
      <c r="A10" s="3">
        <f t="shared" si="0"/>
        <v>9</v>
      </c>
      <c r="B10" s="3" t="s">
        <v>27</v>
      </c>
      <c r="C10" s="3"/>
      <c r="D10" s="3"/>
      <c r="E10" s="3">
        <v>1</v>
      </c>
      <c r="F10" s="3" t="s">
        <v>40</v>
      </c>
      <c r="G10" s="4" t="s">
        <v>51</v>
      </c>
      <c r="H10" s="4">
        <v>-0.20164599999999999</v>
      </c>
      <c r="I10" s="4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>
        <f t="shared" si="0"/>
        <v>10</v>
      </c>
      <c r="B11" s="3" t="s">
        <v>26</v>
      </c>
      <c r="C11" s="3"/>
      <c r="D11" s="4"/>
      <c r="E11" s="3"/>
      <c r="F11" s="3" t="s">
        <v>41</v>
      </c>
      <c r="G11" s="4"/>
      <c r="H11" s="4"/>
      <c r="I11" s="4"/>
      <c r="J11" s="3"/>
      <c r="K11" s="3"/>
      <c r="L11" s="3"/>
      <c r="M11" s="3"/>
      <c r="N11" s="3">
        <v>-48.329000000000001</v>
      </c>
      <c r="P11" s="3"/>
      <c r="Q11" s="3"/>
      <c r="R11" s="3"/>
    </row>
    <row r="12" spans="1:18" x14ac:dyDescent="0.25">
      <c r="A12" s="3">
        <f t="shared" si="0"/>
        <v>11</v>
      </c>
      <c r="B12" s="3" t="s">
        <v>27</v>
      </c>
      <c r="C12" s="3"/>
      <c r="D12" s="3"/>
      <c r="E12" s="3">
        <v>1</v>
      </c>
      <c r="F12" s="3" t="s">
        <v>42</v>
      </c>
      <c r="G12" s="4" t="s">
        <v>51</v>
      </c>
      <c r="H12" s="4"/>
      <c r="I12" s="4" t="s">
        <v>50</v>
      </c>
      <c r="J12" s="3">
        <v>1.2E-2</v>
      </c>
      <c r="K12" s="3">
        <f>J12</f>
        <v>1.2E-2</v>
      </c>
      <c r="L12" s="3"/>
      <c r="M12" s="3"/>
      <c r="N12" s="3"/>
      <c r="O12" s="3"/>
      <c r="P12" s="3"/>
      <c r="Q12" s="3"/>
      <c r="R12" s="3"/>
    </row>
    <row r="13" spans="1:18" x14ac:dyDescent="0.25">
      <c r="A13" s="3">
        <f t="shared" si="0"/>
        <v>12</v>
      </c>
      <c r="B13" s="3" t="s">
        <v>26</v>
      </c>
      <c r="C13" s="3"/>
      <c r="D13" s="4"/>
      <c r="E13" s="3"/>
      <c r="F13" s="3" t="s">
        <v>43</v>
      </c>
      <c r="G13" s="4"/>
      <c r="H13" s="4">
        <v>0.1</v>
      </c>
      <c r="I13" s="4"/>
      <c r="J13" s="3"/>
      <c r="K13" s="3"/>
      <c r="L13" s="3"/>
      <c r="M13" s="3"/>
      <c r="N13" s="3">
        <f>N11</f>
        <v>-48.329000000000001</v>
      </c>
      <c r="P13" s="3"/>
      <c r="Q13" s="3"/>
      <c r="R13" s="3"/>
    </row>
    <row r="14" spans="1:18" x14ac:dyDescent="0.25">
      <c r="A14" s="3">
        <f t="shared" si="0"/>
        <v>13</v>
      </c>
      <c r="B14" s="3" t="s">
        <v>27</v>
      </c>
      <c r="C14" s="3"/>
      <c r="D14" s="3"/>
      <c r="E14" s="3">
        <v>1</v>
      </c>
      <c r="F14" s="3" t="s">
        <v>44</v>
      </c>
      <c r="G14" s="4" t="s">
        <v>51</v>
      </c>
      <c r="H14" s="4">
        <v>1.05</v>
      </c>
      <c r="I14" s="4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>
        <f t="shared" si="0"/>
        <v>14</v>
      </c>
      <c r="B15" s="3" t="s">
        <v>28</v>
      </c>
      <c r="C15" s="3">
        <v>1</v>
      </c>
      <c r="D15" s="4"/>
      <c r="E15" s="3">
        <v>1</v>
      </c>
      <c r="F15" s="3" t="s">
        <v>45</v>
      </c>
      <c r="G15" s="4"/>
      <c r="H15" s="4"/>
      <c r="I15" s="4"/>
      <c r="J15" s="3">
        <v>0.01</v>
      </c>
      <c r="K15" s="3">
        <v>6.6360000000000004E-3</v>
      </c>
      <c r="L15" s="4"/>
      <c r="M15" s="4"/>
      <c r="N15" s="3"/>
      <c r="O15" s="3"/>
      <c r="P15" s="5" t="s">
        <v>52</v>
      </c>
      <c r="Q15" s="3"/>
      <c r="R15" s="3"/>
    </row>
    <row r="16" spans="1:18" x14ac:dyDescent="0.25">
      <c r="A16" s="3">
        <f t="shared" si="0"/>
        <v>15</v>
      </c>
      <c r="B16" s="3" t="s">
        <v>29</v>
      </c>
      <c r="C16" s="3"/>
      <c r="D16" s="3"/>
      <c r="E16" s="3">
        <v>1</v>
      </c>
      <c r="F16" s="3" t="s">
        <v>46</v>
      </c>
      <c r="G16" s="4">
        <f>0.4710554/2</f>
        <v>0.23552770000000001</v>
      </c>
      <c r="H16" s="4">
        <f>G16</f>
        <v>0.23552770000000001</v>
      </c>
      <c r="I16" s="4"/>
      <c r="J16" s="3">
        <v>0.01</v>
      </c>
      <c r="K16" s="3">
        <v>6.6360000000000004E-3</v>
      </c>
      <c r="L16" s="3"/>
      <c r="M16" s="3"/>
      <c r="N16" s="3"/>
      <c r="O16" s="3"/>
      <c r="P16" s="3"/>
      <c r="Q16" s="3"/>
      <c r="R16" s="3"/>
    </row>
    <row r="17" spans="1:18" x14ac:dyDescent="0.25">
      <c r="A17" s="3">
        <f t="shared" si="0"/>
        <v>16</v>
      </c>
      <c r="B17" s="3" t="s">
        <v>30</v>
      </c>
      <c r="C17" s="3"/>
      <c r="D17" s="3"/>
      <c r="E17" s="3">
        <v>1</v>
      </c>
      <c r="F17" s="3" t="s">
        <v>30</v>
      </c>
      <c r="G17" s="4" t="s">
        <v>51</v>
      </c>
      <c r="H17" s="4">
        <f>G18</f>
        <v>0.10695</v>
      </c>
      <c r="I17" s="4"/>
      <c r="J17" s="3">
        <v>1.3240000000000001E-3</v>
      </c>
      <c r="K17" s="3">
        <v>2.9999999999999997E-4</v>
      </c>
      <c r="L17" s="3"/>
      <c r="M17" s="3"/>
      <c r="N17" s="3"/>
      <c r="O17" s="3"/>
      <c r="P17" s="3"/>
      <c r="Q17" s="3"/>
      <c r="R17" s="3"/>
    </row>
    <row r="18" spans="1:18" x14ac:dyDescent="0.25">
      <c r="A18" s="3">
        <f t="shared" si="0"/>
        <v>17</v>
      </c>
      <c r="B18" s="3" t="s">
        <v>29</v>
      </c>
      <c r="C18" s="3"/>
      <c r="D18" s="3"/>
      <c r="E18" s="3">
        <v>1</v>
      </c>
      <c r="F18" s="3" t="s">
        <v>47</v>
      </c>
      <c r="G18" s="4">
        <v>0.10695</v>
      </c>
      <c r="H18" s="4">
        <v>0.2</v>
      </c>
      <c r="I18" s="4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>
        <f t="shared" si="0"/>
        <v>18</v>
      </c>
      <c r="B19" s="3" t="s">
        <v>31</v>
      </c>
      <c r="C19" s="3"/>
      <c r="D19" s="3"/>
      <c r="E19" s="3">
        <v>1</v>
      </c>
      <c r="F19" s="3" t="s">
        <v>31</v>
      </c>
      <c r="G19" s="4"/>
      <c r="H19" s="4">
        <v>0.2</v>
      </c>
      <c r="I19" s="4"/>
      <c r="J19" s="3"/>
      <c r="K19" s="3"/>
      <c r="L19" s="3"/>
      <c r="M19" s="3"/>
      <c r="N19" s="3"/>
      <c r="O19" s="3"/>
      <c r="P19" s="3"/>
      <c r="Q19">
        <v>1</v>
      </c>
      <c r="R19">
        <v>1.514</v>
      </c>
    </row>
    <row r="20" spans="1:18" x14ac:dyDescent="0.25">
      <c r="A20" s="3">
        <f t="shared" si="0"/>
        <v>19</v>
      </c>
      <c r="B20" s="3" t="s">
        <v>29</v>
      </c>
      <c r="C20" s="3"/>
      <c r="D20" s="3"/>
      <c r="E20" s="3">
        <v>1</v>
      </c>
      <c r="F20" s="3" t="s">
        <v>48</v>
      </c>
      <c r="G20" s="4">
        <v>0.13725000000000001</v>
      </c>
      <c r="H20" s="4">
        <f>G20</f>
        <v>0.13725000000000001</v>
      </c>
      <c r="I20" s="4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>
        <f t="shared" si="0"/>
        <v>20</v>
      </c>
      <c r="B21" s="3" t="s">
        <v>27</v>
      </c>
      <c r="C21" s="3"/>
      <c r="D21" s="3"/>
      <c r="E21" s="3">
        <v>1</v>
      </c>
      <c r="F21" s="3" t="s">
        <v>49</v>
      </c>
      <c r="G21" s="4" t="s">
        <v>51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</row>
  </sheetData>
  <conditionalFormatting sqref="G1:G4 I1:P1 I9:L11 G9 G11 G13 G15 G19 G22:G1048576 I13:L13 L12 I3:L4 I2 L2:P2 I19:P1048576 I14:I18 L16:P18 L14 N5:P8 P3:P4 N10:P10 P9 N12:P12 P11 N14:P14 P13 L15:O15">
    <cfRule type="expression" dxfId="92" priority="88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">
    <cfRule type="expression" dxfId="91" priority="90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">
    <cfRule type="expression" dxfId="90" priority="91">
      <formula>$B1 = "INIT"</formula>
    </cfRule>
  </conditionalFormatting>
  <conditionalFormatting sqref="D1:D4 G1:G4 I1:K1 P1:R14 D6:D1048576 I9:K11 G9 G11 G13 G15 G19 G22:G1048576 I13:K13 I3:K4 I2 I19:K1048576 I14:I18 P16:R18 Q15:R15 P20:R1048576 P19">
    <cfRule type="expression" dxfId="89" priority="92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dxfId="88" priority="93">
      <formula>$B1 = "Paraxial Lens"</formula>
    </cfRule>
    <cfRule type="expression" dxfId="87" priority="95">
      <formula>$B1 = "Slit"</formula>
    </cfRule>
  </conditionalFormatting>
  <conditionalFormatting sqref="N1:R2 N5:R8 P3:R4 N10:R10 P9:R9 N12:R12 P11:R11 N14:R14 P13:R13 N16:R18 N15:O15 Q15:R15 N20:R1048576 N19:P19">
    <cfRule type="expression" dxfId="86" priority="86">
      <formula xml:space="preserve"> $B1 = "Obscuration"</formula>
    </cfRule>
    <cfRule type="expression" dxfId="85" priority="94">
      <formula>$B1 = "Standard"</formula>
    </cfRule>
  </conditionalFormatting>
  <conditionalFormatting sqref="C15">
    <cfRule type="expression" dxfId="84" priority="85">
      <formula>$B15 = "INIT"</formula>
    </cfRule>
  </conditionalFormatting>
  <conditionalFormatting sqref="D5">
    <cfRule type="expression" dxfId="83" priority="82">
      <formula>$B5 = "Zernike"</formula>
    </cfRule>
  </conditionalFormatting>
  <conditionalFormatting sqref="D5">
    <cfRule type="expression" dxfId="82" priority="83">
      <formula>$B5 = "INIT"</formula>
    </cfRule>
  </conditionalFormatting>
  <conditionalFormatting sqref="D5">
    <cfRule type="expression" dxfId="81" priority="84">
      <formula>$B5 = "Coordinate Break"</formula>
    </cfRule>
  </conditionalFormatting>
  <conditionalFormatting sqref="G5:G8 I5:L8">
    <cfRule type="expression" dxfId="80" priority="75">
      <formula>$B5 = "Prism"</formula>
    </cfRule>
  </conditionalFormatting>
  <conditionalFormatting sqref="J5:K8">
    <cfRule type="expression" dxfId="79" priority="76">
      <formula>$B5 = "Coordinate Break"</formula>
    </cfRule>
  </conditionalFormatting>
  <conditionalFormatting sqref="G5:I8 L5:L8">
    <cfRule type="expression" dxfId="78" priority="77">
      <formula>$B5 = "Zernike"</formula>
    </cfRule>
  </conditionalFormatting>
  <conditionalFormatting sqref="G5:I8 L5:L8">
    <cfRule type="expression" dxfId="77" priority="78">
      <formula>$B5 = "INIT"</formula>
    </cfRule>
  </conditionalFormatting>
  <conditionalFormatting sqref="G5:G8 I5:I8">
    <cfRule type="expression" dxfId="76" priority="79">
      <formula>$B5 = "Coordinate Break"</formula>
    </cfRule>
  </conditionalFormatting>
  <conditionalFormatting sqref="I5:I8">
    <cfRule type="expression" dxfId="75" priority="80">
      <formula>$B5 = "Paraxial Lens"</formula>
    </cfRule>
  </conditionalFormatting>
  <conditionalFormatting sqref="I5:I8">
    <cfRule type="expression" dxfId="74" priority="81">
      <formula>$B5 = "Slit"</formula>
    </cfRule>
  </conditionalFormatting>
  <conditionalFormatting sqref="G10">
    <cfRule type="expression" dxfId="73" priority="71">
      <formula>$B10 = "Prism"</formula>
    </cfRule>
  </conditionalFormatting>
  <conditionalFormatting sqref="G10:H10">
    <cfRule type="expression" dxfId="72" priority="72">
      <formula>$B10 = "Zernike"</formula>
    </cfRule>
  </conditionalFormatting>
  <conditionalFormatting sqref="G10:H10">
    <cfRule type="expression" dxfId="71" priority="73">
      <formula>$B10 = "INIT"</formula>
    </cfRule>
  </conditionalFormatting>
  <conditionalFormatting sqref="G10">
    <cfRule type="expression" dxfId="70" priority="74">
      <formula>$B10 = "Coordinate Break"</formula>
    </cfRule>
  </conditionalFormatting>
  <conditionalFormatting sqref="G12">
    <cfRule type="expression" dxfId="69" priority="67">
      <formula>$B12 = "Prism"</formula>
    </cfRule>
  </conditionalFormatting>
  <conditionalFormatting sqref="G12">
    <cfRule type="expression" dxfId="68" priority="68">
      <formula>$B12 = "Zernike"</formula>
    </cfRule>
  </conditionalFormatting>
  <conditionalFormatting sqref="G12">
    <cfRule type="expression" dxfId="67" priority="69">
      <formula>$B12 = "INIT"</formula>
    </cfRule>
  </conditionalFormatting>
  <conditionalFormatting sqref="G12">
    <cfRule type="expression" dxfId="66" priority="70">
      <formula>$B12 = "Coordinate Break"</formula>
    </cfRule>
  </conditionalFormatting>
  <conditionalFormatting sqref="H13:H14">
    <cfRule type="expression" dxfId="65" priority="65">
      <formula>$B13 = "Zernike"</formula>
    </cfRule>
  </conditionalFormatting>
  <conditionalFormatting sqref="H13:H14">
    <cfRule type="expression" dxfId="64" priority="66">
      <formula>$B13 = "INIT"</formula>
    </cfRule>
  </conditionalFormatting>
  <conditionalFormatting sqref="G14">
    <cfRule type="expression" dxfId="63" priority="61">
      <formula>$B14 = "Prism"</formula>
    </cfRule>
  </conditionalFormatting>
  <conditionalFormatting sqref="G14">
    <cfRule type="expression" dxfId="62" priority="62">
      <formula>$B14 = "Zernike"</formula>
    </cfRule>
  </conditionalFormatting>
  <conditionalFormatting sqref="G14">
    <cfRule type="expression" dxfId="61" priority="63">
      <formula>$B14 = "INIT"</formula>
    </cfRule>
  </conditionalFormatting>
  <conditionalFormatting sqref="G14">
    <cfRule type="expression" dxfId="60" priority="64">
      <formula>$B14 = "Coordinate Break"</formula>
    </cfRule>
  </conditionalFormatting>
  <conditionalFormatting sqref="G16:G18">
    <cfRule type="expression" dxfId="59" priority="57">
      <formula>$B16 = "Prism"</formula>
    </cfRule>
  </conditionalFormatting>
  <conditionalFormatting sqref="G16:H18">
    <cfRule type="expression" dxfId="58" priority="58">
      <formula>$B16 = "Zernike"</formula>
    </cfRule>
  </conditionalFormatting>
  <conditionalFormatting sqref="G16:H18">
    <cfRule type="expression" dxfId="57" priority="59">
      <formula>$B16 = "INIT"</formula>
    </cfRule>
  </conditionalFormatting>
  <conditionalFormatting sqref="G16:G18">
    <cfRule type="expression" dxfId="56" priority="60">
      <formula>$B16 = "Coordinate Break"</formula>
    </cfRule>
  </conditionalFormatting>
  <conditionalFormatting sqref="H19:H20">
    <cfRule type="expression" dxfId="55" priority="55">
      <formula>$B19 = "Zernike"</formula>
    </cfRule>
  </conditionalFormatting>
  <conditionalFormatting sqref="H19:H20">
    <cfRule type="expression" dxfId="54" priority="56">
      <formula>$B19 = "INIT"</formula>
    </cfRule>
  </conditionalFormatting>
  <conditionalFormatting sqref="G20:G21">
    <cfRule type="expression" dxfId="53" priority="51">
      <formula>$B20 = "Prism"</formula>
    </cfRule>
  </conditionalFormatting>
  <conditionalFormatting sqref="G20:G21">
    <cfRule type="expression" dxfId="52" priority="52">
      <formula>$B20 = "Zernike"</formula>
    </cfRule>
  </conditionalFormatting>
  <conditionalFormatting sqref="G20:G21">
    <cfRule type="expression" dxfId="51" priority="53">
      <formula>$B20 = "INIT"</formula>
    </cfRule>
  </conditionalFormatting>
  <conditionalFormatting sqref="G20:G21">
    <cfRule type="expression" dxfId="50" priority="54">
      <formula>$B20 = "Coordinate Break"</formula>
    </cfRule>
  </conditionalFormatting>
  <conditionalFormatting sqref="I12:K12">
    <cfRule type="expression" dxfId="49" priority="44">
      <formula>$B12 = "Prism"</formula>
    </cfRule>
  </conditionalFormatting>
  <conditionalFormatting sqref="J12:K12">
    <cfRule type="expression" dxfId="48" priority="45">
      <formula>$B12 = "Coordinate Break"</formula>
    </cfRule>
  </conditionalFormatting>
  <conditionalFormatting sqref="I12">
    <cfRule type="expression" dxfId="47" priority="46">
      <formula>$B12 = "Zernike"</formula>
    </cfRule>
  </conditionalFormatting>
  <conditionalFormatting sqref="I12">
    <cfRule type="expression" dxfId="46" priority="47">
      <formula>$B12 = "INIT"</formula>
    </cfRule>
  </conditionalFormatting>
  <conditionalFormatting sqref="I12">
    <cfRule type="expression" dxfId="45" priority="48">
      <formula>$B12 = "Coordinate Break"</formula>
    </cfRule>
  </conditionalFormatting>
  <conditionalFormatting sqref="I12">
    <cfRule type="expression" dxfId="44" priority="49">
      <formula>$B12 = "Paraxial Lens"</formula>
    </cfRule>
  </conditionalFormatting>
  <conditionalFormatting sqref="I12">
    <cfRule type="expression" dxfId="43" priority="50">
      <formula>$B12 = "Slit"</formula>
    </cfRule>
  </conditionalFormatting>
  <conditionalFormatting sqref="J2:K2">
    <cfRule type="expression" dxfId="42" priority="42">
      <formula>$B2 = "Prism"</formula>
    </cfRule>
  </conditionalFormatting>
  <conditionalFormatting sqref="J2:K2">
    <cfRule type="expression" dxfId="41" priority="43">
      <formula>$B2 = "Coordinate Break"</formula>
    </cfRule>
  </conditionalFormatting>
  <conditionalFormatting sqref="J14:K18">
    <cfRule type="expression" dxfId="40" priority="40">
      <formula>$B14 = "Prism"</formula>
    </cfRule>
  </conditionalFormatting>
  <conditionalFormatting sqref="J14:K18">
    <cfRule type="expression" dxfId="39" priority="41">
      <formula>$B14 = "Coordinate Break"</formula>
    </cfRule>
  </conditionalFormatting>
  <conditionalFormatting sqref="M3:M14">
    <cfRule type="expression" dxfId="38" priority="37">
      <formula>$B3 = "Prism"</formula>
    </cfRule>
  </conditionalFormatting>
  <conditionalFormatting sqref="M3:M14">
    <cfRule type="expression" dxfId="37" priority="38">
      <formula>$B3 = "Zernike"</formula>
    </cfRule>
  </conditionalFormatting>
  <conditionalFormatting sqref="M3:M14">
    <cfRule type="expression" dxfId="36" priority="39">
      <formula>$B3 = "INIT"</formula>
    </cfRule>
  </conditionalFormatting>
  <conditionalFormatting sqref="N3:O4">
    <cfRule type="expression" dxfId="35" priority="31">
      <formula>$B3 = "Prism"</formula>
    </cfRule>
  </conditionalFormatting>
  <conditionalFormatting sqref="N3:O4">
    <cfRule type="expression" dxfId="34" priority="32">
      <formula>$B3 = "Zernike"</formula>
    </cfRule>
  </conditionalFormatting>
  <conditionalFormatting sqref="N3:O4">
    <cfRule type="expression" dxfId="33" priority="33">
      <formula>$B3 = "INIT"</formula>
    </cfRule>
  </conditionalFormatting>
  <conditionalFormatting sqref="N3:O4">
    <cfRule type="expression" dxfId="32" priority="34">
      <formula>$B3 = "Paraxial Lens"</formula>
    </cfRule>
  </conditionalFormatting>
  <conditionalFormatting sqref="N3:O4">
    <cfRule type="expression" dxfId="31" priority="35">
      <formula>$B3 = "Standard"</formula>
    </cfRule>
  </conditionalFormatting>
  <conditionalFormatting sqref="N3:O4">
    <cfRule type="expression" dxfId="30" priority="36">
      <formula>$B3 = "Slit"</formula>
    </cfRule>
  </conditionalFormatting>
  <conditionalFormatting sqref="N9:O9">
    <cfRule type="expression" dxfId="29" priority="25">
      <formula>$B9 = "Prism"</formula>
    </cfRule>
  </conditionalFormatting>
  <conditionalFormatting sqref="N9:O9">
    <cfRule type="expression" dxfId="28" priority="26">
      <formula>$B9 = "Zernike"</formula>
    </cfRule>
  </conditionalFormatting>
  <conditionalFormatting sqref="N9:O9">
    <cfRule type="expression" dxfId="27" priority="27">
      <formula>$B9 = "INIT"</formula>
    </cfRule>
  </conditionalFormatting>
  <conditionalFormatting sqref="N9:O9">
    <cfRule type="expression" dxfId="26" priority="28">
      <formula>$B9 = "Paraxial Lens"</formula>
    </cfRule>
  </conditionalFormatting>
  <conditionalFormatting sqref="N9:O9">
    <cfRule type="expression" dxfId="25" priority="29">
      <formula>$B9 = "Standard"</formula>
    </cfRule>
  </conditionalFormatting>
  <conditionalFormatting sqref="N9:O9">
    <cfRule type="expression" dxfId="24" priority="30">
      <formula>$B9 = "Slit"</formula>
    </cfRule>
  </conditionalFormatting>
  <conditionalFormatting sqref="N11:O11">
    <cfRule type="expression" dxfId="23" priority="19">
      <formula>$B11 = "Prism"</formula>
    </cfRule>
  </conditionalFormatting>
  <conditionalFormatting sqref="N11:O11">
    <cfRule type="expression" dxfId="22" priority="20">
      <formula>$B11 = "Zernike"</formula>
    </cfRule>
  </conditionalFormatting>
  <conditionalFormatting sqref="N11:O11">
    <cfRule type="expression" dxfId="21" priority="21">
      <formula>$B11 = "INIT"</formula>
    </cfRule>
  </conditionalFormatting>
  <conditionalFormatting sqref="N11:O11">
    <cfRule type="expression" dxfId="20" priority="22">
      <formula>$B11 = "Paraxial Lens"</formula>
    </cfRule>
  </conditionalFormatting>
  <conditionalFormatting sqref="N11:O11">
    <cfRule type="expression" dxfId="19" priority="23">
      <formula>$B11 = "Standard"</formula>
    </cfRule>
  </conditionalFormatting>
  <conditionalFormatting sqref="N11:O11">
    <cfRule type="expression" dxfId="18" priority="24">
      <formula>$B11 = "Slit"</formula>
    </cfRule>
  </conditionalFormatting>
  <conditionalFormatting sqref="N13:O13">
    <cfRule type="expression" dxfId="17" priority="13">
      <formula>$B13 = "Prism"</formula>
    </cfRule>
  </conditionalFormatting>
  <conditionalFormatting sqref="N13:O13">
    <cfRule type="expression" dxfId="16" priority="14">
      <formula>$B13 = "Zernike"</formula>
    </cfRule>
  </conditionalFormatting>
  <conditionalFormatting sqref="N13:O13">
    <cfRule type="expression" dxfId="15" priority="15">
      <formula>$B13 = "INIT"</formula>
    </cfRule>
  </conditionalFormatting>
  <conditionalFormatting sqref="N13:O13">
    <cfRule type="expression" dxfId="14" priority="16">
      <formula>$B13 = "Paraxial Lens"</formula>
    </cfRule>
  </conditionalFormatting>
  <conditionalFormatting sqref="N13:O13">
    <cfRule type="expression" dxfId="13" priority="17">
      <formula>$B13 = "Standard"</formula>
    </cfRule>
  </conditionalFormatting>
  <conditionalFormatting sqref="N13:O13">
    <cfRule type="expression" dxfId="12" priority="18">
      <formula>$B13 = "Slit"</formula>
    </cfRule>
  </conditionalFormatting>
  <conditionalFormatting sqref="P15">
    <cfRule type="expression" dxfId="11" priority="7">
      <formula>$B15 = "Prism"</formula>
    </cfRule>
  </conditionalFormatting>
  <conditionalFormatting sqref="P15">
    <cfRule type="expression" dxfId="10" priority="8">
      <formula>$B15 = "Coordinate Break"</formula>
    </cfRule>
  </conditionalFormatting>
  <conditionalFormatting sqref="P15">
    <cfRule type="expression" dxfId="9" priority="9">
      <formula>$B15 = "INIT"</formula>
    </cfRule>
  </conditionalFormatting>
  <conditionalFormatting sqref="P15">
    <cfRule type="expression" dxfId="8" priority="10">
      <formula>$B15 = "Paraxial Lens"</formula>
    </cfRule>
  </conditionalFormatting>
  <conditionalFormatting sqref="P15">
    <cfRule type="expression" dxfId="7" priority="11">
      <formula>$B15 = "Standard"</formula>
    </cfRule>
  </conditionalFormatting>
  <conditionalFormatting sqref="P15">
    <cfRule type="expression" dxfId="6" priority="12">
      <formula>$B15 = "Slit"</formula>
    </cfRule>
  </conditionalFormatting>
  <conditionalFormatting sqref="Q19:R19">
    <cfRule type="expression" dxfId="5" priority="1">
      <formula>$B19 = "Coordinate Break"</formula>
    </cfRule>
  </conditionalFormatting>
  <conditionalFormatting sqref="Q19:R19">
    <cfRule type="expression" dxfId="4" priority="2">
      <formula>$B19 = "Zernike"</formula>
    </cfRule>
  </conditionalFormatting>
  <conditionalFormatting sqref="Q19:R19">
    <cfRule type="expression" dxfId="3" priority="3">
      <formula>$B19 = "INIT"</formula>
    </cfRule>
  </conditionalFormatting>
  <conditionalFormatting sqref="Q19:R19">
    <cfRule type="expression" dxfId="2" priority="4">
      <formula>$B19 = "Paraxial Lens"</formula>
    </cfRule>
  </conditionalFormatting>
  <conditionalFormatting sqref="Q19:R19">
    <cfRule type="expression" dxfId="1" priority="5">
      <formula>$B19 = "Standard"</formula>
    </cfRule>
  </conditionalFormatting>
  <conditionalFormatting sqref="Q19:R19">
    <cfRule type="expression" dxfId="0" priority="6">
      <formula>$B19 = "Slit"</formula>
    </cfRule>
  </conditionalFormatting>
  <dataValidations count="2">
    <dataValidation type="list" operator="equal" allowBlank="1" showErrorMessage="1" sqref="I2:I21" xr:uid="{BFFCD50A-EE19-45DC-BDED-3E5282167A16}">
      <formula1>"MIRROR"</formula1>
      <formula2>0</formula2>
    </dataValidation>
    <dataValidation type="list" operator="equal" showErrorMessage="1" sqref="B2:B21" xr:uid="{44D4658B-4F4A-4C6F-B62E-C1A87D659129}">
      <formula1>"INIT,Coordinate Break,Paraxial Lens,Prism,Slit,Standard,Zernike"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797F-2830-418A-9E67-5F9E525BA896}">
  <dimension ref="A1:C42"/>
  <sheetViews>
    <sheetView tabSelected="1" workbookViewId="0">
      <selection activeCell="G9" sqref="G9"/>
    </sheetView>
  </sheetViews>
  <sheetFormatPr defaultColWidth="11.77734375" defaultRowHeight="13.2" x14ac:dyDescent="0.25"/>
  <sheetData>
    <row r="1" spans="1:3" x14ac:dyDescent="0.25">
      <c r="A1" t="s">
        <v>53</v>
      </c>
      <c r="B1" s="6">
        <v>3.0000000000000001E-6</v>
      </c>
      <c r="C1" t="s">
        <v>54</v>
      </c>
    </row>
    <row r="2" spans="1:3" x14ac:dyDescent="0.25">
      <c r="A2" t="s">
        <v>55</v>
      </c>
      <c r="B2" s="7" t="s">
        <v>27</v>
      </c>
    </row>
    <row r="3" spans="1:3" x14ac:dyDescent="0.25">
      <c r="A3" t="s">
        <v>56</v>
      </c>
      <c r="B3" s="8" t="b">
        <f>FALSE()</f>
        <v>0</v>
      </c>
    </row>
    <row r="4" spans="1:3" x14ac:dyDescent="0.25">
      <c r="A4" s="1" t="s">
        <v>57</v>
      </c>
      <c r="B4" s="9" t="s">
        <v>1</v>
      </c>
    </row>
    <row r="5" spans="1:3" x14ac:dyDescent="0.25">
      <c r="A5">
        <v>0</v>
      </c>
      <c r="B5" s="10">
        <v>0</v>
      </c>
    </row>
    <row r="6" spans="1:3" x14ac:dyDescent="0.25">
      <c r="A6">
        <v>1</v>
      </c>
      <c r="B6" s="10">
        <v>0</v>
      </c>
    </row>
    <row r="7" spans="1:3" x14ac:dyDescent="0.25">
      <c r="A7">
        <v>2</v>
      </c>
      <c r="B7" s="10">
        <v>0</v>
      </c>
    </row>
    <row r="8" spans="1:3" x14ac:dyDescent="0.25">
      <c r="A8">
        <v>3</v>
      </c>
      <c r="B8" s="10">
        <v>5.0917000000000003</v>
      </c>
    </row>
    <row r="9" spans="1:3" x14ac:dyDescent="0.25">
      <c r="A9">
        <v>4</v>
      </c>
      <c r="B9" s="10">
        <v>-1.4367000000000001</v>
      </c>
    </row>
    <row r="10" spans="1:3" x14ac:dyDescent="0.25">
      <c r="A10">
        <v>5</v>
      </c>
      <c r="B10" s="10">
        <v>4.3900000000000002E-2</v>
      </c>
    </row>
    <row r="11" spans="1:3" x14ac:dyDescent="0.25">
      <c r="A11">
        <v>6</v>
      </c>
      <c r="B11" s="10">
        <v>2.9999999999999997E-4</v>
      </c>
    </row>
    <row r="12" spans="1:3" x14ac:dyDescent="0.25">
      <c r="A12">
        <v>7</v>
      </c>
      <c r="B12" s="10">
        <v>-1.6799999999999999E-2</v>
      </c>
    </row>
    <row r="13" spans="1:3" x14ac:dyDescent="0.25">
      <c r="A13">
        <v>8</v>
      </c>
      <c r="B13" s="10">
        <v>0.28399999999999997</v>
      </c>
    </row>
    <row r="14" spans="1:3" x14ac:dyDescent="0.25">
      <c r="A14">
        <v>9</v>
      </c>
      <c r="B14" s="10">
        <v>0.68540000000000001</v>
      </c>
    </row>
    <row r="15" spans="1:3" x14ac:dyDescent="0.25">
      <c r="A15">
        <v>10</v>
      </c>
      <c r="B15" s="10">
        <v>-0.33400000000000002</v>
      </c>
    </row>
    <row r="16" spans="1:3" x14ac:dyDescent="0.25">
      <c r="A16">
        <v>11</v>
      </c>
      <c r="B16" s="10">
        <v>0.35510000000000003</v>
      </c>
    </row>
    <row r="17" spans="1:2" x14ac:dyDescent="0.25">
      <c r="A17">
        <v>12</v>
      </c>
      <c r="B17" s="10">
        <v>-0.2928</v>
      </c>
    </row>
    <row r="18" spans="1:2" x14ac:dyDescent="0.25">
      <c r="A18">
        <v>13</v>
      </c>
      <c r="B18" s="10">
        <v>-1.1000000000000001E-3</v>
      </c>
    </row>
    <row r="19" spans="1:2" x14ac:dyDescent="0.25">
      <c r="A19">
        <v>14</v>
      </c>
      <c r="B19" s="10">
        <v>-1.1999999999999999E-3</v>
      </c>
    </row>
    <row r="20" spans="1:2" x14ac:dyDescent="0.25">
      <c r="A20">
        <v>15</v>
      </c>
      <c r="B20" s="10">
        <v>6.9999999999999999E-4</v>
      </c>
    </row>
    <row r="21" spans="1:2" x14ac:dyDescent="0.25">
      <c r="A21">
        <v>16</v>
      </c>
      <c r="B21" s="10">
        <v>2.2000000000000001E-3</v>
      </c>
    </row>
    <row r="22" spans="1:2" x14ac:dyDescent="0.25">
      <c r="A22">
        <v>17</v>
      </c>
      <c r="B22" s="10">
        <v>-1.1999999999999999E-3</v>
      </c>
    </row>
    <row r="23" spans="1:2" x14ac:dyDescent="0.25">
      <c r="A23">
        <v>18</v>
      </c>
      <c r="B23" s="10">
        <v>-1.0800000000000001E-2</v>
      </c>
    </row>
    <row r="24" spans="1:2" x14ac:dyDescent="0.25">
      <c r="A24">
        <v>19</v>
      </c>
      <c r="B24" s="10">
        <v>-1.6400000000000001E-2</v>
      </c>
    </row>
    <row r="25" spans="1:2" x14ac:dyDescent="0.25">
      <c r="A25">
        <v>20</v>
      </c>
      <c r="B25" s="10">
        <v>-0.14030000000000001</v>
      </c>
    </row>
    <row r="26" spans="1:2" x14ac:dyDescent="0.25">
      <c r="A26">
        <v>21</v>
      </c>
      <c r="B26" s="10">
        <v>0.1089</v>
      </c>
    </row>
    <row r="27" spans="1:2" x14ac:dyDescent="0.25">
      <c r="A27">
        <v>22</v>
      </c>
      <c r="B27" s="10">
        <v>-0.1762</v>
      </c>
    </row>
    <row r="28" spans="1:2" x14ac:dyDescent="0.25">
      <c r="A28">
        <v>23</v>
      </c>
      <c r="B28" s="10">
        <v>0.34670000000000001</v>
      </c>
    </row>
    <row r="29" spans="1:2" x14ac:dyDescent="0.25">
      <c r="A29">
        <v>24</v>
      </c>
      <c r="B29" s="10">
        <v>-0.17630000000000001</v>
      </c>
    </row>
    <row r="30" spans="1:2" x14ac:dyDescent="0.25">
      <c r="A30">
        <v>25</v>
      </c>
      <c r="B30" s="10">
        <v>0</v>
      </c>
    </row>
    <row r="31" spans="1:2" x14ac:dyDescent="0.25">
      <c r="A31">
        <v>26</v>
      </c>
      <c r="B31" s="10">
        <v>-2.0000000000000001E-4</v>
      </c>
    </row>
    <row r="32" spans="1:2" x14ac:dyDescent="0.25">
      <c r="A32">
        <v>27</v>
      </c>
      <c r="B32" s="10">
        <v>6.9999999999999999E-4</v>
      </c>
    </row>
    <row r="33" spans="1:2" x14ac:dyDescent="0.25">
      <c r="A33">
        <v>28</v>
      </c>
      <c r="B33" s="10">
        <v>-6.9999999999999999E-4</v>
      </c>
    </row>
    <row r="34" spans="1:2" x14ac:dyDescent="0.25">
      <c r="A34">
        <v>29</v>
      </c>
      <c r="B34" s="10">
        <v>-2.0000000000000001E-4</v>
      </c>
    </row>
    <row r="35" spans="1:2" x14ac:dyDescent="0.25">
      <c r="A35">
        <v>30</v>
      </c>
      <c r="B35" s="10">
        <v>8.9999999999999998E-4</v>
      </c>
    </row>
    <row r="36" spans="1:2" x14ac:dyDescent="0.25">
      <c r="A36">
        <v>31</v>
      </c>
      <c r="B36" s="10">
        <v>-4.0000000000000002E-4</v>
      </c>
    </row>
    <row r="37" spans="1:2" x14ac:dyDescent="0.25">
      <c r="A37">
        <v>32</v>
      </c>
      <c r="B37" s="10">
        <v>-5.2699999999999997E-2</v>
      </c>
    </row>
    <row r="38" spans="1:2" x14ac:dyDescent="0.25">
      <c r="A38">
        <v>33</v>
      </c>
      <c r="B38" s="10">
        <v>1.66E-2</v>
      </c>
    </row>
    <row r="39" spans="1:2" x14ac:dyDescent="0.25">
      <c r="A39">
        <v>34</v>
      </c>
      <c r="B39" s="10">
        <v>-1.43E-2</v>
      </c>
    </row>
    <row r="40" spans="1:2" x14ac:dyDescent="0.25">
      <c r="A40">
        <v>35</v>
      </c>
      <c r="B40" s="10">
        <v>5.6000000000000001E-2</v>
      </c>
    </row>
    <row r="42" spans="1:2" x14ac:dyDescent="0.25">
      <c r="B42" s="6"/>
    </row>
  </sheetData>
  <dataValidations count="2">
    <dataValidation type="list" operator="equal" showErrorMessage="1" promptTitle="Ordering of Zernike polynomials" prompt="Ordering can be either Noll, Ansi or Fringe (University of Arizona)" sqref="B2" xr:uid="{1DE25AED-3171-42AA-B0CE-3A5AD607CCDF}">
      <formula1>"Ansi,Fring,Noll,Standard"</formula1>
      <formula2>0</formula2>
    </dataValidation>
    <dataValidation type="list" operator="equal" showErrorMessage="1" promptTitle="Normalization" prompt="Select True if  coefficients are normalised to RMS=1. _x000a_Select False otherwise." sqref="B3" xr:uid="{548C95AA-BE27-4EA7-B4E6-E546CAE24F00}">
      <formula1>"True,False"</formula1>
      <formula2>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4604721DF0042B1B39B9ABCAB51A6" ma:contentTypeVersion="5" ma:contentTypeDescription="Create a new document." ma:contentTypeScope="" ma:versionID="0d4fa627d7e27ee7f2b69a0f55a3bb4e">
  <xsd:schema xmlns:xsd="http://www.w3.org/2001/XMLSchema" xmlns:xs="http://www.w3.org/2001/XMLSchema" xmlns:p="http://schemas.microsoft.com/office/2006/metadata/properties" xmlns:ns3="3f7da673-9442-4d9f-8717-e46e6e823ffa" xmlns:ns4="a02268c2-e0a3-4fd5-be28-ccda91cade24" targetNamespace="http://schemas.microsoft.com/office/2006/metadata/properties" ma:root="true" ma:fieldsID="3166589b38f2475073f29103dccabe79" ns3:_="" ns4:_="">
    <xsd:import namespace="3f7da673-9442-4d9f-8717-e46e6e823ffa"/>
    <xsd:import namespace="a02268c2-e0a3-4fd5-be28-ccda91cade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a673-9442-4d9f-8717-e46e6e823f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68c2-e0a3-4fd5-be28-ccda91cade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96F4B-2121-4C5B-A9F6-EEB24D50D93E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02268c2-e0a3-4fd5-be28-ccda91cade24"/>
    <ds:schemaRef ds:uri="3f7da673-9442-4d9f-8717-e46e6e823ffa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CE9B6C-A000-4A08-ACF2-3606024012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26C369-1F5B-4FF4-8A8C-581CD81ED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a673-9442-4d9f-8717-e46e6e823ffa"/>
    <ds:schemaRef ds:uri="a02268c2-e0a3-4fd5-be28-ccda91cade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Fields</vt:lpstr>
      <vt:lpstr>Lens Data</vt:lpstr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Bocchieri</dc:creator>
  <dc:description/>
  <cp:lastModifiedBy>Andrea Bocchieri</cp:lastModifiedBy>
  <cp:revision>344</cp:revision>
  <dcterms:created xsi:type="dcterms:W3CDTF">2021-07-13T11:13:18Z</dcterms:created>
  <dcterms:modified xsi:type="dcterms:W3CDTF">2021-09-09T21:18:01Z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0x010100E604604721DF0042B1B39B9ABCAB51A6</vt:lpwstr>
  </property>
</Properties>
</file>