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7629"/>
  <workbookPr showInkAnnotation="0" autoCompressPictures="0"/>
  <bookViews>
    <workbookView xWindow="260" yWindow="0" windowWidth="13640" windowHeight="17500" tabRatio="500"/>
  </bookViews>
  <sheets>
    <sheet name="Sheet1" sheetId="1" r:id="rId1"/>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B64" i="1" l="1"/>
  <c r="B68" i="1"/>
  <c r="D75" i="1"/>
  <c r="B75" i="1"/>
  <c r="B71" i="1"/>
  <c r="B66" i="1"/>
  <c r="E27" i="1"/>
  <c r="B62" i="1"/>
  <c r="B60" i="1"/>
  <c r="A26" i="1"/>
  <c r="D26" i="1"/>
  <c r="D3" i="1"/>
  <c r="D4" i="1"/>
  <c r="D5" i="1"/>
  <c r="D6" i="1"/>
  <c r="D7" i="1"/>
  <c r="D8" i="1"/>
  <c r="D9" i="1"/>
  <c r="D10" i="1"/>
  <c r="D11" i="1"/>
  <c r="D12" i="1"/>
  <c r="D13" i="1"/>
  <c r="D14" i="1"/>
  <c r="D15" i="1"/>
  <c r="D16" i="1"/>
  <c r="D17" i="1"/>
  <c r="D18" i="1"/>
  <c r="D19" i="1"/>
  <c r="D20" i="1"/>
  <c r="D21" i="1"/>
  <c r="D22" i="1"/>
  <c r="D23" i="1"/>
  <c r="D24" i="1"/>
  <c r="D25" i="1"/>
  <c r="D2" i="1"/>
  <c r="D1" i="1"/>
  <c r="C3" i="1"/>
  <c r="C4" i="1"/>
  <c r="C5" i="1"/>
  <c r="C6" i="1"/>
  <c r="C7" i="1"/>
  <c r="C8" i="1"/>
  <c r="C9" i="1"/>
  <c r="C10" i="1"/>
  <c r="C11" i="1"/>
  <c r="C12" i="1"/>
  <c r="C13" i="1"/>
  <c r="C14" i="1"/>
  <c r="C15" i="1"/>
  <c r="C16" i="1"/>
  <c r="C17" i="1"/>
  <c r="C18" i="1"/>
  <c r="C19" i="1"/>
  <c r="C20" i="1"/>
  <c r="C21" i="1"/>
  <c r="C22" i="1"/>
  <c r="C23" i="1"/>
  <c r="C24" i="1"/>
  <c r="C25" i="1"/>
  <c r="C2" i="1"/>
</calcChain>
</file>

<file path=xl/sharedStrings.xml><?xml version="1.0" encoding="utf-8"?>
<sst xmlns="http://schemas.openxmlformats.org/spreadsheetml/2006/main" count="41" uniqueCount="41">
  <si>
    <t>Congruent</t>
  </si>
  <si>
    <t>Incongruent</t>
  </si>
  <si>
    <t>D</t>
  </si>
  <si>
    <t>&lt;--mean of the differences</t>
  </si>
  <si>
    <t>SD:</t>
  </si>
  <si>
    <t>MEAN:</t>
  </si>
  <si>
    <t>Q1</t>
  </si>
  <si>
    <t>independent variable:</t>
  </si>
  <si>
    <t>Congruent or Incongruent</t>
  </si>
  <si>
    <t>dependent variable:</t>
  </si>
  <si>
    <t>The time it takes to name the ink colors in equally-sized lists</t>
  </si>
  <si>
    <t>Q2 a</t>
  </si>
  <si>
    <t xml:space="preserve">H0: </t>
  </si>
  <si>
    <t>mu1&gt;=mu2</t>
  </si>
  <si>
    <t>H1:</t>
  </si>
  <si>
    <t>mu1&lt;mu2</t>
  </si>
  <si>
    <t>Q2 b</t>
  </si>
  <si>
    <t>Use Dependent Samples T-test</t>
  </si>
  <si>
    <t>Q3</t>
  </si>
  <si>
    <t>Descriptive statistics for the difference of the two groups</t>
  </si>
  <si>
    <t>Mean</t>
  </si>
  <si>
    <t>Variance</t>
  </si>
  <si>
    <t>Std. Deviation</t>
  </si>
  <si>
    <t>Range</t>
  </si>
  <si>
    <t>Standard Error</t>
  </si>
  <si>
    <t>Q5</t>
  </si>
  <si>
    <t>T-statistic:</t>
  </si>
  <si>
    <t>Confidence Level:</t>
  </si>
  <si>
    <t>Critical Statistic Value:</t>
  </si>
  <si>
    <t>P-Value:</t>
  </si>
  <si>
    <t>alpha=0.05</t>
  </si>
  <si>
    <t>Conclusion:</t>
  </si>
  <si>
    <t>RANGE:</t>
  </si>
  <si>
    <t>Confidence Intervel:</t>
  </si>
  <si>
    <r>
      <t>(+-</t>
    </r>
    <r>
      <rPr>
        <sz val="12"/>
        <color indexed="206"/>
        <rFont val="Calibri"/>
        <family val="2"/>
      </rPr>
      <t>)</t>
    </r>
  </si>
  <si>
    <t>to</t>
  </si>
  <si>
    <t>The two-tailed P-value is less than 0.0001, hence the difference is considered to be statistically significant, which means we should reject the null hypothesis.</t>
  </si>
  <si>
    <t xml:space="preserve">whether the word is in congruent or incrongruent condition, the average time needed to answer the question do not statistically differ from eachother at an alpha of 0.05. Or the congruent words will cost more time than the incongruent word in average  at an alpha of 0.05. Let mu1 denotes the average time needed for the first condition, and mu2 denotes the average time needed for the second condition. </t>
  </si>
  <si>
    <t xml:space="preserve">the Incongruent words may cost more time than the congruent word in average at an alpha of 0.05. Let mu1 denotes the average time needed for the first condition, and mu2 denotes the average time needed for the second condition. </t>
  </si>
  <si>
    <t>one tailed test!</t>
  </si>
  <si>
    <t>one tailed test!!!</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</si>
</sst>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2"/>
      <color theme="1"/>
      <name val="Calibri"/>
      <family val="2"/>
      <scheme val="minor"/>
    </font>
    <font>
      <u/>
      <sz val="12"/>
      <color theme="10"/>
      <name val="Calibri"/>
      <family val="2"/>
      <scheme val="minor"/>
    </font>
    <font>
      <u/>
      <sz val="12"/>
      <color theme="11"/>
      <name val="Calibri"/>
      <family val="2"/>
      <scheme val="minor"/>
    </font>
    <font>
      <sz val="12"/>
      <color rgb="FFFF0000"/>
      <name val="Calibri"/>
      <family val="2"/>
      <scheme val="minor"/>
    </font>
    <font>
      <b/>
      <sz val="12"/>
      <color theme="1"/>
      <name val="Calibri"/>
      <family val="2"/>
      <scheme val="minor"/>
    </font>
    <font>
      <sz val="12"/>
      <color indexed="206"/>
      <name val="Calibri"/>
      <family val="2"/>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215">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11">
    <xf numFmtId="0" fontId="0" fillId="0" borderId="0" xfId="0"/>
    <xf numFmtId="9" fontId="0" fillId="0" borderId="0" xfId="0" applyNumberFormat="1"/>
    <xf numFmtId="0" fontId="0" fillId="0" borderId="0" xfId="0" applyAlignment="1">
      <alignment horizontal="center" vertical="center" wrapText="1"/>
    </xf>
    <xf numFmtId="0" fontId="0" fillId="0" borderId="0" xfId="0" applyFont="1" applyAlignment="1">
      <alignment horizontal="center" vertical="center" wrapText="1"/>
    </xf>
    <xf numFmtId="0" fontId="0" fillId="0" borderId="0" xfId="0" applyAlignment="1">
      <alignment wrapText="1"/>
    </xf>
    <xf numFmtId="0" fontId="4" fillId="0" borderId="0" xfId="0" applyFont="1"/>
    <xf numFmtId="0" fontId="0" fillId="0" borderId="0" xfId="0" applyAlignment="1">
      <alignment horizontal="right"/>
    </xf>
    <xf numFmtId="0" fontId="0" fillId="0" borderId="0" xfId="0" applyAlignment="1">
      <alignment horizontal="left"/>
    </xf>
    <xf numFmtId="0" fontId="0" fillId="0" borderId="0" xfId="0" applyAlignment="1">
      <alignment horizontal="center" vertical="center"/>
    </xf>
    <xf numFmtId="0" fontId="0" fillId="2" borderId="0" xfId="0" applyFill="1"/>
    <xf numFmtId="0" fontId="3" fillId="0" borderId="0" xfId="0" applyFont="1"/>
  </cellXfs>
  <cellStyles count="21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0.0733681102362205"/>
          <c:y val="0.0601851851851852"/>
          <c:w val="0.641755249343832"/>
          <c:h val="0.822469378827647"/>
        </c:manualLayout>
      </c:layout>
      <c:lineChart>
        <c:grouping val="standard"/>
        <c:varyColors val="0"/>
        <c:ser>
          <c:idx val="0"/>
          <c:order val="0"/>
          <c:tx>
            <c:strRef>
              <c:f>Sheet1!$A$1</c:f>
              <c:strCache>
                <c:ptCount val="1"/>
                <c:pt idx="0">
                  <c:v>Congruent</c:v>
                </c:pt>
              </c:strCache>
            </c:strRef>
          </c:tx>
          <c:val>
            <c:numRef>
              <c:f>Sheet1!$A$2:$A$25</c:f>
              <c:numCache>
                <c:formatCode>General</c:formatCode>
                <c:ptCount val="24"/>
                <c:pt idx="0">
                  <c:v>12.079</c:v>
                </c:pt>
                <c:pt idx="1">
                  <c:v>16.791</c:v>
                </c:pt>
                <c:pt idx="2">
                  <c:v>9.564</c:v>
                </c:pt>
                <c:pt idx="3">
                  <c:v>8.630000000000001</c:v>
                </c:pt>
                <c:pt idx="4">
                  <c:v>14.669</c:v>
                </c:pt>
                <c:pt idx="5">
                  <c:v>12.238</c:v>
                </c:pt>
                <c:pt idx="6">
                  <c:v>14.692</c:v>
                </c:pt>
                <c:pt idx="7">
                  <c:v>8.987</c:v>
                </c:pt>
                <c:pt idx="8">
                  <c:v>9.401</c:v>
                </c:pt>
                <c:pt idx="9">
                  <c:v>14.48</c:v>
                </c:pt>
                <c:pt idx="10">
                  <c:v>22.328</c:v>
                </c:pt>
                <c:pt idx="11">
                  <c:v>15.298</c:v>
                </c:pt>
                <c:pt idx="12">
                  <c:v>15.073</c:v>
                </c:pt>
                <c:pt idx="13">
                  <c:v>16.929</c:v>
                </c:pt>
                <c:pt idx="14">
                  <c:v>18.2</c:v>
                </c:pt>
                <c:pt idx="15">
                  <c:v>12.13</c:v>
                </c:pt>
                <c:pt idx="16">
                  <c:v>18.495</c:v>
                </c:pt>
                <c:pt idx="17">
                  <c:v>10.639</c:v>
                </c:pt>
                <c:pt idx="18">
                  <c:v>11.344</c:v>
                </c:pt>
                <c:pt idx="19">
                  <c:v>12.369</c:v>
                </c:pt>
                <c:pt idx="20">
                  <c:v>12.944</c:v>
                </c:pt>
                <c:pt idx="21">
                  <c:v>14.233</c:v>
                </c:pt>
                <c:pt idx="22">
                  <c:v>19.71</c:v>
                </c:pt>
                <c:pt idx="23">
                  <c:v>16.004</c:v>
                </c:pt>
              </c:numCache>
            </c:numRef>
          </c:val>
          <c:smooth val="0"/>
        </c:ser>
        <c:ser>
          <c:idx val="1"/>
          <c:order val="1"/>
          <c:tx>
            <c:strRef>
              <c:f>Sheet1!$B$1</c:f>
              <c:strCache>
                <c:ptCount val="1"/>
                <c:pt idx="0">
                  <c:v>Incongruent</c:v>
                </c:pt>
              </c:strCache>
            </c:strRef>
          </c:tx>
          <c:val>
            <c:numRef>
              <c:f>Sheet1!$B$2:$B$25</c:f>
              <c:numCache>
                <c:formatCode>General</c:formatCode>
                <c:ptCount val="24"/>
                <c:pt idx="0">
                  <c:v>19.278</c:v>
                </c:pt>
                <c:pt idx="1">
                  <c:v>18.741</c:v>
                </c:pt>
                <c:pt idx="2">
                  <c:v>21.214</c:v>
                </c:pt>
                <c:pt idx="3">
                  <c:v>15.687</c:v>
                </c:pt>
                <c:pt idx="4">
                  <c:v>22.803</c:v>
                </c:pt>
                <c:pt idx="5">
                  <c:v>20.878</c:v>
                </c:pt>
                <c:pt idx="6">
                  <c:v>24.572</c:v>
                </c:pt>
                <c:pt idx="7">
                  <c:v>17.394</c:v>
                </c:pt>
                <c:pt idx="8">
                  <c:v>20.762</c:v>
                </c:pt>
                <c:pt idx="9">
                  <c:v>26.282</c:v>
                </c:pt>
                <c:pt idx="10">
                  <c:v>24.524</c:v>
                </c:pt>
                <c:pt idx="11">
                  <c:v>18.644</c:v>
                </c:pt>
                <c:pt idx="12">
                  <c:v>17.51</c:v>
                </c:pt>
                <c:pt idx="13">
                  <c:v>20.33</c:v>
                </c:pt>
                <c:pt idx="14">
                  <c:v>35.255</c:v>
                </c:pt>
                <c:pt idx="15">
                  <c:v>22.158</c:v>
                </c:pt>
                <c:pt idx="16">
                  <c:v>25.139</c:v>
                </c:pt>
                <c:pt idx="17">
                  <c:v>20.429</c:v>
                </c:pt>
                <c:pt idx="18">
                  <c:v>17.425</c:v>
                </c:pt>
                <c:pt idx="19">
                  <c:v>34.288</c:v>
                </c:pt>
                <c:pt idx="20">
                  <c:v>23.894</c:v>
                </c:pt>
                <c:pt idx="21">
                  <c:v>17.96</c:v>
                </c:pt>
                <c:pt idx="22">
                  <c:v>22.058</c:v>
                </c:pt>
                <c:pt idx="23">
                  <c:v>21.157</c:v>
                </c:pt>
              </c:numCache>
            </c:numRef>
          </c:val>
          <c:smooth val="0"/>
        </c:ser>
        <c:ser>
          <c:idx val="2"/>
          <c:order val="2"/>
          <c:tx>
            <c:strRef>
              <c:f>Sheet1!$C$1</c:f>
              <c:strCache>
                <c:ptCount val="1"/>
                <c:pt idx="0">
                  <c:v>D</c:v>
                </c:pt>
              </c:strCache>
            </c:strRef>
          </c:tx>
          <c:val>
            <c:numRef>
              <c:f>Sheet1!$C$2:$C$25</c:f>
              <c:numCache>
                <c:formatCode>General</c:formatCode>
                <c:ptCount val="24"/>
                <c:pt idx="0">
                  <c:v>-7.198999999999998</c:v>
                </c:pt>
                <c:pt idx="1">
                  <c:v>-1.949999999999999</c:v>
                </c:pt>
                <c:pt idx="2">
                  <c:v>-11.65</c:v>
                </c:pt>
                <c:pt idx="3">
                  <c:v>-7.056999999999999</c:v>
                </c:pt>
                <c:pt idx="4">
                  <c:v>-8.134</c:v>
                </c:pt>
                <c:pt idx="5">
                  <c:v>-8.64</c:v>
                </c:pt>
                <c:pt idx="6">
                  <c:v>-9.879999999999998</c:v>
                </c:pt>
                <c:pt idx="7">
                  <c:v>-8.406999999999998</c:v>
                </c:pt>
                <c:pt idx="8">
                  <c:v>-11.361</c:v>
                </c:pt>
                <c:pt idx="9">
                  <c:v>-11.802</c:v>
                </c:pt>
                <c:pt idx="10">
                  <c:v>-2.196000000000001</c:v>
                </c:pt>
                <c:pt idx="11">
                  <c:v>-3.345999999999998</c:v>
                </c:pt>
                <c:pt idx="12">
                  <c:v>-2.437000000000001</c:v>
                </c:pt>
                <c:pt idx="13">
                  <c:v>-3.401</c:v>
                </c:pt>
                <c:pt idx="14">
                  <c:v>-17.055</c:v>
                </c:pt>
                <c:pt idx="15">
                  <c:v>-10.028</c:v>
                </c:pt>
                <c:pt idx="16">
                  <c:v>-6.643999999999998</c:v>
                </c:pt>
                <c:pt idx="17">
                  <c:v>-9.79</c:v>
                </c:pt>
                <c:pt idx="18">
                  <c:v>-6.081000000000001</c:v>
                </c:pt>
                <c:pt idx="19">
                  <c:v>-21.919</c:v>
                </c:pt>
                <c:pt idx="20">
                  <c:v>-10.95</c:v>
                </c:pt>
                <c:pt idx="21">
                  <c:v>-3.727</c:v>
                </c:pt>
                <c:pt idx="22">
                  <c:v>-2.347999999999999</c:v>
                </c:pt>
                <c:pt idx="23">
                  <c:v>-5.152999999999999</c:v>
                </c:pt>
              </c:numCache>
            </c:numRef>
          </c:val>
          <c:smooth val="0"/>
        </c:ser>
        <c:dLbls>
          <c:showLegendKey val="0"/>
          <c:showVal val="0"/>
          <c:showCatName val="0"/>
          <c:showSerName val="0"/>
          <c:showPercent val="0"/>
          <c:showBubbleSize val="0"/>
        </c:dLbls>
        <c:marker val="1"/>
        <c:smooth val="0"/>
        <c:axId val="-2120607512"/>
        <c:axId val="2112024456"/>
      </c:lineChart>
      <c:catAx>
        <c:axId val="-2120607512"/>
        <c:scaling>
          <c:orientation val="minMax"/>
        </c:scaling>
        <c:delete val="0"/>
        <c:axPos val="b"/>
        <c:majorTickMark val="out"/>
        <c:minorTickMark val="none"/>
        <c:tickLblPos val="nextTo"/>
        <c:crossAx val="2112024456"/>
        <c:crosses val="autoZero"/>
        <c:auto val="1"/>
        <c:lblAlgn val="ctr"/>
        <c:lblOffset val="100"/>
        <c:noMultiLvlLbl val="0"/>
      </c:catAx>
      <c:valAx>
        <c:axId val="2112024456"/>
        <c:scaling>
          <c:orientation val="minMax"/>
          <c:max val="40.0"/>
        </c:scaling>
        <c:delete val="0"/>
        <c:axPos val="l"/>
        <c:majorGridlines/>
        <c:numFmt formatCode="General" sourceLinked="1"/>
        <c:majorTickMark val="out"/>
        <c:minorTickMark val="none"/>
        <c:tickLblPos val="nextTo"/>
        <c:crossAx val="-2120607512"/>
        <c:crosses val="autoZero"/>
        <c:crossBetween val="between"/>
      </c:valAx>
    </c:plotArea>
    <c:legend>
      <c:legendPos val="r"/>
      <c:layout/>
      <c:overlay val="0"/>
    </c:legend>
    <c:plotVisOnly val="1"/>
    <c:dispBlanksAs val="zero"/>
    <c:showDLblsOverMax val="0"/>
  </c:chart>
  <c:printSettings>
    <c:headerFooter/>
    <c:pageMargins b="1.0" l="0.75" r="0.75" t="1.0"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19050</xdr:colOff>
      <xdr:row>2</xdr:row>
      <xdr:rowOff>0</xdr:rowOff>
    </xdr:from>
    <xdr:to>
      <xdr:col>13</xdr:col>
      <xdr:colOff>596900</xdr:colOff>
      <xdr:row>23</xdr:row>
      <xdr:rowOff>127000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5"/>
  <sheetViews>
    <sheetView tabSelected="1" workbookViewId="0">
      <selection activeCell="G35" sqref="G35"/>
    </sheetView>
  </sheetViews>
  <sheetFormatPr baseColWidth="10" defaultRowHeight="15" x14ac:dyDescent="0"/>
  <cols>
    <col min="1" max="1" width="19.33203125" customWidth="1"/>
  </cols>
  <sheetData>
    <row r="1" spans="1:5">
      <c r="A1" t="s">
        <v>0</v>
      </c>
      <c r="B1" t="s">
        <v>1</v>
      </c>
      <c r="C1" t="s">
        <v>2</v>
      </c>
      <c r="D1">
        <f>AVERAGE(C2:C25)</f>
        <v>-7.964791666666664</v>
      </c>
      <c r="E1" t="s">
        <v>3</v>
      </c>
    </row>
    <row r="2" spans="1:5">
      <c r="A2">
        <v>12.079000000000001</v>
      </c>
      <c r="B2">
        <v>19.277999999999999</v>
      </c>
      <c r="C2">
        <f>A2-B2</f>
        <v>-7.1989999999999981</v>
      </c>
      <c r="D2">
        <f>(C2-$D$1)^2</f>
        <v>0.58643687673611011</v>
      </c>
    </row>
    <row r="3" spans="1:5">
      <c r="A3">
        <v>16.791</v>
      </c>
      <c r="B3">
        <v>18.741</v>
      </c>
      <c r="C3">
        <f t="shared" ref="C3:C25" si="0">A3-B3</f>
        <v>-1.9499999999999993</v>
      </c>
      <c r="D3">
        <f t="shared" ref="D3:D25" si="1">(C3-$D$1)^2</f>
        <v>36.177718793402754</v>
      </c>
    </row>
    <row r="4" spans="1:5">
      <c r="A4">
        <v>9.5640000000000001</v>
      </c>
      <c r="B4">
        <v>21.213999999999999</v>
      </c>
      <c r="C4">
        <f t="shared" si="0"/>
        <v>-11.649999999999999</v>
      </c>
      <c r="D4">
        <f t="shared" si="1"/>
        <v>13.580760460069452</v>
      </c>
    </row>
    <row r="5" spans="1:5">
      <c r="A5">
        <v>8.6300000000000008</v>
      </c>
      <c r="B5">
        <v>15.686999999999999</v>
      </c>
      <c r="C5">
        <f t="shared" si="0"/>
        <v>-7.0569999999999986</v>
      </c>
      <c r="D5">
        <f t="shared" si="1"/>
        <v>0.8240857100694422</v>
      </c>
    </row>
    <row r="6" spans="1:5">
      <c r="A6">
        <v>14.669</v>
      </c>
      <c r="B6">
        <v>22.803000000000001</v>
      </c>
      <c r="C6">
        <f t="shared" si="0"/>
        <v>-8.1340000000000003</v>
      </c>
      <c r="D6">
        <f t="shared" si="1"/>
        <v>2.8631460069445447E-2</v>
      </c>
    </row>
    <row r="7" spans="1:5">
      <c r="A7">
        <v>12.238</v>
      </c>
      <c r="B7">
        <v>20.878</v>
      </c>
      <c r="C7">
        <f t="shared" si="0"/>
        <v>-8.64</v>
      </c>
      <c r="D7">
        <f t="shared" si="1"/>
        <v>0.4559062934027821</v>
      </c>
    </row>
    <row r="8" spans="1:5">
      <c r="A8">
        <v>14.692</v>
      </c>
      <c r="B8">
        <v>24.571999999999999</v>
      </c>
      <c r="C8">
        <f t="shared" si="0"/>
        <v>-9.879999999999999</v>
      </c>
      <c r="D8">
        <f t="shared" si="1"/>
        <v>3.6680229600694507</v>
      </c>
    </row>
    <row r="9" spans="1:5">
      <c r="A9">
        <v>8.9870000000000001</v>
      </c>
      <c r="B9">
        <v>17.393999999999998</v>
      </c>
      <c r="C9">
        <f t="shared" si="0"/>
        <v>-8.4069999999999983</v>
      </c>
      <c r="D9">
        <f t="shared" si="1"/>
        <v>0.1955482100694452</v>
      </c>
    </row>
    <row r="10" spans="1:5">
      <c r="A10">
        <v>9.4009999999999998</v>
      </c>
      <c r="B10">
        <v>20.762</v>
      </c>
      <c r="C10">
        <f t="shared" si="0"/>
        <v>-11.361000000000001</v>
      </c>
      <c r="D10">
        <f t="shared" si="1"/>
        <v>11.5342310434028</v>
      </c>
    </row>
    <row r="11" spans="1:5">
      <c r="A11">
        <v>14.48</v>
      </c>
      <c r="B11">
        <v>26.282</v>
      </c>
      <c r="C11">
        <f t="shared" si="0"/>
        <v>-11.802</v>
      </c>
      <c r="D11">
        <f t="shared" si="1"/>
        <v>14.724167793402795</v>
      </c>
    </row>
    <row r="12" spans="1:5">
      <c r="A12">
        <v>22.327999999999999</v>
      </c>
      <c r="B12">
        <v>24.524000000000001</v>
      </c>
      <c r="C12">
        <f t="shared" si="0"/>
        <v>-2.1960000000000015</v>
      </c>
      <c r="D12">
        <f t="shared" si="1"/>
        <v>33.278957293402733</v>
      </c>
    </row>
    <row r="13" spans="1:5">
      <c r="A13">
        <v>15.298</v>
      </c>
      <c r="B13">
        <v>18.643999999999998</v>
      </c>
      <c r="C13">
        <f t="shared" si="0"/>
        <v>-3.3459999999999983</v>
      </c>
      <c r="D13">
        <f t="shared" si="1"/>
        <v>21.333236460069436</v>
      </c>
    </row>
    <row r="14" spans="1:5">
      <c r="A14">
        <v>15.073</v>
      </c>
      <c r="B14">
        <v>17.510000000000002</v>
      </c>
      <c r="C14">
        <f t="shared" si="0"/>
        <v>-2.4370000000000012</v>
      </c>
      <c r="D14">
        <f t="shared" si="1"/>
        <v>30.556480710069401</v>
      </c>
    </row>
    <row r="15" spans="1:5">
      <c r="A15">
        <v>16.928999999999998</v>
      </c>
      <c r="B15">
        <v>20.329999999999998</v>
      </c>
      <c r="C15">
        <f t="shared" si="0"/>
        <v>-3.4009999999999998</v>
      </c>
      <c r="D15">
        <f t="shared" si="1"/>
        <v>20.828194376736089</v>
      </c>
    </row>
    <row r="16" spans="1:5">
      <c r="A16">
        <v>18.2</v>
      </c>
      <c r="B16">
        <v>35.255000000000003</v>
      </c>
      <c r="C16">
        <f t="shared" si="0"/>
        <v>-17.055000000000003</v>
      </c>
      <c r="D16">
        <f t="shared" si="1"/>
        <v>82.631887543402897</v>
      </c>
    </row>
    <row r="17" spans="1:5">
      <c r="A17">
        <v>12.13</v>
      </c>
      <c r="B17">
        <v>22.158000000000001</v>
      </c>
      <c r="C17">
        <f t="shared" si="0"/>
        <v>-10.028</v>
      </c>
      <c r="D17">
        <f t="shared" si="1"/>
        <v>4.2568286267361239</v>
      </c>
    </row>
    <row r="18" spans="1:5">
      <c r="A18">
        <v>18.495000000000001</v>
      </c>
      <c r="B18">
        <v>25.138999999999999</v>
      </c>
      <c r="C18">
        <f t="shared" si="0"/>
        <v>-6.6439999999999984</v>
      </c>
      <c r="D18">
        <f t="shared" si="1"/>
        <v>1.7444906267361087</v>
      </c>
    </row>
    <row r="19" spans="1:5">
      <c r="A19">
        <v>10.638999999999999</v>
      </c>
      <c r="B19">
        <v>20.428999999999998</v>
      </c>
      <c r="C19">
        <f t="shared" si="0"/>
        <v>-9.7899999999999991</v>
      </c>
      <c r="D19">
        <f t="shared" si="1"/>
        <v>3.331385460069451</v>
      </c>
    </row>
    <row r="20" spans="1:5">
      <c r="A20">
        <v>11.343999999999999</v>
      </c>
      <c r="B20">
        <v>17.425000000000001</v>
      </c>
      <c r="C20">
        <f t="shared" si="0"/>
        <v>-6.0810000000000013</v>
      </c>
      <c r="D20">
        <f t="shared" si="1"/>
        <v>3.5486710434027628</v>
      </c>
    </row>
    <row r="21" spans="1:5">
      <c r="A21">
        <v>12.369</v>
      </c>
      <c r="B21">
        <v>34.287999999999997</v>
      </c>
      <c r="C21">
        <f t="shared" si="0"/>
        <v>-21.918999999999997</v>
      </c>
      <c r="D21">
        <f t="shared" si="1"/>
        <v>194.71993021006946</v>
      </c>
    </row>
    <row r="22" spans="1:5">
      <c r="A22">
        <v>12.944000000000001</v>
      </c>
      <c r="B22">
        <v>23.893999999999998</v>
      </c>
      <c r="C22">
        <f t="shared" si="0"/>
        <v>-10.949999999999998</v>
      </c>
      <c r="D22">
        <f t="shared" si="1"/>
        <v>8.9114687934027792</v>
      </c>
    </row>
    <row r="23" spans="1:5">
      <c r="A23">
        <v>14.233000000000001</v>
      </c>
      <c r="B23">
        <v>17.96</v>
      </c>
      <c r="C23">
        <f t="shared" si="0"/>
        <v>-3.7270000000000003</v>
      </c>
      <c r="D23">
        <f t="shared" si="1"/>
        <v>17.958878210069418</v>
      </c>
    </row>
    <row r="24" spans="1:5">
      <c r="A24">
        <v>19.71</v>
      </c>
      <c r="B24">
        <v>22.058</v>
      </c>
      <c r="C24">
        <f t="shared" si="0"/>
        <v>-2.347999999999999</v>
      </c>
      <c r="D24">
        <f t="shared" si="1"/>
        <v>31.548348626736093</v>
      </c>
    </row>
    <row r="25" spans="1:5">
      <c r="A25">
        <v>16.004000000000001</v>
      </c>
      <c r="B25">
        <v>21.157</v>
      </c>
      <c r="C25">
        <f t="shared" si="0"/>
        <v>-5.1529999999999987</v>
      </c>
      <c r="D25">
        <f t="shared" si="1"/>
        <v>7.9061723767361034</v>
      </c>
    </row>
    <row r="26" spans="1:5">
      <c r="A26">
        <f>COUNT(A2:A25)</f>
        <v>24</v>
      </c>
      <c r="D26">
        <f>SUM(D2:D25)</f>
        <v>544.33043995833327</v>
      </c>
    </row>
    <row r="27" spans="1:5">
      <c r="D27" t="s">
        <v>4</v>
      </c>
      <c r="E27">
        <f>SQRT(D26/(A26-1))</f>
        <v>4.8648269103590538</v>
      </c>
    </row>
    <row r="28" spans="1:5">
      <c r="D28" t="s">
        <v>32</v>
      </c>
      <c r="E28">
        <v>19.969000000000001</v>
      </c>
    </row>
    <row r="29" spans="1:5">
      <c r="A29" s="5" t="s">
        <v>6</v>
      </c>
      <c r="D29" t="s">
        <v>5</v>
      </c>
      <c r="E29">
        <v>-7.9647916670000001</v>
      </c>
    </row>
    <row r="30" spans="1:5">
      <c r="A30" t="s">
        <v>7</v>
      </c>
      <c r="B30" t="s">
        <v>8</v>
      </c>
    </row>
    <row r="31" spans="1:5">
      <c r="A31" s="9" t="s">
        <v>9</v>
      </c>
      <c r="B31" t="s">
        <v>10</v>
      </c>
    </row>
    <row r="34" spans="1:6">
      <c r="A34" s="5" t="s">
        <v>11</v>
      </c>
    </row>
    <row r="35" spans="1:6">
      <c r="A35" s="9" t="s">
        <v>12</v>
      </c>
      <c r="B35" s="2" t="s">
        <v>37</v>
      </c>
      <c r="C35" s="2"/>
      <c r="D35" s="2"/>
      <c r="E35" s="2"/>
      <c r="F35" s="4"/>
    </row>
    <row r="36" spans="1:6">
      <c r="B36" s="2"/>
      <c r="C36" s="2"/>
      <c r="D36" s="2"/>
      <c r="E36" s="2"/>
      <c r="F36" s="4"/>
    </row>
    <row r="37" spans="1:6">
      <c r="B37" s="2"/>
      <c r="C37" s="2"/>
      <c r="D37" s="2"/>
      <c r="E37" s="2"/>
      <c r="F37" s="4"/>
    </row>
    <row r="38" spans="1:6">
      <c r="B38" s="2"/>
      <c r="C38" s="2"/>
      <c r="D38" s="2"/>
      <c r="E38" s="2"/>
      <c r="F38" s="4"/>
    </row>
    <row r="39" spans="1:6">
      <c r="B39" s="2"/>
      <c r="C39" s="2"/>
      <c r="D39" s="2"/>
      <c r="E39" s="2"/>
      <c r="F39" s="4"/>
    </row>
    <row r="40" spans="1:6">
      <c r="B40" s="2"/>
      <c r="C40" s="2"/>
      <c r="D40" s="2"/>
      <c r="E40" s="2"/>
      <c r="F40" s="4"/>
    </row>
    <row r="41" spans="1:6">
      <c r="B41" s="4"/>
      <c r="C41" s="4"/>
      <c r="D41" s="4"/>
      <c r="E41" s="4"/>
      <c r="F41" s="4"/>
    </row>
    <row r="42" spans="1:6">
      <c r="B42" t="s">
        <v>13</v>
      </c>
    </row>
    <row r="45" spans="1:6">
      <c r="A45" s="9" t="s">
        <v>14</v>
      </c>
      <c r="B45" s="3" t="s">
        <v>38</v>
      </c>
      <c r="C45" s="3"/>
      <c r="D45" s="3"/>
      <c r="E45" s="3"/>
      <c r="F45" s="4"/>
    </row>
    <row r="46" spans="1:6">
      <c r="B46" s="3"/>
      <c r="C46" s="3"/>
      <c r="D46" s="3"/>
      <c r="E46" s="3"/>
      <c r="F46" s="4"/>
    </row>
    <row r="47" spans="1:6">
      <c r="B47" s="3"/>
      <c r="C47" s="3"/>
      <c r="D47" s="3"/>
      <c r="E47" s="3"/>
      <c r="F47" s="4"/>
    </row>
    <row r="48" spans="1:6">
      <c r="B48" s="3"/>
      <c r="C48" s="3"/>
      <c r="D48" s="3"/>
      <c r="E48" s="3"/>
      <c r="F48" s="4"/>
    </row>
    <row r="49" spans="1:6">
      <c r="B49" s="3"/>
      <c r="C49" s="3"/>
      <c r="D49" s="3"/>
      <c r="E49" s="3"/>
      <c r="F49" s="4"/>
    </row>
    <row r="50" spans="1:6">
      <c r="B50" s="3"/>
      <c r="C50" s="3"/>
      <c r="D50" s="3"/>
      <c r="E50" s="3"/>
      <c r="F50" s="4"/>
    </row>
    <row r="51" spans="1:6">
      <c r="B51" s="3"/>
      <c r="C51" s="3"/>
      <c r="D51" s="3"/>
      <c r="E51" s="3"/>
      <c r="F51" s="4"/>
    </row>
    <row r="52" spans="1:6">
      <c r="B52" t="s">
        <v>15</v>
      </c>
    </row>
    <row r="54" spans="1:6">
      <c r="A54" s="5" t="s">
        <v>16</v>
      </c>
    </row>
    <row r="55" spans="1:6">
      <c r="B55" t="s">
        <v>17</v>
      </c>
    </row>
    <row r="58" spans="1:6">
      <c r="A58" s="5" t="s">
        <v>18</v>
      </c>
      <c r="B58" t="s">
        <v>19</v>
      </c>
    </row>
    <row r="60" spans="1:6">
      <c r="A60" t="s">
        <v>20</v>
      </c>
      <c r="B60">
        <f>D1</f>
        <v>-7.964791666666664</v>
      </c>
    </row>
    <row r="62" spans="1:6">
      <c r="A62" t="s">
        <v>21</v>
      </c>
      <c r="B62">
        <f>B64^2</f>
        <v>23.666540867753618</v>
      </c>
    </row>
    <row r="64" spans="1:6">
      <c r="A64" t="s">
        <v>22</v>
      </c>
      <c r="B64">
        <f>E27</f>
        <v>4.8648269103590538</v>
      </c>
    </row>
    <row r="66" spans="1:5">
      <c r="A66" t="s">
        <v>23</v>
      </c>
      <c r="B66">
        <f>E28</f>
        <v>19.969000000000001</v>
      </c>
    </row>
    <row r="68" spans="1:5">
      <c r="A68" t="s">
        <v>24</v>
      </c>
      <c r="B68">
        <f>B64/SQRT(A26)</f>
        <v>0.99302863477834025</v>
      </c>
    </row>
    <row r="70" spans="1:5">
      <c r="A70" s="5" t="s">
        <v>25</v>
      </c>
    </row>
    <row r="71" spans="1:5">
      <c r="A71" t="s">
        <v>26</v>
      </c>
      <c r="B71">
        <f>E29/B68</f>
        <v>-8.0207069444456334</v>
      </c>
    </row>
    <row r="73" spans="1:5">
      <c r="A73" t="s">
        <v>27</v>
      </c>
      <c r="B73" s="1">
        <v>0.95</v>
      </c>
    </row>
    <row r="75" spans="1:5">
      <c r="A75" s="9" t="s">
        <v>33</v>
      </c>
      <c r="B75">
        <f>B60-C77*B68</f>
        <v>-10.01936791202305</v>
      </c>
      <c r="C75" s="8" t="s">
        <v>35</v>
      </c>
      <c r="D75">
        <f>B60+C77*B68</f>
        <v>-5.9102154213102782</v>
      </c>
      <c r="E75" s="10" t="s">
        <v>39</v>
      </c>
    </row>
    <row r="77" spans="1:5">
      <c r="A77" s="9" t="s">
        <v>28</v>
      </c>
      <c r="B77" s="6" t="s">
        <v>34</v>
      </c>
      <c r="C77" s="7">
        <v>2.069</v>
      </c>
      <c r="D77" s="10" t="s">
        <v>40</v>
      </c>
    </row>
    <row r="79" spans="1:5">
      <c r="A79" t="s">
        <v>29</v>
      </c>
      <c r="B79" t="s">
        <v>30</v>
      </c>
    </row>
    <row r="81" spans="1:6">
      <c r="A81" t="s">
        <v>31</v>
      </c>
      <c r="B81" s="2" t="s">
        <v>36</v>
      </c>
      <c r="C81" s="2"/>
      <c r="D81" s="2"/>
      <c r="E81" s="2"/>
      <c r="F81" s="2"/>
    </row>
    <row r="82" spans="1:6">
      <c r="B82" s="2"/>
      <c r="C82" s="2"/>
      <c r="D82" s="2"/>
      <c r="E82" s="2"/>
      <c r="F82" s="2"/>
    </row>
    <row r="83" spans="1:6">
      <c r="B83" s="2"/>
      <c r="C83" s="2"/>
      <c r="D83" s="2"/>
      <c r="E83" s="2"/>
      <c r="F83" s="2"/>
    </row>
    <row r="84" spans="1:6">
      <c r="B84" s="2"/>
      <c r="C84" s="2"/>
      <c r="D84" s="2"/>
      <c r="E84" s="2"/>
      <c r="F84" s="2"/>
    </row>
    <row r="85" spans="1:6">
      <c r="B85" s="2"/>
      <c r="C85" s="2"/>
      <c r="D85" s="2"/>
      <c r="E85" s="2"/>
      <c r="F85" s="2"/>
    </row>
  </sheetData>
  <mergeCells count="3">
    <mergeCell ref="B35:F41"/>
    <mergeCell ref="B45:F51"/>
    <mergeCell ref="B81:F85"/>
  </mergeCells>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MENGTONG SHEN</dc:creator>
  <cp:lastModifiedBy>MENGTONG SHEN</cp:lastModifiedBy>
  <dcterms:created xsi:type="dcterms:W3CDTF">2016-11-29T10:03:07Z</dcterms:created>
  <dcterms:modified xsi:type="dcterms:W3CDTF">2016-11-29T20:20:56Z</dcterms:modified>
</cp:coreProperties>
</file>