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os" sheetId="1" r:id="rId1"/>
    <sheet name="Tabla con Cola" sheetId="5" r:id="rId2"/>
    <sheet name="Tabla sin Cola" sheetId="4" r:id="rId3"/>
  </sheets>
  <calcPr calcId="152511"/>
</workbook>
</file>

<file path=xl/calcChain.xml><?xml version="1.0" encoding="utf-8"?>
<calcChain xmlns="http://schemas.openxmlformats.org/spreadsheetml/2006/main">
  <c r="F46" i="5" l="1"/>
  <c r="F48" i="5"/>
  <c r="F49" i="5"/>
  <c r="F50" i="5"/>
  <c r="E46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38" i="5" l="1"/>
  <c r="F38" i="5" s="1"/>
  <c r="I46" i="5"/>
  <c r="J46" i="5" s="1"/>
  <c r="H46" i="5"/>
  <c r="L45" i="5"/>
  <c r="G45" i="5"/>
  <c r="E45" i="5"/>
  <c r="L44" i="5"/>
  <c r="I44" i="5"/>
  <c r="J44" i="5" s="1"/>
  <c r="H44" i="5"/>
  <c r="E44" i="5"/>
  <c r="F44" i="5" s="1"/>
  <c r="I43" i="5"/>
  <c r="J43" i="5" s="1"/>
  <c r="H43" i="5"/>
  <c r="E43" i="5"/>
  <c r="F43" i="5" s="1"/>
  <c r="L42" i="5"/>
  <c r="G42" i="5"/>
  <c r="D42" i="5"/>
  <c r="E42" i="5" s="1"/>
  <c r="L41" i="5"/>
  <c r="I41" i="5"/>
  <c r="J41" i="5" s="1"/>
  <c r="H41" i="5"/>
  <c r="E41" i="5"/>
  <c r="F41" i="5" s="1"/>
  <c r="I40" i="5"/>
  <c r="J40" i="5" s="1"/>
  <c r="H40" i="5"/>
  <c r="E40" i="5"/>
  <c r="F40" i="5" s="1"/>
  <c r="G39" i="5"/>
  <c r="I39" i="5" s="1"/>
  <c r="D39" i="5"/>
  <c r="C23" i="5"/>
  <c r="L17" i="5"/>
  <c r="K17" i="5"/>
  <c r="L16" i="5"/>
  <c r="K16" i="5"/>
  <c r="H45" i="5" l="1"/>
  <c r="S45" i="5" s="1"/>
  <c r="Z46" i="5" s="1"/>
  <c r="H42" i="5"/>
  <c r="S42" i="5" s="1"/>
  <c r="S43" i="5" s="1"/>
  <c r="I42" i="5"/>
  <c r="I45" i="5"/>
  <c r="C39" i="5"/>
  <c r="J39" i="5" s="1"/>
  <c r="C40" i="5" s="1"/>
  <c r="T42" i="5"/>
  <c r="S46" i="5"/>
  <c r="T45" i="5"/>
  <c r="T46" i="5" s="1"/>
  <c r="H39" i="5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41" i="4"/>
  <c r="L42" i="4"/>
  <c r="L44" i="4"/>
  <c r="L45" i="4"/>
  <c r="L47" i="4"/>
  <c r="L48" i="4"/>
  <c r="L50" i="4"/>
  <c r="L51" i="4"/>
  <c r="L53" i="4"/>
  <c r="L54" i="4"/>
  <c r="L55" i="4"/>
  <c r="L57" i="4"/>
  <c r="L58" i="4"/>
  <c r="L60" i="4"/>
  <c r="L61" i="4"/>
  <c r="L63" i="4"/>
  <c r="L64" i="4"/>
  <c r="F39" i="5" l="1"/>
  <c r="C42" i="5" s="1"/>
  <c r="J42" i="5" s="1"/>
  <c r="C43" i="5" s="1"/>
  <c r="T39" i="5"/>
  <c r="T40" i="5" s="1"/>
  <c r="L40" i="5" s="1"/>
  <c r="C41" i="5" s="1"/>
  <c r="S39" i="5"/>
  <c r="S40" i="5" s="1"/>
  <c r="S41" i="5" s="1"/>
  <c r="S44" i="5"/>
  <c r="T43" i="5"/>
  <c r="E65" i="4"/>
  <c r="F65" i="4" s="1"/>
  <c r="J65" i="4"/>
  <c r="H65" i="4"/>
  <c r="I65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AA65" i="4"/>
  <c r="U65" i="4"/>
  <c r="AA64" i="4"/>
  <c r="U64" i="4"/>
  <c r="G64" i="4"/>
  <c r="D64" i="4"/>
  <c r="E64" i="4" s="1"/>
  <c r="U63" i="4"/>
  <c r="AA63" i="4"/>
  <c r="AA62" i="4"/>
  <c r="U62" i="4"/>
  <c r="AA61" i="4"/>
  <c r="U61" i="4"/>
  <c r="G61" i="4"/>
  <c r="D61" i="4"/>
  <c r="E61" i="4" s="1"/>
  <c r="AA60" i="4"/>
  <c r="AA59" i="4"/>
  <c r="U60" i="4"/>
  <c r="AA58" i="4"/>
  <c r="U58" i="4"/>
  <c r="G58" i="4"/>
  <c r="H58" i="4" s="1"/>
  <c r="D58" i="4"/>
  <c r="AA57" i="4"/>
  <c r="U57" i="4"/>
  <c r="AA56" i="4"/>
  <c r="U55" i="4"/>
  <c r="AA55" i="4"/>
  <c r="G55" i="4"/>
  <c r="I55" i="4" s="1"/>
  <c r="F54" i="4"/>
  <c r="F56" i="4"/>
  <c r="F59" i="4"/>
  <c r="F62" i="4"/>
  <c r="E56" i="4"/>
  <c r="E57" i="4"/>
  <c r="F57" i="4" s="1"/>
  <c r="E58" i="4"/>
  <c r="E59" i="4"/>
  <c r="E60" i="4"/>
  <c r="F60" i="4" s="1"/>
  <c r="E62" i="4"/>
  <c r="E63" i="4"/>
  <c r="F63" i="4" s="1"/>
  <c r="E54" i="4"/>
  <c r="D55" i="4"/>
  <c r="E55" i="4" s="1"/>
  <c r="AA54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AA51" i="4"/>
  <c r="AA52" i="4" s="1"/>
  <c r="AA53" i="4" s="1"/>
  <c r="G51" i="4"/>
  <c r="D51" i="4"/>
  <c r="E51" i="4" s="1"/>
  <c r="W47" i="4"/>
  <c r="W48" i="4" s="1"/>
  <c r="W49" i="4" s="1"/>
  <c r="W50" i="4" s="1"/>
  <c r="W51" i="4" s="1"/>
  <c r="W52" i="4" s="1"/>
  <c r="D48" i="4"/>
  <c r="E48" i="4" s="1"/>
  <c r="G48" i="4"/>
  <c r="G45" i="4"/>
  <c r="D45" i="4"/>
  <c r="J63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41" i="4"/>
  <c r="I40" i="4"/>
  <c r="J40" i="4" s="1"/>
  <c r="I41" i="4"/>
  <c r="I43" i="4"/>
  <c r="J43" i="4" s="1"/>
  <c r="I44" i="4"/>
  <c r="J44" i="4" s="1"/>
  <c r="I45" i="4"/>
  <c r="I46" i="4"/>
  <c r="J46" i="4" s="1"/>
  <c r="I47" i="4"/>
  <c r="J47" i="4" s="1"/>
  <c r="I48" i="4"/>
  <c r="I49" i="4"/>
  <c r="J49" i="4" s="1"/>
  <c r="I50" i="4"/>
  <c r="J50" i="4" s="1"/>
  <c r="I51" i="4"/>
  <c r="I52" i="4"/>
  <c r="J52" i="4" s="1"/>
  <c r="I53" i="4"/>
  <c r="J53" i="4" s="1"/>
  <c r="I54" i="4"/>
  <c r="J54" i="4" s="1"/>
  <c r="I56" i="4"/>
  <c r="J56" i="4" s="1"/>
  <c r="I57" i="4"/>
  <c r="J57" i="4" s="1"/>
  <c r="I59" i="4"/>
  <c r="J59" i="4" s="1"/>
  <c r="I60" i="4"/>
  <c r="J60" i="4" s="1"/>
  <c r="I61" i="4"/>
  <c r="I62" i="4"/>
  <c r="J62" i="4" s="1"/>
  <c r="I63" i="4"/>
  <c r="I64" i="4"/>
  <c r="H40" i="4"/>
  <c r="H41" i="4"/>
  <c r="H43" i="4"/>
  <c r="H44" i="4"/>
  <c r="H46" i="4"/>
  <c r="H47" i="4"/>
  <c r="H48" i="4"/>
  <c r="R48" i="4" s="1"/>
  <c r="H49" i="4"/>
  <c r="H50" i="4"/>
  <c r="H52" i="4"/>
  <c r="H53" i="4"/>
  <c r="H54" i="4"/>
  <c r="H55" i="4"/>
  <c r="H56" i="4"/>
  <c r="H57" i="4"/>
  <c r="H59" i="4"/>
  <c r="H60" i="4"/>
  <c r="H61" i="4"/>
  <c r="H62" i="4"/>
  <c r="H63" i="4"/>
  <c r="H64" i="4"/>
  <c r="G42" i="4"/>
  <c r="H42" i="4" s="1"/>
  <c r="R42" i="4" s="1"/>
  <c r="D42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G39" i="4"/>
  <c r="I39" i="4" s="1"/>
  <c r="D39" i="4"/>
  <c r="E39" i="4" s="1"/>
  <c r="E40" i="4"/>
  <c r="E41" i="4"/>
  <c r="F41" i="4" s="1"/>
  <c r="E42" i="4"/>
  <c r="E43" i="4"/>
  <c r="F43" i="4" s="1"/>
  <c r="E44" i="4"/>
  <c r="F44" i="4" s="1"/>
  <c r="E45" i="4"/>
  <c r="E46" i="4"/>
  <c r="E47" i="4"/>
  <c r="F47" i="4" s="1"/>
  <c r="E49" i="4"/>
  <c r="E50" i="4"/>
  <c r="E52" i="4"/>
  <c r="F52" i="4" s="1"/>
  <c r="E53" i="4"/>
  <c r="F53" i="4" s="1"/>
  <c r="E220" i="4"/>
  <c r="F220" i="4" s="1"/>
  <c r="E221" i="4"/>
  <c r="F221" i="4" s="1"/>
  <c r="E222" i="4"/>
  <c r="E223" i="4"/>
  <c r="E224" i="4"/>
  <c r="E225" i="4"/>
  <c r="E226" i="4"/>
  <c r="E227" i="4"/>
  <c r="E228" i="4"/>
  <c r="F228" i="4" s="1"/>
  <c r="E229" i="4"/>
  <c r="F229" i="4" s="1"/>
  <c r="E230" i="4"/>
  <c r="E231" i="4"/>
  <c r="E232" i="4"/>
  <c r="E233" i="4"/>
  <c r="E234" i="4"/>
  <c r="E235" i="4"/>
  <c r="E236" i="4"/>
  <c r="F236" i="4" s="1"/>
  <c r="E237" i="4"/>
  <c r="F237" i="4" s="1"/>
  <c r="E238" i="4"/>
  <c r="E239" i="4"/>
  <c r="E240" i="4"/>
  <c r="E241" i="4"/>
  <c r="E242" i="4"/>
  <c r="E243" i="4"/>
  <c r="E244" i="4"/>
  <c r="F244" i="4" s="1"/>
  <c r="E245" i="4"/>
  <c r="F245" i="4" s="1"/>
  <c r="E246" i="4"/>
  <c r="E247" i="4"/>
  <c r="E248" i="4"/>
  <c r="E249" i="4"/>
  <c r="E250" i="4"/>
  <c r="E251" i="4"/>
  <c r="E252" i="4"/>
  <c r="F252" i="4" s="1"/>
  <c r="E253" i="4"/>
  <c r="F253" i="4" s="1"/>
  <c r="E254" i="4"/>
  <c r="E255" i="4"/>
  <c r="E256" i="4"/>
  <c r="E257" i="4"/>
  <c r="E258" i="4"/>
  <c r="E259" i="4"/>
  <c r="E260" i="4"/>
  <c r="F260" i="4" s="1"/>
  <c r="E261" i="4"/>
  <c r="F261" i="4" s="1"/>
  <c r="E262" i="4"/>
  <c r="E263" i="4"/>
  <c r="E264" i="4"/>
  <c r="E265" i="4"/>
  <c r="E266" i="4"/>
  <c r="E267" i="4"/>
  <c r="E268" i="4"/>
  <c r="F268" i="4" s="1"/>
  <c r="E269" i="4"/>
  <c r="F269" i="4" s="1"/>
  <c r="E270" i="4"/>
  <c r="E271" i="4"/>
  <c r="E272" i="4"/>
  <c r="E273" i="4"/>
  <c r="E274" i="4"/>
  <c r="E275" i="4"/>
  <c r="E276" i="4"/>
  <c r="F276" i="4" s="1"/>
  <c r="E277" i="4"/>
  <c r="F277" i="4" s="1"/>
  <c r="E278" i="4"/>
  <c r="E279" i="4"/>
  <c r="E280" i="4"/>
  <c r="E281" i="4"/>
  <c r="E282" i="4"/>
  <c r="E283" i="4"/>
  <c r="E284" i="4"/>
  <c r="F284" i="4" s="1"/>
  <c r="E285" i="4"/>
  <c r="F285" i="4" s="1"/>
  <c r="E286" i="4"/>
  <c r="E287" i="4"/>
  <c r="E288" i="4"/>
  <c r="E289" i="4"/>
  <c r="E290" i="4"/>
  <c r="E291" i="4"/>
  <c r="E292" i="4"/>
  <c r="F292" i="4" s="1"/>
  <c r="E293" i="4"/>
  <c r="F293" i="4" s="1"/>
  <c r="E294" i="4"/>
  <c r="E295" i="4"/>
  <c r="E296" i="4"/>
  <c r="E297" i="4"/>
  <c r="E298" i="4"/>
  <c r="E299" i="4"/>
  <c r="E300" i="4"/>
  <c r="F300" i="4" s="1"/>
  <c r="E301" i="4"/>
  <c r="F301" i="4" s="1"/>
  <c r="E302" i="4"/>
  <c r="E303" i="4"/>
  <c r="E304" i="4"/>
  <c r="E305" i="4"/>
  <c r="E306" i="4"/>
  <c r="E307" i="4"/>
  <c r="E308" i="4"/>
  <c r="F308" i="4" s="1"/>
  <c r="E309" i="4"/>
  <c r="F309" i="4" s="1"/>
  <c r="E310" i="4"/>
  <c r="E311" i="4"/>
  <c r="E312" i="4"/>
  <c r="E313" i="4"/>
  <c r="E314" i="4"/>
  <c r="E315" i="4"/>
  <c r="E316" i="4"/>
  <c r="F316" i="4" s="1"/>
  <c r="E317" i="4"/>
  <c r="F317" i="4" s="1"/>
  <c r="E318" i="4"/>
  <c r="E319" i="4"/>
  <c r="E320" i="4"/>
  <c r="E321" i="4"/>
  <c r="E322" i="4"/>
  <c r="E323" i="4"/>
  <c r="E324" i="4"/>
  <c r="F324" i="4" s="1"/>
  <c r="E325" i="4"/>
  <c r="F325" i="4" s="1"/>
  <c r="E326" i="4"/>
  <c r="E327" i="4"/>
  <c r="E328" i="4"/>
  <c r="E329" i="4"/>
  <c r="E330" i="4"/>
  <c r="E331" i="4"/>
  <c r="E332" i="4"/>
  <c r="F332" i="4" s="1"/>
  <c r="E333" i="4"/>
  <c r="F333" i="4" s="1"/>
  <c r="E334" i="4"/>
  <c r="E335" i="4"/>
  <c r="E336" i="4"/>
  <c r="E337" i="4"/>
  <c r="E338" i="4"/>
  <c r="E339" i="4"/>
  <c r="E340" i="4"/>
  <c r="F340" i="4" s="1"/>
  <c r="E341" i="4"/>
  <c r="F341" i="4" s="1"/>
  <c r="E342" i="4"/>
  <c r="E343" i="4"/>
  <c r="E344" i="4"/>
  <c r="E345" i="4"/>
  <c r="E346" i="4"/>
  <c r="E347" i="4"/>
  <c r="E348" i="4"/>
  <c r="F348" i="4" s="1"/>
  <c r="E349" i="4"/>
  <c r="F349" i="4" s="1"/>
  <c r="E350" i="4"/>
  <c r="E351" i="4"/>
  <c r="E352" i="4"/>
  <c r="E353" i="4"/>
  <c r="E354" i="4"/>
  <c r="E355" i="4"/>
  <c r="E356" i="4"/>
  <c r="F356" i="4" s="1"/>
  <c r="E357" i="4"/>
  <c r="F357" i="4" s="1"/>
  <c r="E358" i="4"/>
  <c r="E359" i="4"/>
  <c r="E360" i="4"/>
  <c r="E361" i="4"/>
  <c r="E362" i="4"/>
  <c r="E363" i="4"/>
  <c r="E364" i="4"/>
  <c r="F364" i="4" s="1"/>
  <c r="E365" i="4"/>
  <c r="F365" i="4" s="1"/>
  <c r="E366" i="4"/>
  <c r="E367" i="4"/>
  <c r="E368" i="4"/>
  <c r="E369" i="4"/>
  <c r="E370" i="4"/>
  <c r="E371" i="4"/>
  <c r="E372" i="4"/>
  <c r="F372" i="4" s="1"/>
  <c r="E373" i="4"/>
  <c r="F373" i="4" s="1"/>
  <c r="E374" i="4"/>
  <c r="E375" i="4"/>
  <c r="E376" i="4"/>
  <c r="E377" i="4"/>
  <c r="F40" i="4"/>
  <c r="F46" i="4"/>
  <c r="F49" i="4"/>
  <c r="F50" i="4"/>
  <c r="F222" i="4"/>
  <c r="F223" i="4"/>
  <c r="F224" i="4"/>
  <c r="F225" i="4"/>
  <c r="F226" i="4"/>
  <c r="F227" i="4"/>
  <c r="F230" i="4"/>
  <c r="F231" i="4"/>
  <c r="F232" i="4"/>
  <c r="F233" i="4"/>
  <c r="F234" i="4"/>
  <c r="F235" i="4"/>
  <c r="F238" i="4"/>
  <c r="F239" i="4"/>
  <c r="F240" i="4"/>
  <c r="F241" i="4"/>
  <c r="F242" i="4"/>
  <c r="F243" i="4"/>
  <c r="F246" i="4"/>
  <c r="F247" i="4"/>
  <c r="F248" i="4"/>
  <c r="F249" i="4"/>
  <c r="F250" i="4"/>
  <c r="F251" i="4"/>
  <c r="F254" i="4"/>
  <c r="F255" i="4"/>
  <c r="F256" i="4"/>
  <c r="F257" i="4"/>
  <c r="F258" i="4"/>
  <c r="F259" i="4"/>
  <c r="F262" i="4"/>
  <c r="F263" i="4"/>
  <c r="F264" i="4"/>
  <c r="F265" i="4"/>
  <c r="F266" i="4"/>
  <c r="F267" i="4"/>
  <c r="F270" i="4"/>
  <c r="F271" i="4"/>
  <c r="F272" i="4"/>
  <c r="F273" i="4"/>
  <c r="F274" i="4"/>
  <c r="F275" i="4"/>
  <c r="F278" i="4"/>
  <c r="F279" i="4"/>
  <c r="F280" i="4"/>
  <c r="F281" i="4"/>
  <c r="F282" i="4"/>
  <c r="F283" i="4"/>
  <c r="F286" i="4"/>
  <c r="F287" i="4"/>
  <c r="F288" i="4"/>
  <c r="F289" i="4"/>
  <c r="F290" i="4"/>
  <c r="F291" i="4"/>
  <c r="F294" i="4"/>
  <c r="F295" i="4"/>
  <c r="F296" i="4"/>
  <c r="F297" i="4"/>
  <c r="F298" i="4"/>
  <c r="F299" i="4"/>
  <c r="F302" i="4"/>
  <c r="F303" i="4"/>
  <c r="F304" i="4"/>
  <c r="F305" i="4"/>
  <c r="F306" i="4"/>
  <c r="F307" i="4"/>
  <c r="F310" i="4"/>
  <c r="F311" i="4"/>
  <c r="F312" i="4"/>
  <c r="F313" i="4"/>
  <c r="F314" i="4"/>
  <c r="F315" i="4"/>
  <c r="F318" i="4"/>
  <c r="F319" i="4"/>
  <c r="F320" i="4"/>
  <c r="F321" i="4"/>
  <c r="F322" i="4"/>
  <c r="F323" i="4"/>
  <c r="F326" i="4"/>
  <c r="F327" i="4"/>
  <c r="F328" i="4"/>
  <c r="F329" i="4"/>
  <c r="F330" i="4"/>
  <c r="F331" i="4"/>
  <c r="F334" i="4"/>
  <c r="F335" i="4"/>
  <c r="F336" i="4"/>
  <c r="F337" i="4"/>
  <c r="F338" i="4"/>
  <c r="F339" i="4"/>
  <c r="F342" i="4"/>
  <c r="F343" i="4"/>
  <c r="F344" i="4"/>
  <c r="F345" i="4"/>
  <c r="F346" i="4"/>
  <c r="F347" i="4"/>
  <c r="F350" i="4"/>
  <c r="F351" i="4"/>
  <c r="F352" i="4"/>
  <c r="F353" i="4"/>
  <c r="F354" i="4"/>
  <c r="F355" i="4"/>
  <c r="F358" i="4"/>
  <c r="F359" i="4"/>
  <c r="F360" i="4"/>
  <c r="F361" i="4"/>
  <c r="F362" i="4"/>
  <c r="F363" i="4"/>
  <c r="F366" i="4"/>
  <c r="F367" i="4"/>
  <c r="F368" i="4"/>
  <c r="F369" i="4"/>
  <c r="F370" i="4"/>
  <c r="F371" i="4"/>
  <c r="F374" i="4"/>
  <c r="F375" i="4"/>
  <c r="F376" i="4"/>
  <c r="F377" i="4"/>
  <c r="F378" i="4"/>
  <c r="F379" i="4"/>
  <c r="F380" i="4"/>
  <c r="F381" i="4"/>
  <c r="F382" i="4"/>
  <c r="F383" i="4"/>
  <c r="D38" i="4"/>
  <c r="E38" i="4" s="1"/>
  <c r="F38" i="4" s="1"/>
  <c r="C39" i="4" s="1"/>
  <c r="C23" i="4"/>
  <c r="L17" i="4"/>
  <c r="K17" i="4"/>
  <c r="L16" i="4"/>
  <c r="K16" i="4"/>
  <c r="H51" i="4" s="1"/>
  <c r="F39" i="4" l="1"/>
  <c r="C42" i="4" s="1"/>
  <c r="H39" i="4"/>
  <c r="S39" i="4" s="1"/>
  <c r="S40" i="4" s="1"/>
  <c r="I58" i="4"/>
  <c r="L43" i="5"/>
  <c r="C44" i="5" s="1"/>
  <c r="F42" i="5"/>
  <c r="C45" i="5" s="1"/>
  <c r="J45" i="5" s="1"/>
  <c r="M41" i="5"/>
  <c r="V42" i="5"/>
  <c r="V43" i="5" s="1"/>
  <c r="V44" i="5" s="1"/>
  <c r="F42" i="4"/>
  <c r="C45" i="4" s="1"/>
  <c r="R49" i="4"/>
  <c r="S48" i="4"/>
  <c r="J39" i="4"/>
  <c r="C40" i="4" s="1"/>
  <c r="S42" i="4"/>
  <c r="R43" i="4"/>
  <c r="S43" i="4" s="1"/>
  <c r="L43" i="4" s="1"/>
  <c r="J45" i="4"/>
  <c r="R39" i="4"/>
  <c r="R40" i="4" s="1"/>
  <c r="I42" i="4"/>
  <c r="J42" i="4" s="1"/>
  <c r="C43" i="4" s="1"/>
  <c r="H45" i="4"/>
  <c r="R45" i="4" s="1"/>
  <c r="S45" i="4" s="1"/>
  <c r="S46" i="4" s="1"/>
  <c r="F45" i="4"/>
  <c r="C41" i="4" l="1"/>
  <c r="M41" i="4" s="1"/>
  <c r="M42" i="4" s="1"/>
  <c r="F45" i="5"/>
  <c r="L40" i="4"/>
  <c r="V45" i="5"/>
  <c r="M42" i="5"/>
  <c r="N41" i="5"/>
  <c r="O41" i="5" s="1"/>
  <c r="C46" i="5" s="1"/>
  <c r="L46" i="5" s="1"/>
  <c r="R50" i="4"/>
  <c r="R51" i="4" s="1"/>
  <c r="R41" i="4"/>
  <c r="R44" i="4"/>
  <c r="C44" i="4"/>
  <c r="R46" i="4"/>
  <c r="R47" i="4" s="1"/>
  <c r="Y46" i="4"/>
  <c r="Y47" i="4" s="1"/>
  <c r="Y48" i="4" s="1"/>
  <c r="Y49" i="4" s="1"/>
  <c r="Y50" i="4" s="1"/>
  <c r="Y51" i="4" s="1"/>
  <c r="Y52" i="4" s="1"/>
  <c r="Y53" i="4" s="1"/>
  <c r="U42" i="4" l="1"/>
  <c r="U43" i="4" s="1"/>
  <c r="N42" i="5"/>
  <c r="O42" i="5" s="1"/>
  <c r="M43" i="5"/>
  <c r="V46" i="5"/>
  <c r="M43" i="4"/>
  <c r="N42" i="4"/>
  <c r="O42" i="4" s="1"/>
  <c r="R52" i="4"/>
  <c r="S51" i="4"/>
  <c r="S52" i="4" s="1"/>
  <c r="N41" i="4"/>
  <c r="O41" i="4" s="1"/>
  <c r="C48" i="4" s="1"/>
  <c r="U44" i="4"/>
  <c r="U45" i="4" s="1"/>
  <c r="C46" i="4"/>
  <c r="L46" i="4" s="1"/>
  <c r="M44" i="5" l="1"/>
  <c r="N43" i="5"/>
  <c r="O43" i="5" s="1"/>
  <c r="R53" i="4"/>
  <c r="R54" i="4" s="1"/>
  <c r="R55" i="4" s="1"/>
  <c r="M44" i="4"/>
  <c r="N43" i="4"/>
  <c r="O43" i="4" s="1"/>
  <c r="U46" i="4"/>
  <c r="C47" i="4"/>
  <c r="F48" i="4"/>
  <c r="J48" i="4"/>
  <c r="C49" i="4" s="1"/>
  <c r="L49" i="4" s="1"/>
  <c r="M45" i="5" l="1"/>
  <c r="N44" i="5"/>
  <c r="O44" i="5" s="1"/>
  <c r="R56" i="4"/>
  <c r="R57" i="4" s="1"/>
  <c r="R58" i="4" s="1"/>
  <c r="S55" i="4"/>
  <c r="M45" i="4"/>
  <c r="N44" i="4"/>
  <c r="O44" i="4" s="1"/>
  <c r="C51" i="4"/>
  <c r="C50" i="4"/>
  <c r="U47" i="4"/>
  <c r="U48" i="4" s="1"/>
  <c r="U49" i="4" s="1"/>
  <c r="N45" i="5" l="1"/>
  <c r="O45" i="5" s="1"/>
  <c r="M46" i="5"/>
  <c r="N46" i="5" s="1"/>
  <c r="O46" i="5" s="1"/>
  <c r="R59" i="4"/>
  <c r="R60" i="4" s="1"/>
  <c r="R61" i="4" s="1"/>
  <c r="R62" i="4" s="1"/>
  <c r="S58" i="4"/>
  <c r="U50" i="4"/>
  <c r="U51" i="4" s="1"/>
  <c r="J51" i="4"/>
  <c r="F51" i="4"/>
  <c r="C55" i="4" s="1"/>
  <c r="M46" i="4"/>
  <c r="N45" i="4"/>
  <c r="O45" i="4" s="1"/>
  <c r="F55" i="4" l="1"/>
  <c r="J55" i="4"/>
  <c r="R63" i="4"/>
  <c r="R64" i="4" s="1"/>
  <c r="C52" i="4"/>
  <c r="M47" i="4"/>
  <c r="N46" i="4"/>
  <c r="O46" i="4" s="1"/>
  <c r="L52" i="4" l="1"/>
  <c r="C53" i="4" s="1"/>
  <c r="C58" i="4"/>
  <c r="R65" i="4"/>
  <c r="S64" i="4"/>
  <c r="M48" i="4"/>
  <c r="N47" i="4"/>
  <c r="O47" i="4" s="1"/>
  <c r="U52" i="4"/>
  <c r="S53" i="4" l="1"/>
  <c r="W53" i="4" s="1"/>
  <c r="W54" i="4" s="1"/>
  <c r="W55" i="4" s="1"/>
  <c r="M53" i="4"/>
  <c r="U53" i="4"/>
  <c r="J58" i="4"/>
  <c r="C59" i="4" s="1"/>
  <c r="L59" i="4" s="1"/>
  <c r="C60" i="4" s="1"/>
  <c r="F58" i="4"/>
  <c r="C61" i="4" s="1"/>
  <c r="S65" i="4"/>
  <c r="M49" i="4"/>
  <c r="N48" i="4"/>
  <c r="O48" i="4" s="1"/>
  <c r="J61" i="4" l="1"/>
  <c r="C62" i="4" s="1"/>
  <c r="F61" i="4"/>
  <c r="C64" i="4" s="1"/>
  <c r="M50" i="4"/>
  <c r="N49" i="4"/>
  <c r="O49" i="4" s="1"/>
  <c r="L62" i="4" l="1"/>
  <c r="C63" i="4" s="1"/>
  <c r="F64" i="4"/>
  <c r="J64" i="4"/>
  <c r="C65" i="4" s="1"/>
  <c r="L65" i="4" s="1"/>
  <c r="M51" i="4"/>
  <c r="N50" i="4"/>
  <c r="O50" i="4" s="1"/>
  <c r="M52" i="4" l="1"/>
  <c r="N51" i="4"/>
  <c r="O51" i="4" s="1"/>
  <c r="M54" i="4" l="1"/>
  <c r="N52" i="4"/>
  <c r="O52" i="4" s="1"/>
  <c r="N53" i="4"/>
  <c r="O53" i="4" s="1"/>
  <c r="C54" i="4" l="1"/>
  <c r="Y54" i="4" s="1"/>
  <c r="Y55" i="4" s="1"/>
  <c r="C56" i="4"/>
  <c r="L56" i="4" s="1"/>
  <c r="C57" i="4" s="1"/>
  <c r="M55" i="4"/>
  <c r="N54" i="4"/>
  <c r="O54" i="4" s="1"/>
  <c r="Y56" i="4" l="1"/>
  <c r="Y57" i="4" s="1"/>
  <c r="Y58" i="4" s="1"/>
  <c r="Y59" i="4" s="1"/>
  <c r="Y60" i="4" s="1"/>
  <c r="Y61" i="4" s="1"/>
  <c r="Y62" i="4" s="1"/>
  <c r="Y63" i="4" s="1"/>
  <c r="Y64" i="4" s="1"/>
  <c r="Y65" i="4" s="1"/>
  <c r="M56" i="4"/>
  <c r="N55" i="4"/>
  <c r="O55" i="4" s="1"/>
  <c r="M57" i="4" l="1"/>
  <c r="N56" i="4"/>
  <c r="O56" i="4" s="1"/>
  <c r="M58" i="4" l="1"/>
  <c r="N58" i="4" s="1"/>
  <c r="N57" i="4"/>
  <c r="O57" i="4" s="1"/>
  <c r="R220" i="4" l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R355" i="4" s="1"/>
  <c r="R356" i="4" s="1"/>
  <c r="R357" i="4" s="1"/>
  <c r="R358" i="4" s="1"/>
  <c r="R359" i="4" s="1"/>
  <c r="R360" i="4" s="1"/>
  <c r="R361" i="4" s="1"/>
  <c r="R362" i="4" s="1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M59" i="4"/>
  <c r="O58" i="4"/>
  <c r="M60" i="4" l="1"/>
  <c r="N59" i="4"/>
  <c r="O59" i="4" s="1"/>
  <c r="M61" i="4" l="1"/>
  <c r="N60" i="4"/>
  <c r="O60" i="4" s="1"/>
  <c r="M62" i="4" l="1"/>
  <c r="N61" i="4"/>
  <c r="O61" i="4" s="1"/>
  <c r="M63" i="4" l="1"/>
  <c r="N62" i="4"/>
  <c r="O62" i="4" s="1"/>
  <c r="M64" i="4" l="1"/>
  <c r="N63" i="4"/>
  <c r="O63" i="4" s="1"/>
  <c r="M65" i="4" l="1"/>
  <c r="N64" i="4"/>
  <c r="O64" i="4" s="1"/>
  <c r="N65" i="4" l="1"/>
  <c r="O65" i="4" s="1"/>
  <c r="M220" i="4" l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</calcChain>
</file>

<file path=xl/sharedStrings.xml><?xml version="1.0" encoding="utf-8"?>
<sst xmlns="http://schemas.openxmlformats.org/spreadsheetml/2006/main" count="380" uniqueCount="116">
  <si>
    <t>Parámetro</t>
  </si>
  <si>
    <t>Valor</t>
  </si>
  <si>
    <t>Explicación</t>
  </si>
  <si>
    <t>Capacidad Silo</t>
  </si>
  <si>
    <t>23 Tn</t>
  </si>
  <si>
    <t>Máximo de almacenamiento</t>
  </si>
  <si>
    <t>Descarga Camión</t>
  </si>
  <si>
    <t>5 Tn/h</t>
  </si>
  <si>
    <t>Velocidad de descarga</t>
  </si>
  <si>
    <t>Consumo Planta</t>
  </si>
  <si>
    <t>0.5 Tn/h</t>
  </si>
  <si>
    <t>Harina consumida por la fábrica</t>
  </si>
  <si>
    <t>Capacidad Camión</t>
  </si>
  <si>
    <t>10 o 12 Tn (50%)</t>
  </si>
  <si>
    <t>Toneladas por camión (aleatorio)</t>
  </si>
  <si>
    <t>Tiempo entre llegadas</t>
  </si>
  <si>
    <t>Uniforme(5,9) h</t>
  </si>
  <si>
    <t>Tiempo entre llegadas de camiones</t>
  </si>
  <si>
    <t>Cambio de silo</t>
  </si>
  <si>
    <t>1/6 h</t>
  </si>
  <si>
    <t>Tiempo de preparación cuando un silo se llena</t>
  </si>
  <si>
    <t>4 silos</t>
  </si>
  <si>
    <t>23 Tn cada uno</t>
  </si>
  <si>
    <t>1 solo tubo aspirador de descarga</t>
  </si>
  <si>
    <t>Sólo se descarga harina en silos que no
suministran harina a la planta en ese momento</t>
  </si>
  <si>
    <t>La planta se abastece de un solo silo por vez, que no tenga el tubo aspirador</t>
  </si>
  <si>
    <t>Camion 1/6 hora de preparación</t>
  </si>
  <si>
    <t xml:space="preserve"> </t>
  </si>
  <si>
    <t>Probabilidad</t>
  </si>
  <si>
    <t>Lim Inferior</t>
  </si>
  <si>
    <t>Lim Superior</t>
  </si>
  <si>
    <t>Uniforme</t>
  </si>
  <si>
    <t>Evento</t>
  </si>
  <si>
    <t>RND</t>
  </si>
  <si>
    <t>tiempo entre llegada</t>
  </si>
  <si>
    <t>Tiempo (hora)</t>
  </si>
  <si>
    <t>llegada_camion</t>
  </si>
  <si>
    <t>proximo camion</t>
  </si>
  <si>
    <t>fin_descarga_camion</t>
  </si>
  <si>
    <t>tiempo preparación</t>
  </si>
  <si>
    <t>Fin Descarga</t>
  </si>
  <si>
    <t>Cantidad Tn</t>
  </si>
  <si>
    <t>Silo 1</t>
  </si>
  <si>
    <t>Silo 2</t>
  </si>
  <si>
    <t>Silo 3</t>
  </si>
  <si>
    <t>Silo 4</t>
  </si>
  <si>
    <t>Estado</t>
  </si>
  <si>
    <t>Cantidad</t>
  </si>
  <si>
    <t>Vacio</t>
  </si>
  <si>
    <t>Preparación Descarga</t>
  </si>
  <si>
    <t>PD=</t>
  </si>
  <si>
    <t>PD</t>
  </si>
  <si>
    <t>llegada_camion1</t>
  </si>
  <si>
    <t>AP=</t>
  </si>
  <si>
    <t>AP</t>
  </si>
  <si>
    <t>Abastecimiento</t>
  </si>
  <si>
    <t>Tn/h</t>
  </si>
  <si>
    <t>llegada_camion2</t>
  </si>
  <si>
    <t>Capcacidad Camión</t>
  </si>
  <si>
    <t>Hora Incio Abastecimiento</t>
  </si>
  <si>
    <t xml:space="preserve">Hora fin Abastecimiento </t>
  </si>
  <si>
    <t>Estados:</t>
  </si>
  <si>
    <t>tiempo entre hora Fin Abastecimiento</t>
  </si>
  <si>
    <t>Tasa de Descarga</t>
  </si>
  <si>
    <t>Estados Camión:</t>
  </si>
  <si>
    <t>Descargando</t>
  </si>
  <si>
    <t>D=</t>
  </si>
  <si>
    <t>fin_Preparacion_descarga_camion</t>
  </si>
  <si>
    <t>Fin Preparacion Descarga</t>
  </si>
  <si>
    <t>fin_descarga_camion1_silo1</t>
  </si>
  <si>
    <t>fin_preparacion_descarga_camion1_silo1</t>
  </si>
  <si>
    <t>D</t>
  </si>
  <si>
    <t>fin_descarga_camion2_silo2</t>
  </si>
  <si>
    <t>fin_preparacion_descarga_camion2_silo2</t>
  </si>
  <si>
    <t>NV</t>
  </si>
  <si>
    <t>NV=</t>
  </si>
  <si>
    <t>V=</t>
  </si>
  <si>
    <t>Ll=</t>
  </si>
  <si>
    <t>V</t>
  </si>
  <si>
    <t>llegada_camion3</t>
  </si>
  <si>
    <t>llegada_camion4</t>
  </si>
  <si>
    <t>fin_abastecimiento</t>
  </si>
  <si>
    <t>fin_abastecimiento1_silo1</t>
  </si>
  <si>
    <t>llegada_camion5</t>
  </si>
  <si>
    <t>Id Camion</t>
  </si>
  <si>
    <t>Tamaño</t>
  </si>
  <si>
    <t>Cant. Actual</t>
  </si>
  <si>
    <t>Camion</t>
  </si>
  <si>
    <t>Descarga</t>
  </si>
  <si>
    <t>No vacio</t>
  </si>
  <si>
    <t>Lleno</t>
  </si>
  <si>
    <t>Abasteciendo Planta</t>
  </si>
  <si>
    <t>fin_descarga_camion3_silo3</t>
  </si>
  <si>
    <t>fin_preparacion_descarga_camion3_silo3</t>
  </si>
  <si>
    <t>fin_preparacion_descarga_camion4_silo4</t>
  </si>
  <si>
    <t>fin_descarga_camion4_silo4</t>
  </si>
  <si>
    <t>fin_preparacion_descarga_camion5_silo2</t>
  </si>
  <si>
    <t>fin_descarga_camion5_silo2</t>
  </si>
  <si>
    <t>llegada_camion6</t>
  </si>
  <si>
    <t>fin_preparacion_descarga_camion6_silo1</t>
  </si>
  <si>
    <t>llegada_camion7</t>
  </si>
  <si>
    <t>fin_descarga_camion6_silo1</t>
  </si>
  <si>
    <t>fin_preparacion_descarga_camion7_silo1</t>
  </si>
  <si>
    <t>fin_descarga_camion7_silo1</t>
  </si>
  <si>
    <t>llegada_camion8</t>
  </si>
  <si>
    <t>fin_preparacion_descarga_camion8_silo4</t>
  </si>
  <si>
    <t>fin_descarga_camion8_silo4</t>
  </si>
  <si>
    <t>llegada_camion9</t>
  </si>
  <si>
    <t>fin_preparacion_descarga_camion9_silo1</t>
  </si>
  <si>
    <t>FTD</t>
  </si>
  <si>
    <t>FTD=</t>
  </si>
  <si>
    <t>Fin Totalmente Descargado</t>
  </si>
  <si>
    <t>X = 5 + RND * (9 - 5)</t>
  </si>
  <si>
    <t>EE=</t>
  </si>
  <si>
    <t>En Espera (en caso de que los silos esten llenos y el camion este esperando que uno se vacie)</t>
  </si>
  <si>
    <t>Cola Camiones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</si>
</sst>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right"/>
    </xf>
    <xf numFmtId="2" fontId="2" fillId="0" borderId="0" xfId="0" applyNumberFormat="1" applyFont="1"/>
    <xf numFmtId="2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2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0</xdr:row>
      <xdr:rowOff>57150</xdr:rowOff>
    </xdr:from>
    <xdr:to>
      <xdr:col>18</xdr:col>
      <xdr:colOff>294256</xdr:colOff>
      <xdr:row>11</xdr:row>
      <xdr:rowOff>104507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57150"/>
          <a:ext cx="8152381" cy="2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104775</xdr:rowOff>
    </xdr:from>
    <xdr:to>
      <xdr:col>9</xdr:col>
      <xdr:colOff>275206</xdr:colOff>
      <xdr:row>11</xdr:row>
      <xdr:rowOff>152132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04775"/>
          <a:ext cx="8152381" cy="2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1485900</xdr:colOff>
      <xdr:row>0</xdr:row>
      <xdr:rowOff>0</xdr:rowOff>
    </xdr:from>
    <xdr:to>
      <xdr:col>11</xdr:col>
      <xdr:colOff>237106</xdr:colOff>
      <xdr:row>11</xdr:row>
      <xdr:rowOff>47357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0"/>
          <a:ext cx="8152381" cy="2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E24" sqref="E24"/>
    </sheetView>
  </sheetViews>
  <sheetFormatPr baseColWidth="10" defaultColWidth="9.140625" defaultRowHeight="15" x14ac:dyDescent="0.25"/>
  <cols>
    <col min="2" max="2" width="20.28515625" customWidth="1"/>
    <col min="3" max="3" width="20.7109375" customWidth="1"/>
    <col min="4" max="4" width="44.140625" customWidth="1"/>
  </cols>
  <sheetData>
    <row r="2" spans="2:4" x14ac:dyDescent="0.25">
      <c r="B2" t="s">
        <v>21</v>
      </c>
      <c r="C2" t="s">
        <v>22</v>
      </c>
    </row>
    <row r="3" spans="2:4" x14ac:dyDescent="0.25">
      <c r="B3" t="s">
        <v>23</v>
      </c>
    </row>
    <row r="5" spans="2:4" x14ac:dyDescent="0.25">
      <c r="B5" s="4" t="s">
        <v>24</v>
      </c>
    </row>
    <row r="6" spans="2:4" x14ac:dyDescent="0.25">
      <c r="B6" s="4" t="s">
        <v>25</v>
      </c>
    </row>
    <row r="8" spans="2:4" x14ac:dyDescent="0.25">
      <c r="B8" t="s">
        <v>26</v>
      </c>
    </row>
    <row r="12" spans="2:4" x14ac:dyDescent="0.25">
      <c r="B12" s="3" t="s">
        <v>0</v>
      </c>
      <c r="C12" s="3" t="s">
        <v>1</v>
      </c>
      <c r="D12" s="3" t="s">
        <v>2</v>
      </c>
    </row>
    <row r="13" spans="2:4" x14ac:dyDescent="0.25">
      <c r="B13" s="1" t="s">
        <v>3</v>
      </c>
      <c r="C13" s="2" t="s">
        <v>4</v>
      </c>
      <c r="D13" s="2" t="s">
        <v>5</v>
      </c>
    </row>
    <row r="14" spans="2:4" x14ac:dyDescent="0.25">
      <c r="B14" s="1" t="s">
        <v>6</v>
      </c>
      <c r="C14" s="2" t="s">
        <v>7</v>
      </c>
      <c r="D14" s="2" t="s">
        <v>8</v>
      </c>
    </row>
    <row r="15" spans="2:4" x14ac:dyDescent="0.25">
      <c r="B15" s="1" t="s">
        <v>9</v>
      </c>
      <c r="C15" s="2" t="s">
        <v>10</v>
      </c>
      <c r="D15" s="2" t="s">
        <v>11</v>
      </c>
    </row>
    <row r="16" spans="2:4" x14ac:dyDescent="0.25">
      <c r="B16" s="1" t="s">
        <v>12</v>
      </c>
      <c r="C16" s="2" t="s">
        <v>13</v>
      </c>
      <c r="D16" s="2" t="s">
        <v>14</v>
      </c>
    </row>
    <row r="17" spans="2:4" x14ac:dyDescent="0.25">
      <c r="B17" s="1" t="s">
        <v>15</v>
      </c>
      <c r="C17" s="2" t="s">
        <v>16</v>
      </c>
      <c r="D17" s="2" t="s">
        <v>17</v>
      </c>
    </row>
    <row r="18" spans="2:4" x14ac:dyDescent="0.25">
      <c r="B18" s="1" t="s">
        <v>18</v>
      </c>
      <c r="C18" s="2" t="s">
        <v>19</v>
      </c>
      <c r="D18" s="2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D61"/>
  <sheetViews>
    <sheetView workbookViewId="0">
      <selection activeCell="B39" sqref="B39"/>
    </sheetView>
  </sheetViews>
  <sheetFormatPr baseColWidth="10" defaultRowHeight="15" x14ac:dyDescent="0.25"/>
  <cols>
    <col min="2" max="2" width="38.42578125" customWidth="1"/>
  </cols>
  <sheetData>
    <row r="15" spans="9:12" ht="30" x14ac:dyDescent="0.25">
      <c r="I15" s="13" t="s">
        <v>58</v>
      </c>
      <c r="J15" s="6" t="s">
        <v>28</v>
      </c>
      <c r="K15" s="6" t="s">
        <v>29</v>
      </c>
      <c r="L15" s="6" t="s">
        <v>30</v>
      </c>
    </row>
    <row r="16" spans="9:12" x14ac:dyDescent="0.25">
      <c r="I16" s="6">
        <v>10</v>
      </c>
      <c r="J16" s="7">
        <v>0.5</v>
      </c>
      <c r="K16" s="6">
        <f>0</f>
        <v>0</v>
      </c>
      <c r="L16" s="7">
        <f>J16-0.001</f>
        <v>0.499</v>
      </c>
    </row>
    <row r="17" spans="2:14" x14ac:dyDescent="0.25">
      <c r="I17" s="6">
        <v>12</v>
      </c>
      <c r="J17" s="7">
        <v>0.5</v>
      </c>
      <c r="K17" s="7">
        <f>J16</f>
        <v>0.5</v>
      </c>
      <c r="L17" s="7">
        <f>1-0.001</f>
        <v>0.999</v>
      </c>
    </row>
    <row r="19" spans="2:14" x14ac:dyDescent="0.25">
      <c r="B19" s="14" t="s">
        <v>31</v>
      </c>
      <c r="C19" s="6">
        <v>5</v>
      </c>
      <c r="D19" s="14" t="s">
        <v>112</v>
      </c>
      <c r="E19" s="14"/>
    </row>
    <row r="20" spans="2:14" x14ac:dyDescent="0.25">
      <c r="B20" s="14"/>
      <c r="C20" s="6">
        <v>9</v>
      </c>
      <c r="D20" s="14"/>
      <c r="E20" s="14"/>
    </row>
    <row r="21" spans="2:14" x14ac:dyDescent="0.25">
      <c r="I21" t="s">
        <v>61</v>
      </c>
      <c r="M21" t="s">
        <v>64</v>
      </c>
    </row>
    <row r="22" spans="2:14" x14ac:dyDescent="0.25">
      <c r="I22" s="8" t="s">
        <v>50</v>
      </c>
      <c r="J22" t="s">
        <v>49</v>
      </c>
      <c r="K22" s="8"/>
      <c r="M22" s="8" t="s">
        <v>50</v>
      </c>
      <c r="N22" t="s">
        <v>49</v>
      </c>
    </row>
    <row r="23" spans="2:14" x14ac:dyDescent="0.25">
      <c r="B23" s="6" t="s">
        <v>55</v>
      </c>
      <c r="C23" s="7">
        <f>1/2</f>
        <v>0.5</v>
      </c>
      <c r="D23" s="6" t="s">
        <v>56</v>
      </c>
      <c r="I23" s="8" t="s">
        <v>53</v>
      </c>
      <c r="J23" t="s">
        <v>91</v>
      </c>
      <c r="K23" s="8"/>
      <c r="M23" s="8" t="s">
        <v>66</v>
      </c>
      <c r="N23" t="s">
        <v>65</v>
      </c>
    </row>
    <row r="24" spans="2:14" x14ac:dyDescent="0.25">
      <c r="I24" s="8" t="s">
        <v>76</v>
      </c>
      <c r="J24" t="s">
        <v>48</v>
      </c>
      <c r="K24" s="8"/>
      <c r="M24" s="8" t="s">
        <v>110</v>
      </c>
      <c r="N24" t="s">
        <v>111</v>
      </c>
    </row>
    <row r="25" spans="2:14" x14ac:dyDescent="0.25">
      <c r="B25" s="6" t="s">
        <v>63</v>
      </c>
      <c r="C25" s="6">
        <v>5</v>
      </c>
      <c r="D25" s="6" t="s">
        <v>56</v>
      </c>
      <c r="I25" s="8" t="s">
        <v>77</v>
      </c>
      <c r="J25" t="s">
        <v>90</v>
      </c>
      <c r="K25" s="8"/>
      <c r="M25" s="8"/>
    </row>
    <row r="26" spans="2:14" x14ac:dyDescent="0.25">
      <c r="I26" s="8" t="s">
        <v>75</v>
      </c>
      <c r="J26" t="s">
        <v>89</v>
      </c>
      <c r="K26" s="8"/>
    </row>
    <row r="27" spans="2:14" x14ac:dyDescent="0.25">
      <c r="G27" t="s">
        <v>27</v>
      </c>
      <c r="I27" s="8" t="s">
        <v>66</v>
      </c>
      <c r="J27" t="s">
        <v>88</v>
      </c>
      <c r="K27" s="8"/>
    </row>
    <row r="35" spans="1:30" x14ac:dyDescent="0.25">
      <c r="D35" s="15" t="s">
        <v>36</v>
      </c>
      <c r="E35" s="15"/>
      <c r="F35" s="15"/>
      <c r="G35" s="21" t="s">
        <v>67</v>
      </c>
      <c r="H35" s="22"/>
      <c r="I35" s="22"/>
      <c r="J35" s="23"/>
      <c r="K35" s="21" t="s">
        <v>38</v>
      </c>
      <c r="L35" s="23"/>
      <c r="M35" s="16" t="s">
        <v>81</v>
      </c>
      <c r="N35" s="16"/>
      <c r="O35" s="16"/>
      <c r="P35" s="21" t="s">
        <v>87</v>
      </c>
      <c r="Q35" s="22"/>
      <c r="R35" s="22"/>
      <c r="S35" s="22"/>
      <c r="T35" s="23"/>
      <c r="U35" s="14" t="s">
        <v>42</v>
      </c>
      <c r="V35" s="14"/>
      <c r="W35" s="14" t="s">
        <v>43</v>
      </c>
      <c r="X35" s="14"/>
      <c r="Y35" s="14" t="s">
        <v>44</v>
      </c>
      <c r="Z35" s="14"/>
      <c r="AA35" s="14" t="s">
        <v>45</v>
      </c>
      <c r="AB35" s="14"/>
      <c r="AC35" s="31"/>
      <c r="AD35" s="4"/>
    </row>
    <row r="36" spans="1:30" x14ac:dyDescent="0.25">
      <c r="B36" s="25" t="s">
        <v>32</v>
      </c>
      <c r="C36" s="25" t="s">
        <v>35</v>
      </c>
      <c r="D36" s="25" t="s">
        <v>33</v>
      </c>
      <c r="E36" s="24" t="s">
        <v>34</v>
      </c>
      <c r="F36" s="26" t="s">
        <v>37</v>
      </c>
      <c r="G36" s="24" t="s">
        <v>33</v>
      </c>
      <c r="H36" s="25" t="s">
        <v>41</v>
      </c>
      <c r="I36" s="24" t="s">
        <v>39</v>
      </c>
      <c r="J36" s="26" t="s">
        <v>68</v>
      </c>
      <c r="K36" s="27" t="s">
        <v>63</v>
      </c>
      <c r="L36" s="29" t="s">
        <v>40</v>
      </c>
      <c r="M36" s="17" t="s">
        <v>59</v>
      </c>
      <c r="N36" s="17" t="s">
        <v>62</v>
      </c>
      <c r="O36" s="19" t="s">
        <v>60</v>
      </c>
      <c r="P36" s="32" t="s">
        <v>115</v>
      </c>
      <c r="Q36" s="14" t="s">
        <v>84</v>
      </c>
      <c r="R36" s="14" t="s">
        <v>46</v>
      </c>
      <c r="S36" s="14" t="s">
        <v>85</v>
      </c>
      <c r="T36" s="14" t="s">
        <v>86</v>
      </c>
      <c r="U36" s="14" t="s">
        <v>46</v>
      </c>
      <c r="V36" s="14" t="s">
        <v>47</v>
      </c>
      <c r="W36" s="14" t="s">
        <v>46</v>
      </c>
      <c r="X36" s="14" t="s">
        <v>47</v>
      </c>
      <c r="Y36" s="14" t="s">
        <v>46</v>
      </c>
      <c r="Z36" s="14" t="s">
        <v>47</v>
      </c>
      <c r="AA36" s="14" t="s">
        <v>46</v>
      </c>
      <c r="AB36" s="14" t="s">
        <v>47</v>
      </c>
    </row>
    <row r="37" spans="1:30" x14ac:dyDescent="0.25">
      <c r="B37" s="25"/>
      <c r="C37" s="25"/>
      <c r="D37" s="25"/>
      <c r="E37" s="24"/>
      <c r="F37" s="26"/>
      <c r="G37" s="24"/>
      <c r="H37" s="25"/>
      <c r="I37" s="24"/>
      <c r="J37" s="26"/>
      <c r="K37" s="28"/>
      <c r="L37" s="30"/>
      <c r="M37" s="18"/>
      <c r="N37" s="18"/>
      <c r="O37" s="20"/>
      <c r="P37" s="3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30" x14ac:dyDescent="0.25">
      <c r="C38">
        <v>0</v>
      </c>
      <c r="D38">
        <v>0.44</v>
      </c>
      <c r="E38">
        <f t="shared" ref="E38:E61" si="0">IF(D38="","",$C$19+D38*($C$20-$C$19))</f>
        <v>6.76</v>
      </c>
      <c r="F38" s="12">
        <f>IF(E38="","",E38+C38)</f>
        <v>6.76</v>
      </c>
      <c r="U38" t="s">
        <v>78</v>
      </c>
      <c r="V38">
        <v>0</v>
      </c>
      <c r="W38" t="s">
        <v>78</v>
      </c>
      <c r="X38">
        <v>0</v>
      </c>
      <c r="Y38" t="s">
        <v>78</v>
      </c>
      <c r="Z38">
        <v>0</v>
      </c>
      <c r="AA38" t="s">
        <v>78</v>
      </c>
      <c r="AB38">
        <v>0</v>
      </c>
    </row>
    <row r="39" spans="1:30" x14ac:dyDescent="0.25">
      <c r="A39">
        <v>1</v>
      </c>
      <c r="B39" t="s">
        <v>52</v>
      </c>
      <c r="C39">
        <f>F38</f>
        <v>6.76</v>
      </c>
      <c r="D39" s="5" t="e">
        <f>#REF!</f>
        <v>#REF!</v>
      </c>
      <c r="E39">
        <v>0.02</v>
      </c>
      <c r="F39" s="12">
        <f t="shared" ref="F39:F50" si="1">IF(E39="","",E39+C39)</f>
        <v>6.7799999999999994</v>
      </c>
      <c r="G39" s="5" t="e">
        <f>#REF!</f>
        <v>#REF!</v>
      </c>
      <c r="H39" t="e">
        <f>IF(G39="","",LOOKUP(G39,$K$16:$K$17,$I$16:$I$17))</f>
        <v>#REF!</v>
      </c>
      <c r="I39" s="5" t="e">
        <f>IF(G39="","",1/6)</f>
        <v>#REF!</v>
      </c>
      <c r="J39" s="9" t="e">
        <f>IF(I39="","",I39+C39)</f>
        <v>#REF!</v>
      </c>
      <c r="P39">
        <v>0</v>
      </c>
      <c r="Q39">
        <v>1</v>
      </c>
      <c r="R39" t="s">
        <v>51</v>
      </c>
      <c r="S39" t="e">
        <f t="shared" ref="S39:S46" si="2">IF(R39="PD",H39,S38)</f>
        <v>#REF!</v>
      </c>
      <c r="T39" t="e">
        <f>H39</f>
        <v>#REF!</v>
      </c>
      <c r="U39" t="s">
        <v>51</v>
      </c>
      <c r="V39">
        <v>0</v>
      </c>
      <c r="W39" t="s">
        <v>78</v>
      </c>
      <c r="X39">
        <v>0</v>
      </c>
      <c r="Y39" t="s">
        <v>78</v>
      </c>
      <c r="Z39">
        <v>0</v>
      </c>
      <c r="AA39" t="s">
        <v>78</v>
      </c>
      <c r="AB39">
        <v>0</v>
      </c>
    </row>
    <row r="40" spans="1:30" x14ac:dyDescent="0.25">
      <c r="A40">
        <v>2</v>
      </c>
      <c r="B40" t="s">
        <v>70</v>
      </c>
      <c r="C40" s="5" t="e">
        <f>J39</f>
        <v>#REF!</v>
      </c>
      <c r="E40" t="str">
        <f t="shared" si="0"/>
        <v/>
      </c>
      <c r="F40" t="str">
        <f t="shared" si="1"/>
        <v/>
      </c>
      <c r="H40" t="str">
        <f t="shared" ref="H40:H46" si="3">IF(G40="","",LOOKUP(G40,$K$16:$K$17,$I$16:$I$17))</f>
        <v/>
      </c>
      <c r="I40" s="5" t="str">
        <f t="shared" ref="I40:I46" si="4">IF(G40="","",1/6)</f>
        <v/>
      </c>
      <c r="J40" s="10" t="str">
        <f t="shared" ref="J40:J46" si="5">IF(I40="","",I40+C40)</f>
        <v/>
      </c>
      <c r="K40">
        <v>5</v>
      </c>
      <c r="L40" s="9" t="e">
        <f>IF(K40="","",(T40/K40)+C40)</f>
        <v>#REF!</v>
      </c>
      <c r="P40">
        <v>0</v>
      </c>
      <c r="Q40">
        <v>1</v>
      </c>
      <c r="R40" t="s">
        <v>71</v>
      </c>
      <c r="S40" t="e">
        <f t="shared" si="2"/>
        <v>#REF!</v>
      </c>
      <c r="T40" t="e">
        <f>T39</f>
        <v>#REF!</v>
      </c>
      <c r="U40" t="s">
        <v>71</v>
      </c>
      <c r="V40">
        <v>0</v>
      </c>
      <c r="W40" t="s">
        <v>78</v>
      </c>
      <c r="X40">
        <v>0</v>
      </c>
      <c r="Y40" t="s">
        <v>78</v>
      </c>
      <c r="Z40">
        <v>0</v>
      </c>
      <c r="AA40" t="s">
        <v>78</v>
      </c>
      <c r="AB40">
        <v>0</v>
      </c>
    </row>
    <row r="41" spans="1:30" x14ac:dyDescent="0.25">
      <c r="A41">
        <v>3</v>
      </c>
      <c r="B41" t="s">
        <v>69</v>
      </c>
      <c r="C41" s="5" t="e">
        <f>L40</f>
        <v>#REF!</v>
      </c>
      <c r="E41" t="str">
        <f t="shared" si="0"/>
        <v/>
      </c>
      <c r="F41" t="str">
        <f t="shared" si="1"/>
        <v/>
      </c>
      <c r="H41" t="str">
        <f t="shared" si="3"/>
        <v/>
      </c>
      <c r="I41" s="5" t="str">
        <f t="shared" si="4"/>
        <v/>
      </c>
      <c r="J41" s="10" t="str">
        <f t="shared" si="5"/>
        <v/>
      </c>
      <c r="L41" s="9" t="str">
        <f t="shared" ref="L41:L46" si="6">IF(K41="","",(T41/K41)+C41)</f>
        <v/>
      </c>
      <c r="M41" s="5" t="e">
        <f>C41</f>
        <v>#REF!</v>
      </c>
      <c r="N41" t="e">
        <f>IF(M41="","",IF(M41=M40,"",V41/$C$23))</f>
        <v>#REF!</v>
      </c>
      <c r="O41" s="9" t="e">
        <f>IF(N41="","",N41+C41)</f>
        <v>#REF!</v>
      </c>
      <c r="P41">
        <v>0</v>
      </c>
      <c r="Q41">
        <v>1</v>
      </c>
      <c r="R41" t="s">
        <v>109</v>
      </c>
      <c r="S41" t="e">
        <f t="shared" si="2"/>
        <v>#REF!</v>
      </c>
      <c r="T41">
        <v>0</v>
      </c>
      <c r="U41" t="s">
        <v>54</v>
      </c>
      <c r="V41">
        <v>12</v>
      </c>
      <c r="W41" t="s">
        <v>78</v>
      </c>
      <c r="X41">
        <v>0</v>
      </c>
      <c r="Y41" t="s">
        <v>78</v>
      </c>
      <c r="Z41">
        <v>0</v>
      </c>
      <c r="AA41" t="s">
        <v>78</v>
      </c>
      <c r="AB41">
        <v>0</v>
      </c>
    </row>
    <row r="42" spans="1:30" x14ac:dyDescent="0.25">
      <c r="A42">
        <v>4</v>
      </c>
      <c r="B42" t="s">
        <v>57</v>
      </c>
      <c r="C42">
        <f>F39</f>
        <v>6.7799999999999994</v>
      </c>
      <c r="D42" s="5" t="e">
        <f>#REF!</f>
        <v>#REF!</v>
      </c>
      <c r="E42" t="e">
        <f t="shared" si="0"/>
        <v>#REF!</v>
      </c>
      <c r="F42" s="12" t="e">
        <f t="shared" si="1"/>
        <v>#REF!</v>
      </c>
      <c r="G42" s="5" t="e">
        <f>#REF!</f>
        <v>#REF!</v>
      </c>
      <c r="H42" t="e">
        <f t="shared" si="3"/>
        <v>#REF!</v>
      </c>
      <c r="I42" s="5" t="e">
        <f t="shared" si="4"/>
        <v>#REF!</v>
      </c>
      <c r="J42" s="9" t="e">
        <f t="shared" si="5"/>
        <v>#REF!</v>
      </c>
      <c r="L42" s="9" t="str">
        <f t="shared" si="6"/>
        <v/>
      </c>
      <c r="M42" s="5" t="e">
        <f>M41</f>
        <v>#REF!</v>
      </c>
      <c r="N42" t="e">
        <f t="shared" ref="N42:N46" si="7">IF(M42="","",IF(M42=M41,"",V42/$C$23))</f>
        <v>#REF!</v>
      </c>
      <c r="O42" s="9" t="e">
        <f t="shared" ref="O42:O46" si="8">IF(N42="","",N42+C42)</f>
        <v>#REF!</v>
      </c>
      <c r="P42">
        <v>0</v>
      </c>
      <c r="Q42">
        <v>2</v>
      </c>
      <c r="R42" t="s">
        <v>51</v>
      </c>
      <c r="S42" t="e">
        <f t="shared" si="2"/>
        <v>#REF!</v>
      </c>
      <c r="T42" t="e">
        <f>S42</f>
        <v>#REF!</v>
      </c>
      <c r="U42" t="s">
        <v>54</v>
      </c>
      <c r="V42" s="5" t="e">
        <f>V41-((C42-C41)*$C$23)</f>
        <v>#REF!</v>
      </c>
      <c r="W42" t="s">
        <v>51</v>
      </c>
      <c r="X42">
        <v>0</v>
      </c>
      <c r="Y42" t="s">
        <v>78</v>
      </c>
      <c r="Z42">
        <v>0</v>
      </c>
      <c r="AA42" t="s">
        <v>78</v>
      </c>
      <c r="AB42">
        <v>0</v>
      </c>
    </row>
    <row r="43" spans="1:30" x14ac:dyDescent="0.25">
      <c r="A43">
        <v>5</v>
      </c>
      <c r="B43" t="s">
        <v>73</v>
      </c>
      <c r="C43" s="5" t="e">
        <f>J42</f>
        <v>#REF!</v>
      </c>
      <c r="E43" t="str">
        <f t="shared" si="0"/>
        <v/>
      </c>
      <c r="F43" t="str">
        <f t="shared" si="1"/>
        <v/>
      </c>
      <c r="H43" t="str">
        <f t="shared" si="3"/>
        <v/>
      </c>
      <c r="I43" s="5" t="str">
        <f t="shared" si="4"/>
        <v/>
      </c>
      <c r="J43" s="10" t="str">
        <f t="shared" si="5"/>
        <v/>
      </c>
      <c r="K43">
        <v>5</v>
      </c>
      <c r="L43" s="9" t="e">
        <f t="shared" si="6"/>
        <v>#REF!</v>
      </c>
      <c r="M43" s="5" t="e">
        <f>M42</f>
        <v>#REF!</v>
      </c>
      <c r="N43" t="e">
        <f t="shared" si="7"/>
        <v>#REF!</v>
      </c>
      <c r="O43" s="9" t="e">
        <f t="shared" si="8"/>
        <v>#REF!</v>
      </c>
      <c r="P43">
        <v>0</v>
      </c>
      <c r="Q43">
        <v>2</v>
      </c>
      <c r="R43" t="s">
        <v>71</v>
      </c>
      <c r="S43" t="e">
        <f t="shared" si="2"/>
        <v>#REF!</v>
      </c>
      <c r="T43" t="e">
        <f>S43</f>
        <v>#REF!</v>
      </c>
      <c r="U43" t="s">
        <v>54</v>
      </c>
      <c r="V43" s="5" t="e">
        <f t="shared" ref="V43:V46" si="9">V42-((C43-C42)*$C$23)</f>
        <v>#REF!</v>
      </c>
      <c r="W43" t="s">
        <v>71</v>
      </c>
      <c r="X43">
        <v>0</v>
      </c>
      <c r="Y43" t="s">
        <v>78</v>
      </c>
      <c r="Z43">
        <v>0</v>
      </c>
      <c r="AA43" t="s">
        <v>78</v>
      </c>
      <c r="AB43">
        <v>0</v>
      </c>
    </row>
    <row r="44" spans="1:30" x14ac:dyDescent="0.25">
      <c r="A44">
        <v>6</v>
      </c>
      <c r="B44" t="s">
        <v>72</v>
      </c>
      <c r="C44" s="5" t="e">
        <f>L43</f>
        <v>#REF!</v>
      </c>
      <c r="E44" t="str">
        <f t="shared" si="0"/>
        <v/>
      </c>
      <c r="F44" t="str">
        <f t="shared" si="1"/>
        <v/>
      </c>
      <c r="H44" t="str">
        <f t="shared" si="3"/>
        <v/>
      </c>
      <c r="I44" s="5" t="str">
        <f t="shared" si="4"/>
        <v/>
      </c>
      <c r="J44" s="10" t="str">
        <f t="shared" si="5"/>
        <v/>
      </c>
      <c r="L44" s="9" t="str">
        <f t="shared" si="6"/>
        <v/>
      </c>
      <c r="M44" s="5" t="e">
        <f>M43</f>
        <v>#REF!</v>
      </c>
      <c r="N44" t="e">
        <f t="shared" si="7"/>
        <v>#REF!</v>
      </c>
      <c r="O44" s="9" t="e">
        <f t="shared" si="8"/>
        <v>#REF!</v>
      </c>
      <c r="P44">
        <v>0</v>
      </c>
      <c r="Q44">
        <v>2</v>
      </c>
      <c r="R44" t="s">
        <v>109</v>
      </c>
      <c r="S44" t="e">
        <f t="shared" si="2"/>
        <v>#REF!</v>
      </c>
      <c r="T44">
        <v>0</v>
      </c>
      <c r="U44" t="s">
        <v>54</v>
      </c>
      <c r="V44" s="5" t="e">
        <f t="shared" si="9"/>
        <v>#REF!</v>
      </c>
      <c r="W44" t="s">
        <v>74</v>
      </c>
      <c r="X44">
        <v>12</v>
      </c>
      <c r="Y44" t="s">
        <v>78</v>
      </c>
      <c r="Z44">
        <v>0</v>
      </c>
      <c r="AA44" t="s">
        <v>78</v>
      </c>
      <c r="AB44">
        <v>0</v>
      </c>
    </row>
    <row r="45" spans="1:30" x14ac:dyDescent="0.25">
      <c r="A45">
        <v>7</v>
      </c>
      <c r="B45" t="s">
        <v>79</v>
      </c>
      <c r="C45" t="e">
        <f>F42</f>
        <v>#REF!</v>
      </c>
      <c r="D45" s="5">
        <v>0.01</v>
      </c>
      <c r="E45">
        <f t="shared" si="0"/>
        <v>5.04</v>
      </c>
      <c r="F45" s="12" t="e">
        <f t="shared" si="1"/>
        <v>#REF!</v>
      </c>
      <c r="G45" s="5" t="e">
        <f>#REF!</f>
        <v>#REF!</v>
      </c>
      <c r="H45" t="e">
        <f t="shared" si="3"/>
        <v>#REF!</v>
      </c>
      <c r="I45" s="5" t="e">
        <f t="shared" si="4"/>
        <v>#REF!</v>
      </c>
      <c r="J45" s="9" t="e">
        <f t="shared" si="5"/>
        <v>#REF!</v>
      </c>
      <c r="L45" s="9" t="str">
        <f t="shared" si="6"/>
        <v/>
      </c>
      <c r="M45" s="5" t="e">
        <f>M44</f>
        <v>#REF!</v>
      </c>
      <c r="N45" t="e">
        <f t="shared" si="7"/>
        <v>#REF!</v>
      </c>
      <c r="O45" s="9" t="e">
        <f t="shared" si="8"/>
        <v>#REF!</v>
      </c>
      <c r="P45">
        <v>0</v>
      </c>
      <c r="Q45">
        <v>3</v>
      </c>
      <c r="R45" t="s">
        <v>51</v>
      </c>
      <c r="S45" t="e">
        <f t="shared" si="2"/>
        <v>#REF!</v>
      </c>
      <c r="T45" t="e">
        <f>S45</f>
        <v>#REF!</v>
      </c>
      <c r="U45" t="s">
        <v>54</v>
      </c>
      <c r="V45" s="5" t="e">
        <f t="shared" si="9"/>
        <v>#REF!</v>
      </c>
      <c r="W45" t="s">
        <v>74</v>
      </c>
      <c r="X45">
        <v>12</v>
      </c>
      <c r="Y45" t="s">
        <v>51</v>
      </c>
      <c r="Z45">
        <v>0</v>
      </c>
      <c r="AA45" t="s">
        <v>78</v>
      </c>
      <c r="AB45">
        <v>0</v>
      </c>
    </row>
    <row r="46" spans="1:30" x14ac:dyDescent="0.25">
      <c r="A46">
        <v>8</v>
      </c>
      <c r="B46" t="s">
        <v>93</v>
      </c>
      <c r="C46" s="5" t="e">
        <f>MIN(F45,J45,O41)</f>
        <v>#REF!</v>
      </c>
      <c r="E46" t="str">
        <f t="shared" si="0"/>
        <v/>
      </c>
      <c r="F46" s="12" t="str">
        <f t="shared" si="1"/>
        <v/>
      </c>
      <c r="H46" t="str">
        <f t="shared" si="3"/>
        <v/>
      </c>
      <c r="I46" s="5" t="str">
        <f t="shared" si="4"/>
        <v/>
      </c>
      <c r="J46" s="10" t="str">
        <f t="shared" si="5"/>
        <v/>
      </c>
      <c r="K46">
        <v>5</v>
      </c>
      <c r="L46" s="9" t="e">
        <f t="shared" si="6"/>
        <v>#REF!</v>
      </c>
      <c r="M46" s="5" t="e">
        <f t="shared" ref="M46" si="10">M45</f>
        <v>#REF!</v>
      </c>
      <c r="N46" t="e">
        <f t="shared" si="7"/>
        <v>#REF!</v>
      </c>
      <c r="O46" s="9" t="e">
        <f t="shared" si="8"/>
        <v>#REF!</v>
      </c>
      <c r="P46">
        <v>0</v>
      </c>
      <c r="Q46">
        <v>3</v>
      </c>
      <c r="R46" t="s">
        <v>71</v>
      </c>
      <c r="S46" t="e">
        <f t="shared" si="2"/>
        <v>#REF!</v>
      </c>
      <c r="T46" t="e">
        <f>T45</f>
        <v>#REF!</v>
      </c>
      <c r="U46" t="s">
        <v>54</v>
      </c>
      <c r="V46" s="5" t="e">
        <f t="shared" si="9"/>
        <v>#REF!</v>
      </c>
      <c r="W46" t="s">
        <v>74</v>
      </c>
      <c r="X46">
        <v>12</v>
      </c>
      <c r="Y46" t="s">
        <v>71</v>
      </c>
      <c r="Z46" t="e">
        <f>S45</f>
        <v>#REF!</v>
      </c>
      <c r="AA46" t="s">
        <v>78</v>
      </c>
      <c r="AB46">
        <v>0</v>
      </c>
    </row>
    <row r="47" spans="1:30" x14ac:dyDescent="0.25">
      <c r="F47" s="12"/>
    </row>
    <row r="48" spans="1:30" x14ac:dyDescent="0.25">
      <c r="E48" t="str">
        <f t="shared" si="0"/>
        <v/>
      </c>
      <c r="F48" s="12" t="str">
        <f t="shared" si="1"/>
        <v/>
      </c>
    </row>
    <row r="49" spans="5:6" x14ac:dyDescent="0.25">
      <c r="E49" t="str">
        <f t="shared" si="0"/>
        <v/>
      </c>
      <c r="F49" s="12" t="str">
        <f t="shared" si="1"/>
        <v/>
      </c>
    </row>
    <row r="50" spans="5:6" x14ac:dyDescent="0.25">
      <c r="E50" t="str">
        <f t="shared" si="0"/>
        <v/>
      </c>
      <c r="F50" s="12" t="str">
        <f t="shared" si="1"/>
        <v/>
      </c>
    </row>
    <row r="51" spans="5:6" x14ac:dyDescent="0.25">
      <c r="E51" t="str">
        <f t="shared" si="0"/>
        <v/>
      </c>
    </row>
    <row r="52" spans="5:6" x14ac:dyDescent="0.25">
      <c r="E52" t="str">
        <f t="shared" si="0"/>
        <v/>
      </c>
    </row>
    <row r="53" spans="5:6" x14ac:dyDescent="0.25">
      <c r="E53" t="str">
        <f t="shared" si="0"/>
        <v/>
      </c>
    </row>
    <row r="54" spans="5:6" x14ac:dyDescent="0.25">
      <c r="E54" t="str">
        <f t="shared" si="0"/>
        <v/>
      </c>
    </row>
    <row r="55" spans="5:6" x14ac:dyDescent="0.25">
      <c r="E55" t="str">
        <f t="shared" si="0"/>
        <v/>
      </c>
    </row>
    <row r="56" spans="5:6" x14ac:dyDescent="0.25">
      <c r="E56" t="str">
        <f t="shared" si="0"/>
        <v/>
      </c>
    </row>
    <row r="57" spans="5:6" x14ac:dyDescent="0.25">
      <c r="E57" t="str">
        <f t="shared" si="0"/>
        <v/>
      </c>
    </row>
    <row r="58" spans="5:6" x14ac:dyDescent="0.25">
      <c r="E58" t="str">
        <f t="shared" si="0"/>
        <v/>
      </c>
    </row>
    <row r="59" spans="5:6" x14ac:dyDescent="0.25">
      <c r="E59" t="str">
        <f t="shared" si="0"/>
        <v/>
      </c>
    </row>
    <row r="60" spans="5:6" x14ac:dyDescent="0.25">
      <c r="E60" t="str">
        <f t="shared" si="0"/>
        <v/>
      </c>
    </row>
    <row r="61" spans="5:6" x14ac:dyDescent="0.25">
      <c r="E61" t="str">
        <f t="shared" si="0"/>
        <v/>
      </c>
    </row>
  </sheetData>
  <mergeCells count="38">
    <mergeCell ref="Z36:Z37"/>
    <mergeCell ref="AA36:AA37"/>
    <mergeCell ref="AB36:AB37"/>
    <mergeCell ref="T36:T37"/>
    <mergeCell ref="U36:U37"/>
    <mergeCell ref="V36:V37"/>
    <mergeCell ref="W36:W37"/>
    <mergeCell ref="X36:X37"/>
    <mergeCell ref="Y36:Y37"/>
    <mergeCell ref="U35:V35"/>
    <mergeCell ref="W35:X35"/>
    <mergeCell ref="Y35:Z35"/>
    <mergeCell ref="AA35:AB35"/>
    <mergeCell ref="P35:T35"/>
    <mergeCell ref="S36:S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Q36:Q37"/>
    <mergeCell ref="R36:R37"/>
    <mergeCell ref="P36:P37"/>
    <mergeCell ref="B36:B37"/>
    <mergeCell ref="C36:C37"/>
    <mergeCell ref="D36:D37"/>
    <mergeCell ref="E36:E37"/>
    <mergeCell ref="F36:F37"/>
    <mergeCell ref="M35:O35"/>
    <mergeCell ref="B19:B20"/>
    <mergeCell ref="D19:E20"/>
    <mergeCell ref="D35:F35"/>
    <mergeCell ref="G35:J35"/>
    <mergeCell ref="K35:L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A383"/>
  <sheetViews>
    <sheetView topLeftCell="H12" zoomScaleNormal="100" workbookViewId="0">
      <selection activeCell="U65" sqref="U65"/>
    </sheetView>
  </sheetViews>
  <sheetFormatPr baseColWidth="10" defaultRowHeight="15" x14ac:dyDescent="0.25"/>
  <cols>
    <col min="2" max="2" width="38.140625" customWidth="1"/>
    <col min="13" max="13" width="14.7109375" customWidth="1"/>
    <col min="18" max="18" width="11.85546875" bestFit="1" customWidth="1"/>
  </cols>
  <sheetData>
    <row r="15" spans="9:12" ht="30" x14ac:dyDescent="0.25">
      <c r="I15" s="11" t="s">
        <v>58</v>
      </c>
      <c r="J15" s="6" t="s">
        <v>28</v>
      </c>
      <c r="K15" s="6" t="s">
        <v>29</v>
      </c>
      <c r="L15" s="6" t="s">
        <v>30</v>
      </c>
    </row>
    <row r="16" spans="9:12" x14ac:dyDescent="0.25">
      <c r="I16" s="6">
        <v>10</v>
      </c>
      <c r="J16" s="7">
        <v>0.5</v>
      </c>
      <c r="K16" s="6">
        <f>0</f>
        <v>0</v>
      </c>
      <c r="L16" s="7">
        <f>J16-0.001</f>
        <v>0.499</v>
      </c>
    </row>
    <row r="17" spans="2:14" x14ac:dyDescent="0.25">
      <c r="I17" s="6">
        <v>12</v>
      </c>
      <c r="J17" s="7">
        <v>0.5</v>
      </c>
      <c r="K17" s="7">
        <f>J16</f>
        <v>0.5</v>
      </c>
      <c r="L17" s="7">
        <f>1-0.001</f>
        <v>0.999</v>
      </c>
    </row>
    <row r="19" spans="2:14" x14ac:dyDescent="0.25">
      <c r="B19" s="14" t="s">
        <v>31</v>
      </c>
      <c r="C19" s="6">
        <v>5</v>
      </c>
      <c r="D19" s="14" t="s">
        <v>112</v>
      </c>
      <c r="E19" s="14"/>
    </row>
    <row r="20" spans="2:14" x14ac:dyDescent="0.25">
      <c r="B20" s="14"/>
      <c r="C20" s="6">
        <v>9</v>
      </c>
      <c r="D20" s="14"/>
      <c r="E20" s="14"/>
    </row>
    <row r="21" spans="2:14" x14ac:dyDescent="0.25">
      <c r="I21" t="s">
        <v>61</v>
      </c>
      <c r="M21" t="s">
        <v>64</v>
      </c>
    </row>
    <row r="22" spans="2:14" x14ac:dyDescent="0.25">
      <c r="I22" s="8" t="s">
        <v>50</v>
      </c>
      <c r="J22" t="s">
        <v>49</v>
      </c>
      <c r="K22" s="8"/>
      <c r="M22" s="8" t="s">
        <v>50</v>
      </c>
      <c r="N22" t="s">
        <v>49</v>
      </c>
    </row>
    <row r="23" spans="2:14" x14ac:dyDescent="0.25">
      <c r="B23" s="6" t="s">
        <v>55</v>
      </c>
      <c r="C23" s="7">
        <f>1/2</f>
        <v>0.5</v>
      </c>
      <c r="D23" s="6" t="s">
        <v>56</v>
      </c>
      <c r="I23" s="8" t="s">
        <v>53</v>
      </c>
      <c r="J23" t="s">
        <v>91</v>
      </c>
      <c r="K23" s="8"/>
      <c r="M23" s="8" t="s">
        <v>66</v>
      </c>
      <c r="N23" t="s">
        <v>65</v>
      </c>
    </row>
    <row r="24" spans="2:14" x14ac:dyDescent="0.25">
      <c r="I24" s="8" t="s">
        <v>76</v>
      </c>
      <c r="J24" t="s">
        <v>48</v>
      </c>
      <c r="K24" s="8"/>
      <c r="M24" s="8" t="s">
        <v>110</v>
      </c>
      <c r="N24" t="s">
        <v>111</v>
      </c>
    </row>
    <row r="25" spans="2:14" x14ac:dyDescent="0.25">
      <c r="B25" s="6" t="s">
        <v>63</v>
      </c>
      <c r="C25" s="6">
        <v>5</v>
      </c>
      <c r="D25" s="6" t="s">
        <v>56</v>
      </c>
      <c r="I25" s="8" t="s">
        <v>77</v>
      </c>
      <c r="J25" t="s">
        <v>90</v>
      </c>
      <c r="K25" s="8"/>
      <c r="M25" s="8" t="s">
        <v>113</v>
      </c>
      <c r="N25" t="s">
        <v>114</v>
      </c>
    </row>
    <row r="26" spans="2:14" x14ac:dyDescent="0.25">
      <c r="I26" s="8" t="s">
        <v>75</v>
      </c>
      <c r="J26" t="s">
        <v>89</v>
      </c>
      <c r="K26" s="8"/>
    </row>
    <row r="27" spans="2:14" x14ac:dyDescent="0.25">
      <c r="G27" t="s">
        <v>27</v>
      </c>
      <c r="I27" s="8" t="s">
        <v>66</v>
      </c>
      <c r="J27" t="s">
        <v>88</v>
      </c>
      <c r="K27" s="8"/>
    </row>
    <row r="35" spans="1:27" x14ac:dyDescent="0.25">
      <c r="D35" s="15" t="s">
        <v>36</v>
      </c>
      <c r="E35" s="15"/>
      <c r="F35" s="15"/>
      <c r="G35" s="21" t="s">
        <v>67</v>
      </c>
      <c r="H35" s="22"/>
      <c r="I35" s="22"/>
      <c r="J35" s="23"/>
      <c r="K35" s="21" t="s">
        <v>38</v>
      </c>
      <c r="L35" s="23"/>
      <c r="M35" s="16" t="s">
        <v>81</v>
      </c>
      <c r="N35" s="16"/>
      <c r="O35" s="16"/>
      <c r="P35" s="15" t="s">
        <v>87</v>
      </c>
      <c r="Q35" s="15"/>
      <c r="R35" s="15"/>
      <c r="S35" s="15"/>
      <c r="T35" s="14" t="s">
        <v>42</v>
      </c>
      <c r="U35" s="14"/>
      <c r="V35" s="14" t="s">
        <v>43</v>
      </c>
      <c r="W35" s="14"/>
      <c r="X35" s="14" t="s">
        <v>44</v>
      </c>
      <c r="Y35" s="14"/>
      <c r="Z35" s="14" t="s">
        <v>45</v>
      </c>
      <c r="AA35" s="14"/>
    </row>
    <row r="36" spans="1:27" x14ac:dyDescent="0.25">
      <c r="B36" s="25" t="s">
        <v>32</v>
      </c>
      <c r="C36" s="25" t="s">
        <v>35</v>
      </c>
      <c r="D36" s="25" t="s">
        <v>33</v>
      </c>
      <c r="E36" s="24" t="s">
        <v>34</v>
      </c>
      <c r="F36" s="26" t="s">
        <v>37</v>
      </c>
      <c r="G36" s="24" t="s">
        <v>33</v>
      </c>
      <c r="H36" s="25" t="s">
        <v>41</v>
      </c>
      <c r="I36" s="24" t="s">
        <v>39</v>
      </c>
      <c r="J36" s="26" t="s">
        <v>68</v>
      </c>
      <c r="K36" s="27" t="s">
        <v>63</v>
      </c>
      <c r="L36" s="29" t="s">
        <v>40</v>
      </c>
      <c r="M36" s="17" t="s">
        <v>59</v>
      </c>
      <c r="N36" s="17" t="s">
        <v>62</v>
      </c>
      <c r="O36" s="19" t="s">
        <v>60</v>
      </c>
      <c r="P36" s="14" t="s">
        <v>84</v>
      </c>
      <c r="Q36" s="14" t="s">
        <v>46</v>
      </c>
      <c r="R36" s="14" t="s">
        <v>85</v>
      </c>
      <c r="S36" s="14" t="s">
        <v>86</v>
      </c>
      <c r="T36" s="14" t="s">
        <v>46</v>
      </c>
      <c r="U36" s="14" t="s">
        <v>47</v>
      </c>
      <c r="V36" s="14" t="s">
        <v>46</v>
      </c>
      <c r="W36" s="14" t="s">
        <v>47</v>
      </c>
      <c r="X36" s="14" t="s">
        <v>46</v>
      </c>
      <c r="Y36" s="14" t="s">
        <v>47</v>
      </c>
      <c r="Z36" s="14" t="s">
        <v>46</v>
      </c>
      <c r="AA36" s="14" t="s">
        <v>47</v>
      </c>
    </row>
    <row r="37" spans="1:27" ht="30.75" customHeight="1" x14ac:dyDescent="0.25">
      <c r="B37" s="25"/>
      <c r="C37" s="25"/>
      <c r="D37" s="25"/>
      <c r="E37" s="24"/>
      <c r="F37" s="26"/>
      <c r="G37" s="24"/>
      <c r="H37" s="25"/>
      <c r="I37" s="24"/>
      <c r="J37" s="26"/>
      <c r="K37" s="28"/>
      <c r="L37" s="30"/>
      <c r="M37" s="18"/>
      <c r="N37" s="18"/>
      <c r="O37" s="20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x14ac:dyDescent="0.25">
      <c r="C38">
        <v>0</v>
      </c>
      <c r="D38" t="e">
        <f>#REF!</f>
        <v>#REF!</v>
      </c>
      <c r="E38" t="e">
        <f>IF(D38="","",$C$19+D38*($C$20-$C$19))</f>
        <v>#REF!</v>
      </c>
      <c r="F38" s="12" t="e">
        <f>IF(E38="","",E38+C38)</f>
        <v>#REF!</v>
      </c>
      <c r="T38" t="s">
        <v>78</v>
      </c>
      <c r="U38">
        <v>0</v>
      </c>
      <c r="V38" t="s">
        <v>78</v>
      </c>
      <c r="W38">
        <v>0</v>
      </c>
      <c r="X38" t="s">
        <v>78</v>
      </c>
      <c r="Y38">
        <v>0</v>
      </c>
      <c r="Z38" t="s">
        <v>78</v>
      </c>
      <c r="AA38">
        <v>0</v>
      </c>
    </row>
    <row r="39" spans="1:27" x14ac:dyDescent="0.25">
      <c r="A39">
        <v>1</v>
      </c>
      <c r="B39" t="s">
        <v>52</v>
      </c>
      <c r="C39" t="e">
        <f>F38</f>
        <v>#REF!</v>
      </c>
      <c r="D39" s="5" t="e">
        <f>#REF!</f>
        <v>#REF!</v>
      </c>
      <c r="E39" t="e">
        <f t="shared" ref="E39:E53" si="0">IF(D39="","",$C$19+D39*($C$20-$C$19))</f>
        <v>#REF!</v>
      </c>
      <c r="F39" s="12" t="e">
        <f t="shared" ref="F39:F102" si="1">IF(E39="","",E39+C39)</f>
        <v>#REF!</v>
      </c>
      <c r="G39" s="5" t="e">
        <f>#REF!</f>
        <v>#REF!</v>
      </c>
      <c r="H39" t="e">
        <f>IF(G39="","",LOOKUP(G39,$K$16:$K$17,$I$16:$I$17))</f>
        <v>#REF!</v>
      </c>
      <c r="I39" s="5" t="e">
        <f>IF(G39="","",1/6)</f>
        <v>#REF!</v>
      </c>
      <c r="J39" s="9" t="e">
        <f>IF(I39="","",I39+C39)</f>
        <v>#REF!</v>
      </c>
      <c r="P39">
        <v>1</v>
      </c>
      <c r="Q39" t="s">
        <v>51</v>
      </c>
      <c r="R39" t="e">
        <f t="shared" ref="R39:R47" si="2">IF(Q39="PD",H39,R38)</f>
        <v>#REF!</v>
      </c>
      <c r="S39" t="e">
        <f>H39</f>
        <v>#REF!</v>
      </c>
      <c r="T39" t="s">
        <v>51</v>
      </c>
      <c r="U39">
        <v>0</v>
      </c>
      <c r="V39" t="s">
        <v>78</v>
      </c>
      <c r="W39">
        <v>0</v>
      </c>
      <c r="X39" t="s">
        <v>78</v>
      </c>
      <c r="Y39">
        <v>0</v>
      </c>
      <c r="Z39" t="s">
        <v>78</v>
      </c>
      <c r="AA39">
        <v>0</v>
      </c>
    </row>
    <row r="40" spans="1:27" x14ac:dyDescent="0.25">
      <c r="A40">
        <v>2</v>
      </c>
      <c r="B40" t="s">
        <v>70</v>
      </c>
      <c r="C40" s="5" t="e">
        <f>J39</f>
        <v>#REF!</v>
      </c>
      <c r="E40" t="str">
        <f t="shared" si="0"/>
        <v/>
      </c>
      <c r="F40" t="str">
        <f t="shared" si="1"/>
        <v/>
      </c>
      <c r="H40" t="str">
        <f t="shared" ref="H40:H103" si="3">IF(G40="","",LOOKUP(G40,$K$16:$K$17,$I$16:$I$17))</f>
        <v/>
      </c>
      <c r="I40" s="5" t="str">
        <f t="shared" ref="I40:I64" si="4">IF(G40="","",1/6)</f>
        <v/>
      </c>
      <c r="J40" s="10" t="str">
        <f t="shared" ref="J40:J103" si="5">IF(I40="","",I40+C40)</f>
        <v/>
      </c>
      <c r="K40">
        <v>5</v>
      </c>
      <c r="L40" s="9" t="e">
        <f>IF(K40="","",(S40/K40)+C40)</f>
        <v>#REF!</v>
      </c>
      <c r="P40">
        <v>1</v>
      </c>
      <c r="Q40" t="s">
        <v>71</v>
      </c>
      <c r="R40" t="e">
        <f t="shared" si="2"/>
        <v>#REF!</v>
      </c>
      <c r="S40" t="e">
        <f>S39</f>
        <v>#REF!</v>
      </c>
      <c r="T40" t="s">
        <v>71</v>
      </c>
      <c r="U40">
        <v>0</v>
      </c>
      <c r="V40" t="s">
        <v>78</v>
      </c>
      <c r="W40">
        <v>0</v>
      </c>
      <c r="X40" t="s">
        <v>78</v>
      </c>
      <c r="Y40">
        <v>0</v>
      </c>
      <c r="Z40" t="s">
        <v>78</v>
      </c>
      <c r="AA40">
        <v>0</v>
      </c>
    </row>
    <row r="41" spans="1:27" x14ac:dyDescent="0.25">
      <c r="A41">
        <v>3</v>
      </c>
      <c r="B41" t="s">
        <v>69</v>
      </c>
      <c r="C41" s="5" t="e">
        <f>L40</f>
        <v>#REF!</v>
      </c>
      <c r="E41" t="str">
        <f t="shared" si="0"/>
        <v/>
      </c>
      <c r="F41" t="str">
        <f t="shared" si="1"/>
        <v/>
      </c>
      <c r="H41" t="str">
        <f t="shared" si="3"/>
        <v/>
      </c>
      <c r="I41" s="5" t="str">
        <f t="shared" si="4"/>
        <v/>
      </c>
      <c r="J41" s="10" t="str">
        <f t="shared" si="5"/>
        <v/>
      </c>
      <c r="L41" s="9" t="str">
        <f t="shared" ref="L41:L66" si="6">IF(K41="","",(S41/K41)+C41)</f>
        <v/>
      </c>
      <c r="M41" s="5" t="e">
        <f>C41</f>
        <v>#REF!</v>
      </c>
      <c r="N41" t="e">
        <f>IF(M41="","",IF(M41=M40,"",U41/$C$23))</f>
        <v>#REF!</v>
      </c>
      <c r="O41" s="9" t="e">
        <f>IF(N41="","",N41+C41)</f>
        <v>#REF!</v>
      </c>
      <c r="P41">
        <v>1</v>
      </c>
      <c r="Q41" t="s">
        <v>109</v>
      </c>
      <c r="R41" t="e">
        <f t="shared" si="2"/>
        <v>#REF!</v>
      </c>
      <c r="S41">
        <v>0</v>
      </c>
      <c r="T41" t="s">
        <v>54</v>
      </c>
      <c r="U41">
        <v>12</v>
      </c>
      <c r="V41" t="s">
        <v>78</v>
      </c>
      <c r="W41">
        <v>0</v>
      </c>
      <c r="X41" t="s">
        <v>78</v>
      </c>
      <c r="Y41">
        <v>0</v>
      </c>
      <c r="Z41" t="s">
        <v>78</v>
      </c>
      <c r="AA41">
        <v>0</v>
      </c>
    </row>
    <row r="42" spans="1:27" x14ac:dyDescent="0.25">
      <c r="A42">
        <v>4</v>
      </c>
      <c r="B42" t="s">
        <v>57</v>
      </c>
      <c r="C42" t="e">
        <f>F39</f>
        <v>#REF!</v>
      </c>
      <c r="D42" s="5" t="e">
        <f>#REF!</f>
        <v>#REF!</v>
      </c>
      <c r="E42" t="e">
        <f t="shared" si="0"/>
        <v>#REF!</v>
      </c>
      <c r="F42" s="12" t="e">
        <f t="shared" si="1"/>
        <v>#REF!</v>
      </c>
      <c r="G42" s="5" t="e">
        <f>#REF!</f>
        <v>#REF!</v>
      </c>
      <c r="H42" t="e">
        <f t="shared" si="3"/>
        <v>#REF!</v>
      </c>
      <c r="I42" s="5" t="e">
        <f t="shared" si="4"/>
        <v>#REF!</v>
      </c>
      <c r="J42" s="9" t="e">
        <f t="shared" si="5"/>
        <v>#REF!</v>
      </c>
      <c r="L42" s="9" t="str">
        <f t="shared" si="6"/>
        <v/>
      </c>
      <c r="M42" s="5" t="e">
        <f>M41</f>
        <v>#REF!</v>
      </c>
      <c r="N42" t="e">
        <f t="shared" ref="N42:N52" si="7">IF(M42="","",IF(M42=M41,"",U42/$C$23))</f>
        <v>#REF!</v>
      </c>
      <c r="O42" s="9" t="e">
        <f t="shared" ref="O42:O105" si="8">IF(N42="","",N42+C42)</f>
        <v>#REF!</v>
      </c>
      <c r="P42">
        <v>2</v>
      </c>
      <c r="Q42" t="s">
        <v>51</v>
      </c>
      <c r="R42" t="e">
        <f t="shared" si="2"/>
        <v>#REF!</v>
      </c>
      <c r="S42" t="e">
        <f>R42</f>
        <v>#REF!</v>
      </c>
      <c r="T42" t="s">
        <v>54</v>
      </c>
      <c r="U42" s="5" t="e">
        <f>U41-((C42-C41)*$C$23)</f>
        <v>#REF!</v>
      </c>
      <c r="V42" t="s">
        <v>51</v>
      </c>
      <c r="W42">
        <v>0</v>
      </c>
      <c r="X42" t="s">
        <v>78</v>
      </c>
      <c r="Y42">
        <v>0</v>
      </c>
      <c r="Z42" t="s">
        <v>78</v>
      </c>
      <c r="AA42">
        <v>0</v>
      </c>
    </row>
    <row r="43" spans="1:27" x14ac:dyDescent="0.25">
      <c r="A43">
        <v>5</v>
      </c>
      <c r="B43" t="s">
        <v>73</v>
      </c>
      <c r="C43" s="5" t="e">
        <f>J42</f>
        <v>#REF!</v>
      </c>
      <c r="E43" t="str">
        <f t="shared" si="0"/>
        <v/>
      </c>
      <c r="F43" t="str">
        <f t="shared" si="1"/>
        <v/>
      </c>
      <c r="H43" t="str">
        <f t="shared" si="3"/>
        <v/>
      </c>
      <c r="I43" s="5" t="str">
        <f t="shared" si="4"/>
        <v/>
      </c>
      <c r="J43" s="10" t="str">
        <f t="shared" si="5"/>
        <v/>
      </c>
      <c r="K43">
        <v>5</v>
      </c>
      <c r="L43" s="9" t="e">
        <f t="shared" si="6"/>
        <v>#REF!</v>
      </c>
      <c r="M43" s="5" t="e">
        <f>M42</f>
        <v>#REF!</v>
      </c>
      <c r="N43" t="e">
        <f t="shared" si="7"/>
        <v>#REF!</v>
      </c>
      <c r="O43" s="9" t="e">
        <f t="shared" si="8"/>
        <v>#REF!</v>
      </c>
      <c r="P43">
        <v>2</v>
      </c>
      <c r="Q43" t="s">
        <v>71</v>
      </c>
      <c r="R43" t="e">
        <f t="shared" si="2"/>
        <v>#REF!</v>
      </c>
      <c r="S43" t="e">
        <f>R43</f>
        <v>#REF!</v>
      </c>
      <c r="T43" t="s">
        <v>54</v>
      </c>
      <c r="U43" s="5" t="e">
        <f t="shared" ref="U43:U46" si="9">U42-((C43-C42)*$C$23)</f>
        <v>#REF!</v>
      </c>
      <c r="V43" t="s">
        <v>71</v>
      </c>
      <c r="W43">
        <v>0</v>
      </c>
      <c r="X43" t="s">
        <v>78</v>
      </c>
      <c r="Y43">
        <v>0</v>
      </c>
      <c r="Z43" t="s">
        <v>78</v>
      </c>
      <c r="AA43">
        <v>0</v>
      </c>
    </row>
    <row r="44" spans="1:27" x14ac:dyDescent="0.25">
      <c r="A44">
        <v>6</v>
      </c>
      <c r="B44" t="s">
        <v>72</v>
      </c>
      <c r="C44" s="5" t="e">
        <f>L43</f>
        <v>#REF!</v>
      </c>
      <c r="E44" t="str">
        <f t="shared" si="0"/>
        <v/>
      </c>
      <c r="F44" t="str">
        <f t="shared" si="1"/>
        <v/>
      </c>
      <c r="H44" t="str">
        <f t="shared" si="3"/>
        <v/>
      </c>
      <c r="I44" s="5" t="str">
        <f t="shared" si="4"/>
        <v/>
      </c>
      <c r="J44" s="10" t="str">
        <f t="shared" si="5"/>
        <v/>
      </c>
      <c r="L44" s="9" t="str">
        <f t="shared" si="6"/>
        <v/>
      </c>
      <c r="M44" s="5" t="e">
        <f>M43</f>
        <v>#REF!</v>
      </c>
      <c r="N44" t="e">
        <f t="shared" si="7"/>
        <v>#REF!</v>
      </c>
      <c r="O44" s="9" t="e">
        <f t="shared" si="8"/>
        <v>#REF!</v>
      </c>
      <c r="P44">
        <v>2</v>
      </c>
      <c r="Q44" t="s">
        <v>109</v>
      </c>
      <c r="R44" t="e">
        <f t="shared" si="2"/>
        <v>#REF!</v>
      </c>
      <c r="S44">
        <v>0</v>
      </c>
      <c r="T44" t="s">
        <v>54</v>
      </c>
      <c r="U44" s="5" t="e">
        <f t="shared" si="9"/>
        <v>#REF!</v>
      </c>
      <c r="V44" t="s">
        <v>74</v>
      </c>
      <c r="W44">
        <v>12</v>
      </c>
      <c r="X44" t="s">
        <v>78</v>
      </c>
      <c r="Y44">
        <v>0</v>
      </c>
      <c r="Z44" t="s">
        <v>78</v>
      </c>
      <c r="AA44">
        <v>0</v>
      </c>
    </row>
    <row r="45" spans="1:27" x14ac:dyDescent="0.25">
      <c r="A45">
        <v>7</v>
      </c>
      <c r="B45" t="s">
        <v>79</v>
      </c>
      <c r="C45" t="e">
        <f>F42</f>
        <v>#REF!</v>
      </c>
      <c r="D45" s="5" t="e">
        <f>#REF!</f>
        <v>#REF!</v>
      </c>
      <c r="E45" t="e">
        <f t="shared" si="0"/>
        <v>#REF!</v>
      </c>
      <c r="F45" s="12" t="e">
        <f t="shared" si="1"/>
        <v>#REF!</v>
      </c>
      <c r="G45" s="5" t="e">
        <f>#REF!</f>
        <v>#REF!</v>
      </c>
      <c r="H45" t="e">
        <f t="shared" si="3"/>
        <v>#REF!</v>
      </c>
      <c r="I45" s="5" t="e">
        <f t="shared" si="4"/>
        <v>#REF!</v>
      </c>
      <c r="J45" s="9" t="e">
        <f t="shared" si="5"/>
        <v>#REF!</v>
      </c>
      <c r="L45" s="9" t="str">
        <f t="shared" si="6"/>
        <v/>
      </c>
      <c r="M45" s="5" t="e">
        <f>M44</f>
        <v>#REF!</v>
      </c>
      <c r="N45" t="e">
        <f t="shared" si="7"/>
        <v>#REF!</v>
      </c>
      <c r="O45" s="9" t="e">
        <f t="shared" si="8"/>
        <v>#REF!</v>
      </c>
      <c r="P45">
        <v>3</v>
      </c>
      <c r="Q45" t="s">
        <v>51</v>
      </c>
      <c r="R45" t="e">
        <f t="shared" si="2"/>
        <v>#REF!</v>
      </c>
      <c r="S45" t="e">
        <f>R45</f>
        <v>#REF!</v>
      </c>
      <c r="T45" t="s">
        <v>54</v>
      </c>
      <c r="U45" s="5" t="e">
        <f t="shared" si="9"/>
        <v>#REF!</v>
      </c>
      <c r="V45" t="s">
        <v>74</v>
      </c>
      <c r="W45">
        <v>12</v>
      </c>
      <c r="X45" t="s">
        <v>51</v>
      </c>
      <c r="Y45">
        <v>0</v>
      </c>
      <c r="Z45" t="s">
        <v>78</v>
      </c>
      <c r="AA45">
        <v>0</v>
      </c>
    </row>
    <row r="46" spans="1:27" x14ac:dyDescent="0.25">
      <c r="A46">
        <v>8</v>
      </c>
      <c r="B46" t="s">
        <v>93</v>
      </c>
      <c r="C46" s="5" t="e">
        <f>MIN(F45,J45,O41)</f>
        <v>#REF!</v>
      </c>
      <c r="E46" t="str">
        <f t="shared" si="0"/>
        <v/>
      </c>
      <c r="F46" t="str">
        <f t="shared" si="1"/>
        <v/>
      </c>
      <c r="H46" t="str">
        <f t="shared" si="3"/>
        <v/>
      </c>
      <c r="I46" s="5" t="str">
        <f t="shared" si="4"/>
        <v/>
      </c>
      <c r="J46" s="10" t="str">
        <f t="shared" si="5"/>
        <v/>
      </c>
      <c r="K46">
        <v>5</v>
      </c>
      <c r="L46" s="9" t="e">
        <f t="shared" si="6"/>
        <v>#REF!</v>
      </c>
      <c r="M46" s="5" t="e">
        <f t="shared" ref="M46:M109" si="10">M45</f>
        <v>#REF!</v>
      </c>
      <c r="N46" t="e">
        <f t="shared" si="7"/>
        <v>#REF!</v>
      </c>
      <c r="O46" s="9" t="e">
        <f t="shared" si="8"/>
        <v>#REF!</v>
      </c>
      <c r="P46">
        <v>3</v>
      </c>
      <c r="Q46" t="s">
        <v>71</v>
      </c>
      <c r="R46" t="e">
        <f t="shared" si="2"/>
        <v>#REF!</v>
      </c>
      <c r="S46" t="e">
        <f>S45</f>
        <v>#REF!</v>
      </c>
      <c r="T46" t="s">
        <v>54</v>
      </c>
      <c r="U46" s="5" t="e">
        <f t="shared" si="9"/>
        <v>#REF!</v>
      </c>
      <c r="V46" t="s">
        <v>74</v>
      </c>
      <c r="W46">
        <v>12</v>
      </c>
      <c r="X46" t="s">
        <v>71</v>
      </c>
      <c r="Y46" t="e">
        <f>R45</f>
        <v>#REF!</v>
      </c>
      <c r="Z46" t="s">
        <v>78</v>
      </c>
      <c r="AA46">
        <v>0</v>
      </c>
    </row>
    <row r="47" spans="1:27" x14ac:dyDescent="0.25">
      <c r="A47">
        <v>9</v>
      </c>
      <c r="B47" t="s">
        <v>92</v>
      </c>
      <c r="C47" s="5" t="e">
        <f>MIN(F45,L46,O41)</f>
        <v>#REF!</v>
      </c>
      <c r="E47" t="str">
        <f t="shared" si="0"/>
        <v/>
      </c>
      <c r="F47" t="str">
        <f t="shared" si="1"/>
        <v/>
      </c>
      <c r="H47" t="str">
        <f t="shared" si="3"/>
        <v/>
      </c>
      <c r="I47" s="5" t="str">
        <f t="shared" si="4"/>
        <v/>
      </c>
      <c r="J47" s="10" t="str">
        <f t="shared" si="5"/>
        <v/>
      </c>
      <c r="L47" s="9" t="str">
        <f t="shared" si="6"/>
        <v/>
      </c>
      <c r="M47" s="5" t="e">
        <f t="shared" si="10"/>
        <v>#REF!</v>
      </c>
      <c r="N47" t="e">
        <f t="shared" si="7"/>
        <v>#REF!</v>
      </c>
      <c r="O47" s="9" t="e">
        <f t="shared" si="8"/>
        <v>#REF!</v>
      </c>
      <c r="P47">
        <v>3</v>
      </c>
      <c r="Q47" t="s">
        <v>109</v>
      </c>
      <c r="R47" t="e">
        <f t="shared" si="2"/>
        <v>#REF!</v>
      </c>
      <c r="S47">
        <v>0</v>
      </c>
      <c r="T47" t="s">
        <v>54</v>
      </c>
      <c r="U47" s="5" t="e">
        <f t="shared" ref="U47" si="11">U46-((C47-C46)*$C$23)</f>
        <v>#REF!</v>
      </c>
      <c r="V47" t="s">
        <v>74</v>
      </c>
      <c r="W47">
        <f t="shared" ref="W47:W52" si="12">W46</f>
        <v>12</v>
      </c>
      <c r="X47" t="s">
        <v>74</v>
      </c>
      <c r="Y47" t="e">
        <f t="shared" ref="Y47:Y53" si="13">Y46</f>
        <v>#REF!</v>
      </c>
      <c r="Z47" t="s">
        <v>78</v>
      </c>
      <c r="AA47">
        <v>0</v>
      </c>
    </row>
    <row r="48" spans="1:27" x14ac:dyDescent="0.25">
      <c r="A48">
        <v>10</v>
      </c>
      <c r="B48" t="s">
        <v>80</v>
      </c>
      <c r="C48" s="5" t="e">
        <f>MIN(F45,O41)</f>
        <v>#REF!</v>
      </c>
      <c r="D48" s="5" t="e">
        <f>#REF!</f>
        <v>#REF!</v>
      </c>
      <c r="E48" t="e">
        <f t="shared" si="0"/>
        <v>#REF!</v>
      </c>
      <c r="F48" s="12" t="e">
        <f t="shared" si="1"/>
        <v>#REF!</v>
      </c>
      <c r="G48" s="5" t="e">
        <f>#REF!</f>
        <v>#REF!</v>
      </c>
      <c r="H48" t="e">
        <f t="shared" si="3"/>
        <v>#REF!</v>
      </c>
      <c r="I48" s="5" t="e">
        <f t="shared" si="4"/>
        <v>#REF!</v>
      </c>
      <c r="J48" s="9" t="e">
        <f t="shared" si="5"/>
        <v>#REF!</v>
      </c>
      <c r="L48" s="9" t="str">
        <f t="shared" si="6"/>
        <v/>
      </c>
      <c r="M48" s="5" t="e">
        <f t="shared" si="10"/>
        <v>#REF!</v>
      </c>
      <c r="N48" t="e">
        <f t="shared" si="7"/>
        <v>#REF!</v>
      </c>
      <c r="O48" s="9" t="e">
        <f t="shared" si="8"/>
        <v>#REF!</v>
      </c>
      <c r="P48">
        <v>4</v>
      </c>
      <c r="Q48" t="s">
        <v>51</v>
      </c>
      <c r="R48" t="e">
        <f>IF(Q48="PD",H48,R47)</f>
        <v>#REF!</v>
      </c>
      <c r="S48" t="e">
        <f>R48</f>
        <v>#REF!</v>
      </c>
      <c r="T48" t="s">
        <v>54</v>
      </c>
      <c r="U48" s="5" t="e">
        <f t="shared" ref="U48:U49" si="14">U47-((C48-C47)*$C$23)</f>
        <v>#REF!</v>
      </c>
      <c r="V48" t="s">
        <v>74</v>
      </c>
      <c r="W48">
        <f t="shared" si="12"/>
        <v>12</v>
      </c>
      <c r="X48" t="s">
        <v>74</v>
      </c>
      <c r="Y48" t="e">
        <f t="shared" si="13"/>
        <v>#REF!</v>
      </c>
      <c r="Z48" t="s">
        <v>51</v>
      </c>
      <c r="AA48">
        <v>0</v>
      </c>
    </row>
    <row r="49" spans="1:27" x14ac:dyDescent="0.25">
      <c r="A49">
        <v>11</v>
      </c>
      <c r="B49" t="s">
        <v>94</v>
      </c>
      <c r="C49" s="5" t="e">
        <f>J48</f>
        <v>#REF!</v>
      </c>
      <c r="E49" t="str">
        <f t="shared" si="0"/>
        <v/>
      </c>
      <c r="F49" t="str">
        <f t="shared" si="1"/>
        <v/>
      </c>
      <c r="H49" t="str">
        <f t="shared" si="3"/>
        <v/>
      </c>
      <c r="I49" s="5" t="str">
        <f t="shared" si="4"/>
        <v/>
      </c>
      <c r="J49" s="10" t="str">
        <f t="shared" si="5"/>
        <v/>
      </c>
      <c r="K49">
        <v>5</v>
      </c>
      <c r="L49" s="9" t="e">
        <f t="shared" si="6"/>
        <v>#REF!</v>
      </c>
      <c r="M49" s="5" t="e">
        <f t="shared" si="10"/>
        <v>#REF!</v>
      </c>
      <c r="N49" t="e">
        <f t="shared" si="7"/>
        <v>#REF!</v>
      </c>
      <c r="O49" s="9" t="e">
        <f t="shared" si="8"/>
        <v>#REF!</v>
      </c>
      <c r="P49">
        <v>4</v>
      </c>
      <c r="Q49" t="s">
        <v>71</v>
      </c>
      <c r="R49" t="e">
        <f t="shared" ref="R49:R66" si="15">IF(Q49="PD",H49,R48)</f>
        <v>#REF!</v>
      </c>
      <c r="S49">
        <v>10</v>
      </c>
      <c r="T49" t="s">
        <v>54</v>
      </c>
      <c r="U49" s="5" t="e">
        <f t="shared" si="14"/>
        <v>#REF!</v>
      </c>
      <c r="V49" t="s">
        <v>74</v>
      </c>
      <c r="W49">
        <f t="shared" si="12"/>
        <v>12</v>
      </c>
      <c r="X49" t="s">
        <v>74</v>
      </c>
      <c r="Y49" t="e">
        <f t="shared" si="13"/>
        <v>#REF!</v>
      </c>
      <c r="Z49" t="s">
        <v>71</v>
      </c>
      <c r="AA49">
        <v>0</v>
      </c>
    </row>
    <row r="50" spans="1:27" x14ac:dyDescent="0.25">
      <c r="A50">
        <v>12</v>
      </c>
      <c r="B50" t="s">
        <v>95</v>
      </c>
      <c r="C50" s="5" t="e">
        <f>MIN(F48,L49,O41)</f>
        <v>#REF!</v>
      </c>
      <c r="E50" t="str">
        <f t="shared" si="0"/>
        <v/>
      </c>
      <c r="F50" t="str">
        <f t="shared" si="1"/>
        <v/>
      </c>
      <c r="H50" t="str">
        <f t="shared" si="3"/>
        <v/>
      </c>
      <c r="I50" s="5" t="str">
        <f t="shared" si="4"/>
        <v/>
      </c>
      <c r="J50" s="10" t="str">
        <f t="shared" si="5"/>
        <v/>
      </c>
      <c r="L50" s="9" t="str">
        <f t="shared" si="6"/>
        <v/>
      </c>
      <c r="M50" s="5" t="e">
        <f t="shared" si="10"/>
        <v>#REF!</v>
      </c>
      <c r="N50" t="e">
        <f t="shared" si="7"/>
        <v>#REF!</v>
      </c>
      <c r="O50" s="9" t="e">
        <f t="shared" si="8"/>
        <v>#REF!</v>
      </c>
      <c r="P50">
        <v>4</v>
      </c>
      <c r="Q50" t="s">
        <v>109</v>
      </c>
      <c r="R50" t="e">
        <f t="shared" si="15"/>
        <v>#REF!</v>
      </c>
      <c r="S50">
        <v>0</v>
      </c>
      <c r="T50" t="s">
        <v>54</v>
      </c>
      <c r="U50" s="5" t="e">
        <f t="shared" ref="U50" si="16">U49-((C50-C49)*$C$23)</f>
        <v>#REF!</v>
      </c>
      <c r="V50" t="s">
        <v>74</v>
      </c>
      <c r="W50">
        <f t="shared" si="12"/>
        <v>12</v>
      </c>
      <c r="X50" t="s">
        <v>74</v>
      </c>
      <c r="Y50" t="e">
        <f t="shared" si="13"/>
        <v>#REF!</v>
      </c>
      <c r="Z50" t="s">
        <v>74</v>
      </c>
      <c r="AA50">
        <v>12</v>
      </c>
    </row>
    <row r="51" spans="1:27" x14ac:dyDescent="0.25">
      <c r="A51">
        <v>13</v>
      </c>
      <c r="B51" t="s">
        <v>83</v>
      </c>
      <c r="C51" s="5" t="e">
        <f>MIN(F48,O41)</f>
        <v>#REF!</v>
      </c>
      <c r="D51" s="5" t="e">
        <f>#REF!</f>
        <v>#REF!</v>
      </c>
      <c r="E51" t="e">
        <f t="shared" si="0"/>
        <v>#REF!</v>
      </c>
      <c r="F51" s="12" t="e">
        <f t="shared" si="1"/>
        <v>#REF!</v>
      </c>
      <c r="G51" s="5" t="e">
        <f>#REF!</f>
        <v>#REF!</v>
      </c>
      <c r="H51" t="e">
        <f t="shared" si="3"/>
        <v>#REF!</v>
      </c>
      <c r="I51" s="5" t="e">
        <f t="shared" si="4"/>
        <v>#REF!</v>
      </c>
      <c r="J51" s="9" t="e">
        <f t="shared" si="5"/>
        <v>#REF!</v>
      </c>
      <c r="L51" s="9" t="str">
        <f t="shared" si="6"/>
        <v/>
      </c>
      <c r="M51" s="5" t="e">
        <f t="shared" si="10"/>
        <v>#REF!</v>
      </c>
      <c r="N51" t="e">
        <f t="shared" si="7"/>
        <v>#REF!</v>
      </c>
      <c r="O51" s="9" t="e">
        <f t="shared" si="8"/>
        <v>#REF!</v>
      </c>
      <c r="P51">
        <v>5</v>
      </c>
      <c r="Q51" t="s">
        <v>51</v>
      </c>
      <c r="R51" t="e">
        <f t="shared" si="15"/>
        <v>#REF!</v>
      </c>
      <c r="S51" t="e">
        <f>R51</f>
        <v>#REF!</v>
      </c>
      <c r="T51" t="s">
        <v>54</v>
      </c>
      <c r="U51" s="5" t="e">
        <f t="shared" ref="U51" si="17">U50-((C51-C50)*$C$23)</f>
        <v>#REF!</v>
      </c>
      <c r="V51" t="s">
        <v>51</v>
      </c>
      <c r="W51">
        <f t="shared" si="12"/>
        <v>12</v>
      </c>
      <c r="X51" t="s">
        <v>74</v>
      </c>
      <c r="Y51" t="e">
        <f t="shared" si="13"/>
        <v>#REF!</v>
      </c>
      <c r="Z51" t="s">
        <v>74</v>
      </c>
      <c r="AA51">
        <f t="shared" ref="AA51:AA62" si="18">AA50</f>
        <v>12</v>
      </c>
    </row>
    <row r="52" spans="1:27" x14ac:dyDescent="0.25">
      <c r="A52">
        <v>14</v>
      </c>
      <c r="B52" t="s">
        <v>96</v>
      </c>
      <c r="C52" s="5" t="e">
        <f>MIN(F51,J51,O41)</f>
        <v>#REF!</v>
      </c>
      <c r="E52" t="str">
        <f t="shared" si="0"/>
        <v/>
      </c>
      <c r="F52" t="str">
        <f t="shared" si="1"/>
        <v/>
      </c>
      <c r="H52" t="str">
        <f t="shared" si="3"/>
        <v/>
      </c>
      <c r="I52" s="5" t="str">
        <f t="shared" si="4"/>
        <v/>
      </c>
      <c r="J52" s="10" t="str">
        <f t="shared" si="5"/>
        <v/>
      </c>
      <c r="K52">
        <v>5</v>
      </c>
      <c r="L52" s="9" t="e">
        <f t="shared" si="6"/>
        <v>#REF!</v>
      </c>
      <c r="M52" s="5" t="e">
        <f t="shared" si="10"/>
        <v>#REF!</v>
      </c>
      <c r="N52" t="e">
        <f t="shared" si="7"/>
        <v>#REF!</v>
      </c>
      <c r="O52" s="9" t="e">
        <f t="shared" si="8"/>
        <v>#REF!</v>
      </c>
      <c r="P52">
        <v>5</v>
      </c>
      <c r="Q52" t="s">
        <v>71</v>
      </c>
      <c r="R52" t="e">
        <f t="shared" si="15"/>
        <v>#REF!</v>
      </c>
      <c r="S52" t="e">
        <f>S51</f>
        <v>#REF!</v>
      </c>
      <c r="T52" t="s">
        <v>54</v>
      </c>
      <c r="U52" s="5" t="e">
        <f t="shared" ref="U52" si="19">U51-((C52-C51)*$C$23)</f>
        <v>#REF!</v>
      </c>
      <c r="V52" t="s">
        <v>71</v>
      </c>
      <c r="W52">
        <f t="shared" si="12"/>
        <v>12</v>
      </c>
      <c r="X52" t="s">
        <v>74</v>
      </c>
      <c r="Y52" t="e">
        <f t="shared" si="13"/>
        <v>#REF!</v>
      </c>
      <c r="Z52" t="s">
        <v>74</v>
      </c>
      <c r="AA52">
        <f t="shared" si="18"/>
        <v>12</v>
      </c>
    </row>
    <row r="53" spans="1:27" x14ac:dyDescent="0.25">
      <c r="A53">
        <v>15</v>
      </c>
      <c r="B53" t="s">
        <v>82</v>
      </c>
      <c r="C53" s="5" t="e">
        <f>MIN(F51,L52,O41)</f>
        <v>#REF!</v>
      </c>
      <c r="E53" t="str">
        <f t="shared" si="0"/>
        <v/>
      </c>
      <c r="F53" t="str">
        <f t="shared" si="1"/>
        <v/>
      </c>
      <c r="H53" t="str">
        <f t="shared" si="3"/>
        <v/>
      </c>
      <c r="I53" s="5" t="str">
        <f t="shared" si="4"/>
        <v/>
      </c>
      <c r="J53" s="10" t="str">
        <f t="shared" si="5"/>
        <v/>
      </c>
      <c r="L53" s="9" t="str">
        <f t="shared" si="6"/>
        <v/>
      </c>
      <c r="M53" s="5" t="e">
        <f>C53</f>
        <v>#REF!</v>
      </c>
      <c r="N53" t="e">
        <f>IF(M53="","",IF(M53=M52,"",Y53/$C$23))</f>
        <v>#REF!</v>
      </c>
      <c r="O53" s="36" t="e">
        <f t="shared" si="8"/>
        <v>#REF!</v>
      </c>
      <c r="P53">
        <v>5</v>
      </c>
      <c r="Q53" t="s">
        <v>71</v>
      </c>
      <c r="R53" t="e">
        <f t="shared" si="15"/>
        <v>#REF!</v>
      </c>
      <c r="S53" t="e">
        <f>S52-((C53-C52)*$C$25)</f>
        <v>#REF!</v>
      </c>
      <c r="T53" t="s">
        <v>78</v>
      </c>
      <c r="U53" s="5" t="e">
        <f>U52-((C53-C52)*$C$23)</f>
        <v>#REF!</v>
      </c>
      <c r="V53" t="s">
        <v>71</v>
      </c>
      <c r="W53" t="e">
        <f>W52+(S52-S53)</f>
        <v>#REF!</v>
      </c>
      <c r="X53" t="s">
        <v>54</v>
      </c>
      <c r="Y53" t="e">
        <f t="shared" si="13"/>
        <v>#REF!</v>
      </c>
      <c r="Z53" t="s">
        <v>74</v>
      </c>
      <c r="AA53">
        <f t="shared" si="18"/>
        <v>12</v>
      </c>
    </row>
    <row r="54" spans="1:27" x14ac:dyDescent="0.25">
      <c r="A54">
        <v>16</v>
      </c>
      <c r="B54" t="s">
        <v>97</v>
      </c>
      <c r="C54" s="5" t="e">
        <f>MIN(F51,L52,O53)</f>
        <v>#REF!</v>
      </c>
      <c r="E54" t="str">
        <f>IF(D54="","",$C$19+D55*($C$20-$C$19))</f>
        <v/>
      </c>
      <c r="F54" s="5" t="str">
        <f>IF(E54="","",E54+C54)</f>
        <v/>
      </c>
      <c r="H54" t="str">
        <f t="shared" si="3"/>
        <v/>
      </c>
      <c r="I54" s="5" t="str">
        <f t="shared" si="4"/>
        <v/>
      </c>
      <c r="J54" s="10" t="str">
        <f t="shared" si="5"/>
        <v/>
      </c>
      <c r="L54" s="9" t="str">
        <f t="shared" si="6"/>
        <v/>
      </c>
      <c r="M54" s="5" t="e">
        <f t="shared" si="10"/>
        <v>#REF!</v>
      </c>
      <c r="N54" t="e">
        <f>IF(M54="","",IF(M54=M53,"",Y54/$C$23))</f>
        <v>#REF!</v>
      </c>
      <c r="O54" s="10" t="e">
        <f t="shared" si="8"/>
        <v>#REF!</v>
      </c>
      <c r="P54">
        <v>5</v>
      </c>
      <c r="Q54" t="s">
        <v>109</v>
      </c>
      <c r="R54" t="e">
        <f t="shared" si="15"/>
        <v>#REF!</v>
      </c>
      <c r="S54">
        <v>0</v>
      </c>
      <c r="T54" t="s">
        <v>78</v>
      </c>
      <c r="U54" s="5">
        <v>0</v>
      </c>
      <c r="V54" t="s">
        <v>74</v>
      </c>
      <c r="W54" t="e">
        <f>W53+S53</f>
        <v>#REF!</v>
      </c>
      <c r="X54" t="s">
        <v>54</v>
      </c>
      <c r="Y54" s="5" t="e">
        <f t="shared" ref="Y54:Y65" si="20">Y53-((C54-C53)*$C$23)</f>
        <v>#REF!</v>
      </c>
      <c r="Z54" t="s">
        <v>74</v>
      </c>
      <c r="AA54">
        <f t="shared" si="18"/>
        <v>12</v>
      </c>
    </row>
    <row r="55" spans="1:27" x14ac:dyDescent="0.25">
      <c r="A55">
        <v>17</v>
      </c>
      <c r="B55" t="s">
        <v>98</v>
      </c>
      <c r="C55" t="e">
        <f>F51</f>
        <v>#REF!</v>
      </c>
      <c r="D55" s="5" t="e">
        <f>#REF!</f>
        <v>#REF!</v>
      </c>
      <c r="E55" t="e">
        <f t="shared" ref="E55:E118" si="21">IF(D55="","",$C$19+D56*($C$20-$C$19))</f>
        <v>#REF!</v>
      </c>
      <c r="F55" s="9" t="e">
        <f t="shared" si="1"/>
        <v>#REF!</v>
      </c>
      <c r="G55" s="5" t="e">
        <f>#REF!</f>
        <v>#REF!</v>
      </c>
      <c r="H55" t="e">
        <f t="shared" si="3"/>
        <v>#REF!</v>
      </c>
      <c r="I55" s="5" t="e">
        <f t="shared" si="4"/>
        <v>#REF!</v>
      </c>
      <c r="J55" s="9" t="e">
        <f t="shared" si="5"/>
        <v>#REF!</v>
      </c>
      <c r="L55" s="9" t="str">
        <f t="shared" si="6"/>
        <v/>
      </c>
      <c r="M55" s="5" t="e">
        <f t="shared" si="10"/>
        <v>#REF!</v>
      </c>
      <c r="N55" t="e">
        <f t="shared" ref="N55:N117" si="22">IF(M55="","",IF(M55=M54,"",Y55/$C$23))</f>
        <v>#REF!</v>
      </c>
      <c r="O55" s="10" t="e">
        <f t="shared" si="8"/>
        <v>#REF!</v>
      </c>
      <c r="P55">
        <v>6</v>
      </c>
      <c r="Q55" t="s">
        <v>51</v>
      </c>
      <c r="R55" t="e">
        <f t="shared" si="15"/>
        <v>#REF!</v>
      </c>
      <c r="S55" t="e">
        <f>R55</f>
        <v>#REF!</v>
      </c>
      <c r="T55" t="s">
        <v>51</v>
      </c>
      <c r="U55" s="5">
        <f>0</f>
        <v>0</v>
      </c>
      <c r="V55" t="s">
        <v>74</v>
      </c>
      <c r="W55" t="e">
        <f>W54+S54</f>
        <v>#REF!</v>
      </c>
      <c r="X55" t="s">
        <v>54</v>
      </c>
      <c r="Y55" s="5" t="e">
        <f t="shared" si="20"/>
        <v>#REF!</v>
      </c>
      <c r="Z55" t="s">
        <v>74</v>
      </c>
      <c r="AA55">
        <f t="shared" si="18"/>
        <v>12</v>
      </c>
    </row>
    <row r="56" spans="1:27" x14ac:dyDescent="0.25">
      <c r="A56">
        <v>18</v>
      </c>
      <c r="B56" t="s">
        <v>99</v>
      </c>
      <c r="C56" s="5" t="e">
        <f>MIN(F55,J55,O53)</f>
        <v>#REF!</v>
      </c>
      <c r="E56" t="str">
        <f t="shared" si="21"/>
        <v/>
      </c>
      <c r="F56" s="5" t="str">
        <f t="shared" si="1"/>
        <v/>
      </c>
      <c r="H56" t="str">
        <f t="shared" si="3"/>
        <v/>
      </c>
      <c r="I56" s="5" t="str">
        <f t="shared" si="4"/>
        <v/>
      </c>
      <c r="J56" s="10" t="str">
        <f t="shared" si="5"/>
        <v/>
      </c>
      <c r="K56">
        <v>5</v>
      </c>
      <c r="L56" s="9" t="e">
        <f t="shared" si="6"/>
        <v>#REF!</v>
      </c>
      <c r="M56" s="5" t="e">
        <f t="shared" si="10"/>
        <v>#REF!</v>
      </c>
      <c r="N56" t="e">
        <f t="shared" si="22"/>
        <v>#REF!</v>
      </c>
      <c r="O56" s="10" t="e">
        <f t="shared" si="8"/>
        <v>#REF!</v>
      </c>
      <c r="P56">
        <v>6</v>
      </c>
      <c r="Q56" t="s">
        <v>71</v>
      </c>
      <c r="R56" t="e">
        <f t="shared" si="15"/>
        <v>#REF!</v>
      </c>
      <c r="S56">
        <v>10</v>
      </c>
      <c r="T56" t="s">
        <v>71</v>
      </c>
      <c r="U56">
        <v>0</v>
      </c>
      <c r="V56" t="s">
        <v>74</v>
      </c>
      <c r="W56">
        <v>22</v>
      </c>
      <c r="X56" t="s">
        <v>54</v>
      </c>
      <c r="Y56" s="5" t="e">
        <f t="shared" si="20"/>
        <v>#REF!</v>
      </c>
      <c r="Z56" t="s">
        <v>74</v>
      </c>
      <c r="AA56">
        <f t="shared" si="18"/>
        <v>12</v>
      </c>
    </row>
    <row r="57" spans="1:27" x14ac:dyDescent="0.25">
      <c r="A57">
        <v>19</v>
      </c>
      <c r="B57" t="s">
        <v>101</v>
      </c>
      <c r="C57" s="5" t="e">
        <f>L56</f>
        <v>#REF!</v>
      </c>
      <c r="E57" t="str">
        <f t="shared" si="21"/>
        <v/>
      </c>
      <c r="F57" s="5" t="str">
        <f t="shared" si="1"/>
        <v/>
      </c>
      <c r="H57" t="str">
        <f t="shared" si="3"/>
        <v/>
      </c>
      <c r="I57" s="5" t="str">
        <f t="shared" si="4"/>
        <v/>
      </c>
      <c r="J57" s="10" t="str">
        <f t="shared" si="5"/>
        <v/>
      </c>
      <c r="L57" s="9" t="str">
        <f t="shared" si="6"/>
        <v/>
      </c>
      <c r="M57" s="5" t="e">
        <f t="shared" si="10"/>
        <v>#REF!</v>
      </c>
      <c r="N57" t="e">
        <f t="shared" si="22"/>
        <v>#REF!</v>
      </c>
      <c r="O57" s="10" t="e">
        <f t="shared" si="8"/>
        <v>#REF!</v>
      </c>
      <c r="P57">
        <v>6</v>
      </c>
      <c r="Q57" t="s">
        <v>109</v>
      </c>
      <c r="R57" t="e">
        <f t="shared" si="15"/>
        <v>#REF!</v>
      </c>
      <c r="S57">
        <v>0</v>
      </c>
      <c r="T57" t="s">
        <v>74</v>
      </c>
      <c r="U57">
        <f>10</f>
        <v>10</v>
      </c>
      <c r="V57" t="s">
        <v>74</v>
      </c>
      <c r="W57">
        <v>22</v>
      </c>
      <c r="X57" t="s">
        <v>54</v>
      </c>
      <c r="Y57" s="5" t="e">
        <f t="shared" si="20"/>
        <v>#REF!</v>
      </c>
      <c r="Z57" t="s">
        <v>74</v>
      </c>
      <c r="AA57">
        <f t="shared" si="18"/>
        <v>12</v>
      </c>
    </row>
    <row r="58" spans="1:27" x14ac:dyDescent="0.25">
      <c r="A58">
        <v>20</v>
      </c>
      <c r="B58" t="s">
        <v>100</v>
      </c>
      <c r="C58" s="5" t="e">
        <f>F55</f>
        <v>#REF!</v>
      </c>
      <c r="D58" s="5" t="e">
        <f>#REF!</f>
        <v>#REF!</v>
      </c>
      <c r="E58" t="e">
        <f t="shared" si="21"/>
        <v>#REF!</v>
      </c>
      <c r="F58" s="9" t="e">
        <f t="shared" si="1"/>
        <v>#REF!</v>
      </c>
      <c r="G58" s="5" t="e">
        <f>#REF!</f>
        <v>#REF!</v>
      </c>
      <c r="H58" t="e">
        <f t="shared" si="3"/>
        <v>#REF!</v>
      </c>
      <c r="I58" s="5" t="e">
        <f t="shared" si="4"/>
        <v>#REF!</v>
      </c>
      <c r="J58" s="9" t="e">
        <f t="shared" si="5"/>
        <v>#REF!</v>
      </c>
      <c r="L58" s="9" t="str">
        <f t="shared" si="6"/>
        <v/>
      </c>
      <c r="M58" s="5" t="e">
        <f t="shared" si="10"/>
        <v>#REF!</v>
      </c>
      <c r="N58" t="e">
        <f>IF(M58="","",IF(M58=M57,"",Y58/$C$23))</f>
        <v>#REF!</v>
      </c>
      <c r="O58" s="10" t="e">
        <f t="shared" si="8"/>
        <v>#REF!</v>
      </c>
      <c r="P58">
        <v>7</v>
      </c>
      <c r="Q58" t="s">
        <v>51</v>
      </c>
      <c r="R58" t="e">
        <f t="shared" si="15"/>
        <v>#REF!</v>
      </c>
      <c r="S58" t="e">
        <f>R58</f>
        <v>#REF!</v>
      </c>
      <c r="T58" t="s">
        <v>51</v>
      </c>
      <c r="U58">
        <f>10</f>
        <v>10</v>
      </c>
      <c r="V58" t="s">
        <v>74</v>
      </c>
      <c r="W58">
        <v>22</v>
      </c>
      <c r="X58" t="s">
        <v>54</v>
      </c>
      <c r="Y58" s="5" t="e">
        <f t="shared" si="20"/>
        <v>#REF!</v>
      </c>
      <c r="Z58" t="s">
        <v>74</v>
      </c>
      <c r="AA58">
        <f t="shared" si="18"/>
        <v>12</v>
      </c>
    </row>
    <row r="59" spans="1:27" x14ac:dyDescent="0.25">
      <c r="A59">
        <v>21</v>
      </c>
      <c r="B59" t="s">
        <v>102</v>
      </c>
      <c r="C59" s="5" t="e">
        <f>J58</f>
        <v>#REF!</v>
      </c>
      <c r="E59" t="str">
        <f t="shared" si="21"/>
        <v/>
      </c>
      <c r="F59" s="5" t="str">
        <f t="shared" si="1"/>
        <v/>
      </c>
      <c r="H59" t="str">
        <f t="shared" si="3"/>
        <v/>
      </c>
      <c r="I59" s="5" t="str">
        <f t="shared" si="4"/>
        <v/>
      </c>
      <c r="J59" s="10" t="str">
        <f t="shared" si="5"/>
        <v/>
      </c>
      <c r="K59">
        <v>5</v>
      </c>
      <c r="L59" s="9" t="e">
        <f t="shared" si="6"/>
        <v>#REF!</v>
      </c>
      <c r="M59" s="5" t="e">
        <f t="shared" si="10"/>
        <v>#REF!</v>
      </c>
      <c r="N59" t="e">
        <f t="shared" si="22"/>
        <v>#REF!</v>
      </c>
      <c r="O59" s="10" t="e">
        <f t="shared" si="8"/>
        <v>#REF!</v>
      </c>
      <c r="P59">
        <v>7</v>
      </c>
      <c r="Q59" t="s">
        <v>71</v>
      </c>
      <c r="R59" t="e">
        <f t="shared" si="15"/>
        <v>#REF!</v>
      </c>
      <c r="S59">
        <v>10</v>
      </c>
      <c r="T59" t="s">
        <v>71</v>
      </c>
      <c r="U59">
        <v>10</v>
      </c>
      <c r="V59" t="s">
        <v>74</v>
      </c>
      <c r="W59">
        <v>22</v>
      </c>
      <c r="X59" t="s">
        <v>54</v>
      </c>
      <c r="Y59" s="5" t="e">
        <f t="shared" si="20"/>
        <v>#REF!</v>
      </c>
      <c r="Z59" t="s">
        <v>74</v>
      </c>
      <c r="AA59">
        <f t="shared" si="18"/>
        <v>12</v>
      </c>
    </row>
    <row r="60" spans="1:27" x14ac:dyDescent="0.25">
      <c r="A60">
        <v>22</v>
      </c>
      <c r="B60" t="s">
        <v>103</v>
      </c>
      <c r="C60" s="5" t="e">
        <f>L59</f>
        <v>#REF!</v>
      </c>
      <c r="E60" t="str">
        <f t="shared" si="21"/>
        <v/>
      </c>
      <c r="F60" s="5" t="str">
        <f t="shared" si="1"/>
        <v/>
      </c>
      <c r="H60" t="str">
        <f t="shared" si="3"/>
        <v/>
      </c>
      <c r="I60" s="5" t="str">
        <f t="shared" si="4"/>
        <v/>
      </c>
      <c r="J60" s="10" t="str">
        <f t="shared" si="5"/>
        <v/>
      </c>
      <c r="L60" s="9" t="str">
        <f t="shared" si="6"/>
        <v/>
      </c>
      <c r="M60" s="5" t="e">
        <f t="shared" si="10"/>
        <v>#REF!</v>
      </c>
      <c r="N60" t="e">
        <f t="shared" si="22"/>
        <v>#REF!</v>
      </c>
      <c r="O60" s="10" t="e">
        <f t="shared" si="8"/>
        <v>#REF!</v>
      </c>
      <c r="P60">
        <v>7</v>
      </c>
      <c r="Q60" t="s">
        <v>109</v>
      </c>
      <c r="R60" t="e">
        <f t="shared" si="15"/>
        <v>#REF!</v>
      </c>
      <c r="S60">
        <v>0</v>
      </c>
      <c r="T60" t="s">
        <v>74</v>
      </c>
      <c r="U60">
        <f>U59+S59</f>
        <v>20</v>
      </c>
      <c r="V60" t="s">
        <v>74</v>
      </c>
      <c r="W60">
        <v>22</v>
      </c>
      <c r="X60" t="s">
        <v>54</v>
      </c>
      <c r="Y60" s="5" t="e">
        <f t="shared" si="20"/>
        <v>#REF!</v>
      </c>
      <c r="Z60" t="s">
        <v>74</v>
      </c>
      <c r="AA60">
        <f t="shared" si="18"/>
        <v>12</v>
      </c>
    </row>
    <row r="61" spans="1:27" x14ac:dyDescent="0.25">
      <c r="A61">
        <v>23</v>
      </c>
      <c r="B61" t="s">
        <v>104</v>
      </c>
      <c r="C61" s="5" t="e">
        <f>F58</f>
        <v>#REF!</v>
      </c>
      <c r="D61" s="5" t="e">
        <f>#REF!</f>
        <v>#REF!</v>
      </c>
      <c r="E61" t="e">
        <f t="shared" si="21"/>
        <v>#REF!</v>
      </c>
      <c r="F61" s="9" t="e">
        <f t="shared" si="1"/>
        <v>#REF!</v>
      </c>
      <c r="G61" s="5" t="e">
        <f>#REF!</f>
        <v>#REF!</v>
      </c>
      <c r="H61" t="e">
        <f t="shared" si="3"/>
        <v>#REF!</v>
      </c>
      <c r="I61" s="5" t="e">
        <f t="shared" si="4"/>
        <v>#REF!</v>
      </c>
      <c r="J61" s="9" t="e">
        <f t="shared" si="5"/>
        <v>#REF!</v>
      </c>
      <c r="L61" s="9" t="str">
        <f t="shared" si="6"/>
        <v/>
      </c>
      <c r="M61" s="5" t="e">
        <f t="shared" si="10"/>
        <v>#REF!</v>
      </c>
      <c r="N61" t="e">
        <f t="shared" si="22"/>
        <v>#REF!</v>
      </c>
      <c r="O61" s="10" t="e">
        <f t="shared" si="8"/>
        <v>#REF!</v>
      </c>
      <c r="P61">
        <v>8</v>
      </c>
      <c r="Q61" t="s">
        <v>51</v>
      </c>
      <c r="R61" t="e">
        <f t="shared" si="15"/>
        <v>#REF!</v>
      </c>
      <c r="S61">
        <v>10</v>
      </c>
      <c r="T61" t="s">
        <v>74</v>
      </c>
      <c r="U61">
        <f>U60</f>
        <v>20</v>
      </c>
      <c r="V61" t="s">
        <v>74</v>
      </c>
      <c r="W61">
        <v>22</v>
      </c>
      <c r="X61" t="s">
        <v>54</v>
      </c>
      <c r="Y61" s="5" t="e">
        <f t="shared" si="20"/>
        <v>#REF!</v>
      </c>
      <c r="Z61" t="s">
        <v>51</v>
      </c>
      <c r="AA61">
        <f t="shared" si="18"/>
        <v>12</v>
      </c>
    </row>
    <row r="62" spans="1:27" x14ac:dyDescent="0.25">
      <c r="A62">
        <v>24</v>
      </c>
      <c r="B62" t="s">
        <v>105</v>
      </c>
      <c r="C62" s="5" t="e">
        <f>J61</f>
        <v>#REF!</v>
      </c>
      <c r="E62" t="str">
        <f t="shared" si="21"/>
        <v/>
      </c>
      <c r="F62" s="5" t="str">
        <f t="shared" si="1"/>
        <v/>
      </c>
      <c r="H62" t="str">
        <f t="shared" si="3"/>
        <v/>
      </c>
      <c r="I62" s="5" t="str">
        <f t="shared" si="4"/>
        <v/>
      </c>
      <c r="J62" s="10" t="str">
        <f t="shared" si="5"/>
        <v/>
      </c>
      <c r="K62">
        <v>5</v>
      </c>
      <c r="L62" s="9" t="e">
        <f>IF(K62="","",(S62/K62)+C62)</f>
        <v>#REF!</v>
      </c>
      <c r="M62" s="5" t="e">
        <f t="shared" si="10"/>
        <v>#REF!</v>
      </c>
      <c r="N62" t="e">
        <f t="shared" si="22"/>
        <v>#REF!</v>
      </c>
      <c r="O62" s="10" t="e">
        <f t="shared" si="8"/>
        <v>#REF!</v>
      </c>
      <c r="P62">
        <v>8</v>
      </c>
      <c r="Q62" t="s">
        <v>71</v>
      </c>
      <c r="R62" t="e">
        <f t="shared" si="15"/>
        <v>#REF!</v>
      </c>
      <c r="S62">
        <v>10</v>
      </c>
      <c r="T62" t="s">
        <v>74</v>
      </c>
      <c r="U62">
        <f>U61</f>
        <v>20</v>
      </c>
      <c r="V62" t="s">
        <v>74</v>
      </c>
      <c r="W62">
        <v>22</v>
      </c>
      <c r="X62" t="s">
        <v>54</v>
      </c>
      <c r="Y62" s="5" t="e">
        <f t="shared" si="20"/>
        <v>#REF!</v>
      </c>
      <c r="Z62" t="s">
        <v>71</v>
      </c>
      <c r="AA62">
        <f t="shared" si="18"/>
        <v>12</v>
      </c>
    </row>
    <row r="63" spans="1:27" x14ac:dyDescent="0.25">
      <c r="A63">
        <v>25</v>
      </c>
      <c r="B63" t="s">
        <v>106</v>
      </c>
      <c r="C63" s="5" t="e">
        <f>L62</f>
        <v>#REF!</v>
      </c>
      <c r="E63" t="str">
        <f t="shared" si="21"/>
        <v/>
      </c>
      <c r="F63" s="5" t="str">
        <f t="shared" si="1"/>
        <v/>
      </c>
      <c r="H63" t="str">
        <f t="shared" si="3"/>
        <v/>
      </c>
      <c r="I63" s="5" t="str">
        <f t="shared" si="4"/>
        <v/>
      </c>
      <c r="J63" s="10" t="str">
        <f t="shared" si="5"/>
        <v/>
      </c>
      <c r="L63" s="9" t="str">
        <f t="shared" si="6"/>
        <v/>
      </c>
      <c r="M63" s="5" t="e">
        <f t="shared" si="10"/>
        <v>#REF!</v>
      </c>
      <c r="N63" t="e">
        <f t="shared" si="22"/>
        <v>#REF!</v>
      </c>
      <c r="O63" s="10" t="e">
        <f t="shared" si="8"/>
        <v>#REF!</v>
      </c>
      <c r="P63">
        <v>8</v>
      </c>
      <c r="Q63" t="s">
        <v>109</v>
      </c>
      <c r="R63" t="e">
        <f t="shared" si="15"/>
        <v>#REF!</v>
      </c>
      <c r="S63">
        <v>0</v>
      </c>
      <c r="T63" t="s">
        <v>74</v>
      </c>
      <c r="U63">
        <f>U62</f>
        <v>20</v>
      </c>
      <c r="V63" t="s">
        <v>74</v>
      </c>
      <c r="W63">
        <v>22</v>
      </c>
      <c r="X63" t="s">
        <v>54</v>
      </c>
      <c r="Y63" s="5" t="e">
        <f t="shared" si="20"/>
        <v>#REF!</v>
      </c>
      <c r="Z63" t="s">
        <v>74</v>
      </c>
      <c r="AA63">
        <f>AA62+S62</f>
        <v>22</v>
      </c>
    </row>
    <row r="64" spans="1:27" x14ac:dyDescent="0.25">
      <c r="A64">
        <v>26</v>
      </c>
      <c r="B64" t="s">
        <v>107</v>
      </c>
      <c r="C64" s="5" t="e">
        <f>F61</f>
        <v>#REF!</v>
      </c>
      <c r="D64" s="5" t="e">
        <f>#REF!</f>
        <v>#REF!</v>
      </c>
      <c r="E64" t="e">
        <f t="shared" si="21"/>
        <v>#REF!</v>
      </c>
      <c r="F64" s="9" t="e">
        <f t="shared" si="1"/>
        <v>#REF!</v>
      </c>
      <c r="G64" s="5" t="e">
        <f>#REF!</f>
        <v>#REF!</v>
      </c>
      <c r="H64" t="e">
        <f t="shared" si="3"/>
        <v>#REF!</v>
      </c>
      <c r="I64" s="5" t="e">
        <f t="shared" si="4"/>
        <v>#REF!</v>
      </c>
      <c r="J64" s="9" t="e">
        <f t="shared" si="5"/>
        <v>#REF!</v>
      </c>
      <c r="L64" s="9" t="str">
        <f t="shared" si="6"/>
        <v/>
      </c>
      <c r="M64" s="5" t="e">
        <f t="shared" si="10"/>
        <v>#REF!</v>
      </c>
      <c r="N64" t="e">
        <f t="shared" si="22"/>
        <v>#REF!</v>
      </c>
      <c r="O64" s="10" t="e">
        <f t="shared" si="8"/>
        <v>#REF!</v>
      </c>
      <c r="P64">
        <v>9</v>
      </c>
      <c r="Q64" t="s">
        <v>51</v>
      </c>
      <c r="R64" t="e">
        <f t="shared" si="15"/>
        <v>#REF!</v>
      </c>
      <c r="S64" t="e">
        <f>R64</f>
        <v>#REF!</v>
      </c>
      <c r="T64" t="s">
        <v>51</v>
      </c>
      <c r="U64">
        <f>U63</f>
        <v>20</v>
      </c>
      <c r="V64" t="s">
        <v>74</v>
      </c>
      <c r="W64">
        <v>22</v>
      </c>
      <c r="X64" t="s">
        <v>54</v>
      </c>
      <c r="Y64" s="5" t="e">
        <f t="shared" si="20"/>
        <v>#REF!</v>
      </c>
      <c r="Z64" t="s">
        <v>74</v>
      </c>
      <c r="AA64">
        <f>AA63+S63</f>
        <v>22</v>
      </c>
    </row>
    <row r="65" spans="1:27" x14ac:dyDescent="0.25">
      <c r="A65">
        <v>27</v>
      </c>
      <c r="B65" t="s">
        <v>108</v>
      </c>
      <c r="C65" s="5" t="e">
        <f>J64</f>
        <v>#REF!</v>
      </c>
      <c r="E65" t="str">
        <f t="shared" si="21"/>
        <v/>
      </c>
      <c r="F65" s="10" t="str">
        <f t="shared" si="1"/>
        <v/>
      </c>
      <c r="H65" t="str">
        <f t="shared" si="3"/>
        <v/>
      </c>
      <c r="I65" s="5" t="str">
        <f t="shared" ref="I65:I128" si="23">IF(G65="","",1/6)</f>
        <v/>
      </c>
      <c r="J65" s="10" t="str">
        <f t="shared" si="5"/>
        <v/>
      </c>
      <c r="K65">
        <v>5</v>
      </c>
      <c r="L65" s="9" t="e">
        <f>IF(K65="","",((24-U65)/K65)+C65)</f>
        <v>#REF!</v>
      </c>
      <c r="M65" s="5" t="e">
        <f t="shared" si="10"/>
        <v>#REF!</v>
      </c>
      <c r="N65" t="e">
        <f t="shared" si="22"/>
        <v>#REF!</v>
      </c>
      <c r="O65" s="10" t="e">
        <f t="shared" si="8"/>
        <v>#REF!</v>
      </c>
      <c r="P65">
        <v>9</v>
      </c>
      <c r="Q65" t="s">
        <v>71</v>
      </c>
      <c r="R65" t="e">
        <f t="shared" si="15"/>
        <v>#REF!</v>
      </c>
      <c r="S65" t="e">
        <f>R65</f>
        <v>#REF!</v>
      </c>
      <c r="T65" t="s">
        <v>71</v>
      </c>
      <c r="U65">
        <f>U64</f>
        <v>20</v>
      </c>
      <c r="V65" t="s">
        <v>74</v>
      </c>
      <c r="W65">
        <v>22</v>
      </c>
      <c r="X65" t="s">
        <v>54</v>
      </c>
      <c r="Y65" s="5" t="e">
        <f>Y64-((C65-C64)*$C$23)</f>
        <v>#REF!</v>
      </c>
      <c r="Z65" t="s">
        <v>74</v>
      </c>
      <c r="AA65">
        <f t="shared" ref="AA65:AA70" si="24">AA64</f>
        <v>22</v>
      </c>
    </row>
    <row r="66" spans="1:27" x14ac:dyDescent="0.25">
      <c r="A66" s="34"/>
      <c r="B66" s="34"/>
      <c r="C66" s="35"/>
      <c r="D66" s="34"/>
      <c r="E66" s="34"/>
      <c r="F66" s="36"/>
      <c r="G66" s="34"/>
      <c r="H66" s="34"/>
      <c r="I66" s="35"/>
      <c r="J66" s="36"/>
      <c r="K66" s="34"/>
      <c r="L66" s="35"/>
      <c r="M66" s="35"/>
      <c r="N66" s="34"/>
      <c r="O66" s="36"/>
      <c r="P66" s="34"/>
      <c r="Q66" s="34"/>
      <c r="R66" s="34"/>
      <c r="S66" s="34"/>
      <c r="T66" s="34"/>
      <c r="U66" s="34"/>
      <c r="V66" s="34"/>
      <c r="W66" s="34"/>
      <c r="X66" s="34"/>
      <c r="Y66" s="35"/>
      <c r="Z66" s="34"/>
      <c r="AA66" s="34"/>
    </row>
    <row r="67" spans="1:27" x14ac:dyDescent="0.25">
      <c r="C67" s="5"/>
      <c r="F67" s="10"/>
      <c r="G67" s="5"/>
      <c r="I67" s="5"/>
      <c r="J67" s="9"/>
      <c r="L67" s="5"/>
      <c r="M67" s="5"/>
      <c r="O67" s="10"/>
      <c r="W67" s="5"/>
      <c r="Y67" s="5"/>
    </row>
    <row r="68" spans="1:27" x14ac:dyDescent="0.25">
      <c r="C68" s="5"/>
      <c r="D68" s="5"/>
      <c r="F68" s="10"/>
      <c r="G68" s="5"/>
      <c r="I68" s="5"/>
      <c r="J68" s="10"/>
      <c r="L68" s="9"/>
      <c r="M68" s="5"/>
      <c r="O68" s="10"/>
      <c r="W68" s="5"/>
      <c r="Y68" s="5"/>
    </row>
    <row r="69" spans="1:27" x14ac:dyDescent="0.25">
      <c r="C69" s="5"/>
      <c r="F69" s="10"/>
      <c r="I69" s="5"/>
      <c r="J69" s="10"/>
      <c r="L69" s="5"/>
      <c r="M69" s="5"/>
      <c r="O69" s="10"/>
      <c r="W69" s="5"/>
      <c r="Y69" s="5"/>
    </row>
    <row r="70" spans="1:27" x14ac:dyDescent="0.25">
      <c r="C70" s="5"/>
      <c r="D70" s="5"/>
      <c r="F70" s="10"/>
      <c r="G70" s="5"/>
      <c r="I70" s="5"/>
      <c r="J70" s="10"/>
      <c r="L70" s="5"/>
      <c r="M70" s="5"/>
      <c r="O70" s="10"/>
      <c r="W70" s="5"/>
      <c r="Y70" s="5"/>
    </row>
    <row r="71" spans="1:27" x14ac:dyDescent="0.25">
      <c r="F71" s="10"/>
      <c r="I71" s="5"/>
      <c r="J71" s="10"/>
      <c r="L71" s="5"/>
      <c r="M71" s="5"/>
      <c r="O71" s="10"/>
    </row>
    <row r="72" spans="1:27" x14ac:dyDescent="0.25">
      <c r="F72" s="10"/>
      <c r="I72" s="5"/>
      <c r="J72" s="10"/>
      <c r="L72" s="5"/>
      <c r="M72" s="5"/>
      <c r="O72" s="10"/>
    </row>
    <row r="73" spans="1:27" x14ac:dyDescent="0.25">
      <c r="F73" s="10"/>
      <c r="I73" s="5"/>
      <c r="J73" s="10"/>
      <c r="L73" s="5"/>
      <c r="M73" s="5"/>
      <c r="O73" s="10"/>
    </row>
    <row r="74" spans="1:27" x14ac:dyDescent="0.25">
      <c r="F74" s="10"/>
      <c r="I74" s="5"/>
      <c r="J74" s="10"/>
      <c r="L74" s="5"/>
      <c r="M74" s="5"/>
      <c r="O74" s="10"/>
    </row>
    <row r="75" spans="1:27" x14ac:dyDescent="0.25">
      <c r="F75" s="10"/>
      <c r="I75" s="5"/>
      <c r="J75" s="10"/>
      <c r="L75" s="5"/>
      <c r="M75" s="5"/>
      <c r="O75" s="10"/>
    </row>
    <row r="76" spans="1:27" x14ac:dyDescent="0.25">
      <c r="F76" s="10"/>
      <c r="I76" s="5"/>
      <c r="J76" s="10"/>
      <c r="L76" s="5"/>
      <c r="M76" s="5"/>
      <c r="O76" s="10"/>
    </row>
    <row r="77" spans="1:27" x14ac:dyDescent="0.25">
      <c r="F77" s="10"/>
      <c r="I77" s="5"/>
      <c r="J77" s="10"/>
      <c r="L77" s="5"/>
      <c r="M77" s="5"/>
      <c r="O77" s="10"/>
    </row>
    <row r="78" spans="1:27" x14ac:dyDescent="0.25">
      <c r="F78" s="10"/>
      <c r="I78" s="5"/>
      <c r="J78" s="10"/>
      <c r="L78" s="5"/>
      <c r="M78" s="5"/>
      <c r="O78" s="10"/>
    </row>
    <row r="79" spans="1:27" x14ac:dyDescent="0.25">
      <c r="F79" s="10"/>
      <c r="I79" s="5"/>
      <c r="J79" s="10"/>
      <c r="L79" s="5"/>
      <c r="M79" s="5"/>
      <c r="O79" s="10"/>
    </row>
    <row r="80" spans="1:27" x14ac:dyDescent="0.25">
      <c r="F80" s="10"/>
      <c r="I80" s="5"/>
      <c r="J80" s="10"/>
      <c r="L80" s="5"/>
      <c r="M80" s="5"/>
      <c r="O80" s="10"/>
    </row>
    <row r="81" spans="6:15" x14ac:dyDescent="0.25">
      <c r="F81" s="10"/>
      <c r="I81" s="5"/>
      <c r="J81" s="10"/>
      <c r="L81" s="5"/>
      <c r="M81" s="5"/>
      <c r="O81" s="10"/>
    </row>
    <row r="82" spans="6:15" x14ac:dyDescent="0.25">
      <c r="F82" s="10"/>
      <c r="I82" s="5"/>
      <c r="J82" s="10"/>
      <c r="L82" s="5"/>
      <c r="M82" s="5"/>
      <c r="O82" s="10"/>
    </row>
    <row r="83" spans="6:15" x14ac:dyDescent="0.25">
      <c r="F83" s="10"/>
      <c r="I83" s="5"/>
      <c r="J83" s="10"/>
      <c r="L83" s="5"/>
      <c r="M83" s="5"/>
      <c r="O83" s="10"/>
    </row>
    <row r="84" spans="6:15" x14ac:dyDescent="0.25">
      <c r="F84" s="10"/>
      <c r="I84" s="5"/>
      <c r="J84" s="10"/>
      <c r="L84" s="5"/>
      <c r="M84" s="5"/>
      <c r="O84" s="10"/>
    </row>
    <row r="85" spans="6:15" x14ac:dyDescent="0.25">
      <c r="F85" s="10"/>
      <c r="I85" s="5"/>
      <c r="J85" s="10"/>
      <c r="L85" s="5"/>
      <c r="M85" s="5"/>
      <c r="O85" s="10"/>
    </row>
    <row r="86" spans="6:15" x14ac:dyDescent="0.25">
      <c r="F86" s="10"/>
      <c r="I86" s="5"/>
      <c r="J86" s="10"/>
      <c r="L86" s="5"/>
      <c r="M86" s="5"/>
      <c r="O86" s="10"/>
    </row>
    <row r="87" spans="6:15" x14ac:dyDescent="0.25">
      <c r="F87" s="10"/>
      <c r="I87" s="5"/>
      <c r="J87" s="10"/>
      <c r="L87" s="5"/>
      <c r="M87" s="5"/>
      <c r="O87" s="10"/>
    </row>
    <row r="88" spans="6:15" x14ac:dyDescent="0.25">
      <c r="F88" s="10"/>
      <c r="I88" s="5"/>
      <c r="J88" s="10"/>
      <c r="L88" s="5"/>
      <c r="M88" s="5"/>
      <c r="O88" s="10"/>
    </row>
    <row r="89" spans="6:15" x14ac:dyDescent="0.25">
      <c r="F89" s="10"/>
      <c r="I89" s="5"/>
      <c r="J89" s="10"/>
      <c r="L89" s="5"/>
      <c r="M89" s="5"/>
      <c r="O89" s="10"/>
    </row>
    <row r="90" spans="6:15" x14ac:dyDescent="0.25">
      <c r="F90" s="10"/>
      <c r="I90" s="5"/>
      <c r="J90" s="10"/>
      <c r="L90" s="5"/>
      <c r="M90" s="5"/>
      <c r="O90" s="10"/>
    </row>
    <row r="91" spans="6:15" x14ac:dyDescent="0.25">
      <c r="F91" s="10"/>
      <c r="I91" s="5"/>
      <c r="J91" s="10"/>
      <c r="L91" s="5"/>
      <c r="M91" s="5"/>
      <c r="O91" s="10"/>
    </row>
    <row r="92" spans="6:15" x14ac:dyDescent="0.25">
      <c r="F92" s="10"/>
      <c r="I92" s="5"/>
      <c r="J92" s="10"/>
      <c r="L92" s="5"/>
      <c r="M92" s="5"/>
      <c r="O92" s="10"/>
    </row>
    <row r="93" spans="6:15" x14ac:dyDescent="0.25">
      <c r="F93" s="9"/>
      <c r="I93" s="5"/>
      <c r="J93" s="10"/>
      <c r="L93" s="5"/>
      <c r="M93" s="5"/>
      <c r="O93" s="10"/>
    </row>
    <row r="94" spans="6:15" x14ac:dyDescent="0.25">
      <c r="F94" s="9"/>
      <c r="I94" s="5"/>
      <c r="J94" s="10"/>
      <c r="L94" s="5"/>
      <c r="M94" s="5"/>
      <c r="O94" s="10"/>
    </row>
    <row r="95" spans="6:15" x14ac:dyDescent="0.25">
      <c r="F95" s="9"/>
      <c r="I95" s="5"/>
      <c r="J95" s="10"/>
      <c r="L95" s="5"/>
      <c r="M95" s="5"/>
      <c r="O95" s="10"/>
    </row>
    <row r="96" spans="6:15" x14ac:dyDescent="0.25">
      <c r="F96" s="9"/>
      <c r="I96" s="5"/>
      <c r="J96" s="10"/>
      <c r="L96" s="5"/>
      <c r="M96" s="5"/>
      <c r="O96" s="10"/>
    </row>
    <row r="97" spans="9:15" x14ac:dyDescent="0.25">
      <c r="I97" s="5"/>
      <c r="J97" s="10"/>
      <c r="L97" s="5"/>
      <c r="M97" s="5"/>
      <c r="O97" s="10"/>
    </row>
    <row r="98" spans="9:15" x14ac:dyDescent="0.25">
      <c r="I98" s="5"/>
      <c r="J98" s="10"/>
      <c r="L98" s="5"/>
      <c r="M98" s="5"/>
      <c r="O98" s="10"/>
    </row>
    <row r="99" spans="9:15" x14ac:dyDescent="0.25">
      <c r="I99" s="5"/>
      <c r="J99" s="10"/>
      <c r="L99" s="5"/>
      <c r="M99" s="5"/>
      <c r="O99" s="10"/>
    </row>
    <row r="100" spans="9:15" x14ac:dyDescent="0.25">
      <c r="I100" s="5"/>
      <c r="J100" s="10"/>
      <c r="L100" s="5"/>
      <c r="M100" s="5"/>
      <c r="O100" s="10"/>
    </row>
    <row r="101" spans="9:15" x14ac:dyDescent="0.25">
      <c r="I101" s="5"/>
      <c r="J101" s="10"/>
      <c r="L101" s="5"/>
      <c r="M101" s="5"/>
      <c r="O101" s="10"/>
    </row>
    <row r="102" spans="9:15" x14ac:dyDescent="0.25">
      <c r="I102" s="5"/>
      <c r="J102" s="10"/>
      <c r="L102" s="5"/>
      <c r="M102" s="5"/>
      <c r="O102" s="10"/>
    </row>
    <row r="103" spans="9:15" x14ac:dyDescent="0.25">
      <c r="I103" s="5"/>
      <c r="J103" s="10"/>
      <c r="L103" s="5"/>
      <c r="M103" s="5"/>
      <c r="O103" s="10"/>
    </row>
    <row r="104" spans="9:15" x14ac:dyDescent="0.25">
      <c r="I104" s="5"/>
      <c r="J104" s="10"/>
      <c r="L104" s="5"/>
      <c r="M104" s="5"/>
      <c r="O104" s="10"/>
    </row>
    <row r="105" spans="9:15" x14ac:dyDescent="0.25">
      <c r="I105" s="5"/>
      <c r="J105" s="10"/>
      <c r="L105" s="5"/>
      <c r="M105" s="5"/>
      <c r="O105" s="10"/>
    </row>
    <row r="106" spans="9:15" x14ac:dyDescent="0.25">
      <c r="I106" s="5"/>
      <c r="J106" s="10"/>
      <c r="L106" s="5"/>
      <c r="M106" s="5"/>
      <c r="O106" s="10"/>
    </row>
    <row r="107" spans="9:15" x14ac:dyDescent="0.25">
      <c r="I107" s="5"/>
      <c r="J107" s="10"/>
      <c r="L107" s="5"/>
      <c r="M107" s="5"/>
      <c r="O107" s="10"/>
    </row>
    <row r="108" spans="9:15" x14ac:dyDescent="0.25">
      <c r="I108" s="5"/>
      <c r="J108" s="10"/>
      <c r="L108" s="5"/>
      <c r="M108" s="5"/>
      <c r="O108" s="10"/>
    </row>
    <row r="109" spans="9:15" x14ac:dyDescent="0.25">
      <c r="I109" s="5"/>
      <c r="J109" s="10"/>
      <c r="L109" s="5"/>
      <c r="M109" s="5"/>
      <c r="O109" s="10"/>
    </row>
    <row r="110" spans="9:15" x14ac:dyDescent="0.25">
      <c r="I110" s="5"/>
      <c r="J110" s="10"/>
      <c r="L110" s="5"/>
      <c r="M110" s="5"/>
      <c r="O110" s="10"/>
    </row>
    <row r="111" spans="9:15" x14ac:dyDescent="0.25">
      <c r="I111" s="5"/>
      <c r="J111" s="10"/>
      <c r="L111" s="5"/>
      <c r="M111" s="5"/>
      <c r="O111" s="10"/>
    </row>
    <row r="112" spans="9:15" x14ac:dyDescent="0.25">
      <c r="I112" s="5"/>
      <c r="J112" s="10"/>
      <c r="L112" s="5"/>
      <c r="M112" s="5"/>
      <c r="O112" s="10"/>
    </row>
    <row r="113" spans="9:15" x14ac:dyDescent="0.25">
      <c r="I113" s="5"/>
      <c r="J113" s="10"/>
      <c r="L113" s="5"/>
      <c r="M113" s="5"/>
      <c r="O113" s="10"/>
    </row>
    <row r="114" spans="9:15" x14ac:dyDescent="0.25">
      <c r="I114" s="5"/>
      <c r="J114" s="10"/>
      <c r="L114" s="5"/>
      <c r="M114" s="5"/>
      <c r="O114" s="10"/>
    </row>
    <row r="115" spans="9:15" x14ac:dyDescent="0.25">
      <c r="I115" s="5"/>
      <c r="J115" s="10"/>
      <c r="L115" s="5"/>
      <c r="M115" s="5"/>
      <c r="O115" s="10"/>
    </row>
    <row r="116" spans="9:15" x14ac:dyDescent="0.25">
      <c r="I116" s="5"/>
      <c r="J116" s="10"/>
      <c r="L116" s="5"/>
      <c r="M116" s="5"/>
      <c r="O116" s="10"/>
    </row>
    <row r="117" spans="9:15" x14ac:dyDescent="0.25">
      <c r="I117" s="5"/>
      <c r="J117" s="10"/>
      <c r="L117" s="5"/>
      <c r="M117" s="5"/>
      <c r="O117" s="10"/>
    </row>
    <row r="118" spans="9:15" x14ac:dyDescent="0.25">
      <c r="I118" s="5"/>
      <c r="J118" s="10"/>
      <c r="L118" s="5"/>
      <c r="M118" s="5"/>
      <c r="O118" s="10"/>
    </row>
    <row r="119" spans="9:15" x14ac:dyDescent="0.25">
      <c r="I119" s="5"/>
      <c r="J119" s="10"/>
      <c r="L119" s="5"/>
      <c r="M119" s="5"/>
      <c r="O119" s="10"/>
    </row>
    <row r="120" spans="9:15" x14ac:dyDescent="0.25">
      <c r="I120" s="5"/>
      <c r="J120" s="10"/>
      <c r="L120" s="5"/>
      <c r="M120" s="5"/>
      <c r="O120" s="10"/>
    </row>
    <row r="121" spans="9:15" x14ac:dyDescent="0.25">
      <c r="I121" s="5"/>
      <c r="J121" s="10"/>
      <c r="L121" s="5"/>
      <c r="M121" s="5"/>
      <c r="O121" s="10"/>
    </row>
    <row r="122" spans="9:15" x14ac:dyDescent="0.25">
      <c r="I122" s="5"/>
      <c r="J122" s="10"/>
      <c r="L122" s="5"/>
      <c r="M122" s="5"/>
      <c r="O122" s="10"/>
    </row>
    <row r="123" spans="9:15" x14ac:dyDescent="0.25">
      <c r="I123" s="5"/>
      <c r="J123" s="10"/>
      <c r="L123" s="5"/>
      <c r="M123" s="5"/>
      <c r="O123" s="10"/>
    </row>
    <row r="124" spans="9:15" x14ac:dyDescent="0.25">
      <c r="I124" s="5"/>
      <c r="J124" s="10"/>
      <c r="L124" s="5"/>
      <c r="M124" s="5"/>
      <c r="O124" s="10"/>
    </row>
    <row r="125" spans="9:15" x14ac:dyDescent="0.25">
      <c r="I125" s="5"/>
      <c r="J125" s="10"/>
      <c r="L125" s="5"/>
      <c r="M125" s="5"/>
      <c r="O125" s="10"/>
    </row>
    <row r="126" spans="9:15" x14ac:dyDescent="0.25">
      <c r="I126" s="5"/>
      <c r="J126" s="10"/>
      <c r="L126" s="5"/>
      <c r="M126" s="5"/>
      <c r="O126" s="10"/>
    </row>
    <row r="127" spans="9:15" x14ac:dyDescent="0.25">
      <c r="I127" s="5"/>
      <c r="J127" s="10"/>
      <c r="L127" s="5"/>
      <c r="M127" s="5"/>
      <c r="O127" s="10"/>
    </row>
    <row r="128" spans="9:15" x14ac:dyDescent="0.25">
      <c r="I128" s="5"/>
      <c r="J128" s="10"/>
      <c r="L128" s="5"/>
      <c r="M128" s="5"/>
      <c r="O128" s="10"/>
    </row>
    <row r="129" spans="9:15" x14ac:dyDescent="0.25">
      <c r="I129" s="5"/>
      <c r="J129" s="10"/>
      <c r="L129" s="5"/>
      <c r="M129" s="5"/>
      <c r="O129" s="10"/>
    </row>
    <row r="130" spans="9:15" x14ac:dyDescent="0.25">
      <c r="I130" s="5"/>
      <c r="J130" s="10"/>
      <c r="L130" s="5"/>
      <c r="M130" s="5"/>
      <c r="O130" s="10"/>
    </row>
    <row r="131" spans="9:15" x14ac:dyDescent="0.25">
      <c r="I131" s="5"/>
      <c r="J131" s="10"/>
      <c r="L131" s="5"/>
      <c r="M131" s="5"/>
      <c r="O131" s="10"/>
    </row>
    <row r="132" spans="9:15" x14ac:dyDescent="0.25">
      <c r="I132" s="5"/>
      <c r="J132" s="10"/>
      <c r="L132" s="5"/>
      <c r="M132" s="5"/>
      <c r="O132" s="10"/>
    </row>
    <row r="133" spans="9:15" x14ac:dyDescent="0.25">
      <c r="I133" s="5"/>
      <c r="J133" s="10"/>
      <c r="L133" s="5"/>
      <c r="M133" s="5"/>
      <c r="O133" s="10"/>
    </row>
    <row r="134" spans="9:15" x14ac:dyDescent="0.25">
      <c r="I134" s="5"/>
      <c r="J134" s="10"/>
      <c r="L134" s="5"/>
      <c r="M134" s="5"/>
      <c r="O134" s="10"/>
    </row>
    <row r="135" spans="9:15" x14ac:dyDescent="0.25">
      <c r="I135" s="5"/>
      <c r="J135" s="10"/>
      <c r="L135" s="5"/>
      <c r="M135" s="5"/>
      <c r="O135" s="10"/>
    </row>
    <row r="136" spans="9:15" x14ac:dyDescent="0.25">
      <c r="I136" s="5"/>
      <c r="J136" s="10"/>
      <c r="L136" s="5"/>
      <c r="M136" s="5"/>
      <c r="O136" s="10"/>
    </row>
    <row r="137" spans="9:15" x14ac:dyDescent="0.25">
      <c r="I137" s="5"/>
      <c r="J137" s="10"/>
      <c r="L137" s="5"/>
      <c r="M137" s="5"/>
      <c r="O137" s="10"/>
    </row>
    <row r="138" spans="9:15" x14ac:dyDescent="0.25">
      <c r="I138" s="5"/>
      <c r="J138" s="10"/>
      <c r="L138" s="5"/>
      <c r="M138" s="5"/>
      <c r="O138" s="10"/>
    </row>
    <row r="139" spans="9:15" x14ac:dyDescent="0.25">
      <c r="I139" s="5"/>
      <c r="J139" s="10"/>
      <c r="L139" s="5"/>
      <c r="M139" s="5"/>
      <c r="O139" s="10"/>
    </row>
    <row r="140" spans="9:15" x14ac:dyDescent="0.25">
      <c r="I140" s="5"/>
      <c r="J140" s="10"/>
      <c r="L140" s="5"/>
      <c r="M140" s="5"/>
      <c r="O140" s="10"/>
    </row>
    <row r="141" spans="9:15" x14ac:dyDescent="0.25">
      <c r="I141" s="5"/>
      <c r="J141" s="10"/>
      <c r="L141" s="5"/>
      <c r="M141" s="5"/>
      <c r="O141" s="10"/>
    </row>
    <row r="142" spans="9:15" x14ac:dyDescent="0.25">
      <c r="I142" s="5"/>
      <c r="J142" s="10"/>
      <c r="L142" s="5"/>
      <c r="M142" s="5"/>
      <c r="O142" s="10"/>
    </row>
    <row r="143" spans="9:15" x14ac:dyDescent="0.25">
      <c r="I143" s="5"/>
      <c r="J143" s="10"/>
      <c r="L143" s="5"/>
      <c r="M143" s="5"/>
      <c r="O143" s="10"/>
    </row>
    <row r="144" spans="9:15" x14ac:dyDescent="0.25">
      <c r="I144" s="5"/>
      <c r="J144" s="10"/>
      <c r="L144" s="5"/>
      <c r="M144" s="5"/>
      <c r="O144" s="10"/>
    </row>
    <row r="145" spans="9:15" x14ac:dyDescent="0.25">
      <c r="I145" s="5"/>
      <c r="J145" s="10"/>
      <c r="L145" s="5"/>
      <c r="M145" s="5"/>
      <c r="O145" s="10"/>
    </row>
    <row r="146" spans="9:15" x14ac:dyDescent="0.25">
      <c r="I146" s="5"/>
      <c r="J146" s="10"/>
      <c r="L146" s="5"/>
      <c r="M146" s="5"/>
      <c r="O146" s="10"/>
    </row>
    <row r="147" spans="9:15" x14ac:dyDescent="0.25">
      <c r="I147" s="5"/>
      <c r="J147" s="10"/>
      <c r="L147" s="5"/>
      <c r="M147" s="5"/>
      <c r="O147" s="10"/>
    </row>
    <row r="148" spans="9:15" x14ac:dyDescent="0.25">
      <c r="I148" s="5"/>
      <c r="J148" s="10"/>
      <c r="L148" s="5"/>
      <c r="M148" s="5"/>
      <c r="O148" s="10"/>
    </row>
    <row r="149" spans="9:15" x14ac:dyDescent="0.25">
      <c r="I149" s="5"/>
      <c r="J149" s="10"/>
      <c r="L149" s="5"/>
      <c r="M149" s="5"/>
      <c r="O149" s="10"/>
    </row>
    <row r="150" spans="9:15" x14ac:dyDescent="0.25">
      <c r="I150" s="5"/>
      <c r="J150" s="10"/>
      <c r="L150" s="5"/>
      <c r="M150" s="5"/>
      <c r="O150" s="10"/>
    </row>
    <row r="151" spans="9:15" x14ac:dyDescent="0.25">
      <c r="I151" s="5"/>
      <c r="J151" s="10"/>
      <c r="L151" s="5"/>
      <c r="M151" s="5"/>
      <c r="O151" s="10"/>
    </row>
    <row r="152" spans="9:15" x14ac:dyDescent="0.25">
      <c r="I152" s="5"/>
      <c r="J152" s="10"/>
      <c r="L152" s="5"/>
      <c r="M152" s="5"/>
      <c r="O152" s="10"/>
    </row>
    <row r="153" spans="9:15" x14ac:dyDescent="0.25">
      <c r="I153" s="5"/>
      <c r="J153" s="10"/>
      <c r="L153" s="5"/>
      <c r="M153" s="5"/>
      <c r="O153" s="10"/>
    </row>
    <row r="154" spans="9:15" x14ac:dyDescent="0.25">
      <c r="I154" s="5"/>
      <c r="J154" s="10"/>
      <c r="L154" s="5"/>
      <c r="M154" s="5"/>
      <c r="O154" s="10"/>
    </row>
    <row r="155" spans="9:15" x14ac:dyDescent="0.25">
      <c r="I155" s="5"/>
      <c r="J155" s="10"/>
      <c r="L155" s="5"/>
      <c r="M155" s="5"/>
      <c r="O155" s="10"/>
    </row>
    <row r="156" spans="9:15" x14ac:dyDescent="0.25">
      <c r="I156" s="5"/>
      <c r="J156" s="10"/>
      <c r="L156" s="5"/>
      <c r="M156" s="5"/>
      <c r="O156" s="10"/>
    </row>
    <row r="157" spans="9:15" x14ac:dyDescent="0.25">
      <c r="I157" s="5"/>
      <c r="J157" s="10"/>
      <c r="L157" s="5"/>
      <c r="M157" s="5"/>
      <c r="O157" s="10"/>
    </row>
    <row r="158" spans="9:15" x14ac:dyDescent="0.25">
      <c r="I158" s="5"/>
      <c r="J158" s="10"/>
      <c r="L158" s="5"/>
      <c r="M158" s="5"/>
      <c r="O158" s="10"/>
    </row>
    <row r="159" spans="9:15" x14ac:dyDescent="0.25">
      <c r="I159" s="5"/>
      <c r="J159" s="10"/>
      <c r="L159" s="5"/>
      <c r="M159" s="5"/>
      <c r="O159" s="10"/>
    </row>
    <row r="160" spans="9:15" x14ac:dyDescent="0.25">
      <c r="I160" s="5"/>
      <c r="J160" s="10"/>
      <c r="L160" s="5"/>
      <c r="M160" s="5"/>
      <c r="O160" s="10"/>
    </row>
    <row r="161" spans="9:15" x14ac:dyDescent="0.25">
      <c r="I161" s="5"/>
      <c r="J161" s="10"/>
      <c r="L161" s="5"/>
      <c r="M161" s="5"/>
      <c r="O161" s="10"/>
    </row>
    <row r="162" spans="9:15" x14ac:dyDescent="0.25">
      <c r="I162" s="5"/>
      <c r="J162" s="10"/>
      <c r="L162" s="5"/>
      <c r="M162" s="5"/>
      <c r="O162" s="10"/>
    </row>
    <row r="163" spans="9:15" x14ac:dyDescent="0.25">
      <c r="I163" s="5"/>
      <c r="J163" s="10"/>
      <c r="L163" s="5"/>
      <c r="M163" s="5"/>
      <c r="O163" s="10"/>
    </row>
    <row r="164" spans="9:15" x14ac:dyDescent="0.25">
      <c r="I164" s="5"/>
      <c r="J164" s="10"/>
      <c r="L164" s="5"/>
      <c r="M164" s="5"/>
      <c r="O164" s="10"/>
    </row>
    <row r="165" spans="9:15" x14ac:dyDescent="0.25">
      <c r="I165" s="5"/>
      <c r="J165" s="10"/>
      <c r="L165" s="5"/>
      <c r="M165" s="5"/>
      <c r="O165" s="10"/>
    </row>
    <row r="166" spans="9:15" x14ac:dyDescent="0.25">
      <c r="I166" s="5"/>
      <c r="J166" s="10"/>
      <c r="L166" s="5"/>
      <c r="M166" s="5"/>
      <c r="O166" s="10"/>
    </row>
    <row r="167" spans="9:15" x14ac:dyDescent="0.25">
      <c r="I167" s="5"/>
      <c r="J167" s="10"/>
      <c r="L167" s="5"/>
      <c r="M167" s="5"/>
      <c r="O167" s="10"/>
    </row>
    <row r="168" spans="9:15" x14ac:dyDescent="0.25">
      <c r="I168" s="5"/>
      <c r="J168" s="10"/>
      <c r="L168" s="5"/>
      <c r="M168" s="5"/>
      <c r="O168" s="10"/>
    </row>
    <row r="169" spans="9:15" x14ac:dyDescent="0.25">
      <c r="I169" s="5"/>
      <c r="J169" s="10"/>
      <c r="L169" s="5"/>
      <c r="M169" s="5"/>
      <c r="O169" s="10"/>
    </row>
    <row r="170" spans="9:15" x14ac:dyDescent="0.25">
      <c r="I170" s="5"/>
      <c r="J170" s="10"/>
      <c r="L170" s="5"/>
      <c r="M170" s="5"/>
      <c r="O170" s="10"/>
    </row>
    <row r="171" spans="9:15" x14ac:dyDescent="0.25">
      <c r="I171" s="5"/>
      <c r="J171" s="10"/>
      <c r="L171" s="5"/>
      <c r="M171" s="5"/>
      <c r="O171" s="10"/>
    </row>
    <row r="172" spans="9:15" x14ac:dyDescent="0.25">
      <c r="I172" s="5"/>
      <c r="J172" s="10"/>
      <c r="L172" s="5"/>
      <c r="M172" s="5"/>
      <c r="O172" s="10"/>
    </row>
    <row r="173" spans="9:15" x14ac:dyDescent="0.25">
      <c r="I173" s="5"/>
      <c r="J173" s="10"/>
      <c r="L173" s="5"/>
      <c r="M173" s="5"/>
      <c r="O173" s="10"/>
    </row>
    <row r="174" spans="9:15" x14ac:dyDescent="0.25">
      <c r="I174" s="5"/>
      <c r="J174" s="10"/>
      <c r="L174" s="5"/>
      <c r="M174" s="5"/>
      <c r="O174" s="10"/>
    </row>
    <row r="175" spans="9:15" x14ac:dyDescent="0.25">
      <c r="I175" s="5"/>
      <c r="J175" s="10"/>
      <c r="L175" s="5"/>
      <c r="M175" s="5"/>
      <c r="O175" s="10"/>
    </row>
    <row r="176" spans="9:15" x14ac:dyDescent="0.25">
      <c r="I176" s="5"/>
      <c r="J176" s="10"/>
      <c r="L176" s="5"/>
      <c r="M176" s="5"/>
      <c r="O176" s="10"/>
    </row>
    <row r="177" spans="9:15" x14ac:dyDescent="0.25">
      <c r="I177" s="5"/>
      <c r="J177" s="10"/>
      <c r="L177" s="5"/>
      <c r="M177" s="5"/>
      <c r="O177" s="10"/>
    </row>
    <row r="178" spans="9:15" x14ac:dyDescent="0.25">
      <c r="I178" s="5"/>
      <c r="J178" s="10"/>
      <c r="L178" s="5"/>
      <c r="M178" s="5"/>
      <c r="O178" s="10"/>
    </row>
    <row r="179" spans="9:15" x14ac:dyDescent="0.25">
      <c r="I179" s="5"/>
      <c r="J179" s="10"/>
      <c r="L179" s="5"/>
      <c r="M179" s="5"/>
      <c r="O179" s="10"/>
    </row>
    <row r="180" spans="9:15" x14ac:dyDescent="0.25">
      <c r="I180" s="5"/>
      <c r="J180" s="10"/>
      <c r="L180" s="5"/>
      <c r="M180" s="5"/>
      <c r="O180" s="10"/>
    </row>
    <row r="181" spans="9:15" x14ac:dyDescent="0.25">
      <c r="I181" s="5"/>
      <c r="J181" s="10"/>
      <c r="L181" s="5"/>
      <c r="M181" s="5"/>
      <c r="O181" s="10"/>
    </row>
    <row r="182" spans="9:15" x14ac:dyDescent="0.25">
      <c r="I182" s="5"/>
      <c r="J182" s="10"/>
      <c r="L182" s="5"/>
      <c r="M182" s="5"/>
      <c r="O182" s="10"/>
    </row>
    <row r="183" spans="9:15" x14ac:dyDescent="0.25">
      <c r="I183" s="5"/>
      <c r="J183" s="10"/>
      <c r="L183" s="5"/>
      <c r="M183" s="5"/>
      <c r="O183" s="10"/>
    </row>
    <row r="184" spans="9:15" x14ac:dyDescent="0.25">
      <c r="I184" s="5"/>
      <c r="J184" s="10"/>
      <c r="L184" s="5"/>
      <c r="M184" s="5"/>
      <c r="O184" s="10"/>
    </row>
    <row r="185" spans="9:15" x14ac:dyDescent="0.25">
      <c r="I185" s="5"/>
      <c r="J185" s="10"/>
      <c r="L185" s="5"/>
      <c r="M185" s="5"/>
      <c r="O185" s="10"/>
    </row>
    <row r="186" spans="9:15" x14ac:dyDescent="0.25">
      <c r="I186" s="5"/>
      <c r="J186" s="10"/>
      <c r="L186" s="5"/>
      <c r="M186" s="5"/>
      <c r="O186" s="10"/>
    </row>
    <row r="187" spans="9:15" x14ac:dyDescent="0.25">
      <c r="I187" s="5"/>
      <c r="J187" s="10"/>
      <c r="L187" s="5"/>
      <c r="M187" s="5"/>
      <c r="O187" s="10"/>
    </row>
    <row r="188" spans="9:15" x14ac:dyDescent="0.25">
      <c r="I188" s="5"/>
      <c r="J188" s="10"/>
      <c r="L188" s="5"/>
      <c r="M188" s="5"/>
      <c r="O188" s="10"/>
    </row>
    <row r="189" spans="9:15" x14ac:dyDescent="0.25">
      <c r="I189" s="5"/>
      <c r="J189" s="10"/>
      <c r="L189" s="5"/>
      <c r="M189" s="5"/>
      <c r="O189" s="10"/>
    </row>
    <row r="190" spans="9:15" x14ac:dyDescent="0.25">
      <c r="I190" s="5"/>
      <c r="J190" s="10"/>
      <c r="L190" s="5"/>
      <c r="M190" s="5"/>
      <c r="O190" s="10"/>
    </row>
    <row r="191" spans="9:15" x14ac:dyDescent="0.25">
      <c r="I191" s="5"/>
      <c r="J191" s="10"/>
      <c r="L191" s="5"/>
      <c r="M191" s="5"/>
      <c r="O191" s="10"/>
    </row>
    <row r="192" spans="9:15" x14ac:dyDescent="0.25">
      <c r="I192" s="5"/>
      <c r="J192" s="10"/>
      <c r="L192" s="5"/>
      <c r="M192" s="5"/>
      <c r="O192" s="10"/>
    </row>
    <row r="193" spans="9:15" x14ac:dyDescent="0.25">
      <c r="I193" s="5"/>
      <c r="J193" s="10"/>
      <c r="L193" s="5"/>
      <c r="M193" s="5"/>
      <c r="O193" s="10"/>
    </row>
    <row r="194" spans="9:15" x14ac:dyDescent="0.25">
      <c r="I194" s="5"/>
      <c r="J194" s="10"/>
      <c r="L194" s="5"/>
      <c r="M194" s="5"/>
      <c r="O194" s="10"/>
    </row>
    <row r="195" spans="9:15" x14ac:dyDescent="0.25">
      <c r="I195" s="5"/>
      <c r="J195" s="10"/>
      <c r="L195" s="5"/>
      <c r="M195" s="5"/>
      <c r="O195" s="10"/>
    </row>
    <row r="196" spans="9:15" x14ac:dyDescent="0.25">
      <c r="I196" s="5"/>
      <c r="J196" s="10"/>
      <c r="L196" s="5"/>
      <c r="M196" s="5"/>
      <c r="O196" s="10"/>
    </row>
    <row r="197" spans="9:15" x14ac:dyDescent="0.25">
      <c r="I197" s="5"/>
      <c r="J197" s="10"/>
      <c r="L197" s="5"/>
      <c r="M197" s="5"/>
      <c r="O197" s="10"/>
    </row>
    <row r="198" spans="9:15" x14ac:dyDescent="0.25">
      <c r="I198" s="5"/>
      <c r="J198" s="10"/>
      <c r="L198" s="5"/>
      <c r="M198" s="5"/>
      <c r="O198" s="10"/>
    </row>
    <row r="199" spans="9:15" x14ac:dyDescent="0.25">
      <c r="I199" s="5"/>
      <c r="J199" s="10"/>
      <c r="L199" s="5"/>
      <c r="M199" s="5"/>
      <c r="O199" s="10"/>
    </row>
    <row r="200" spans="9:15" x14ac:dyDescent="0.25">
      <c r="I200" s="5"/>
      <c r="J200" s="10"/>
      <c r="L200" s="5"/>
      <c r="M200" s="5"/>
      <c r="O200" s="10"/>
    </row>
    <row r="201" spans="9:15" x14ac:dyDescent="0.25">
      <c r="I201" s="5"/>
      <c r="J201" s="10"/>
      <c r="L201" s="5"/>
      <c r="M201" s="5"/>
      <c r="O201" s="10"/>
    </row>
    <row r="202" spans="9:15" x14ac:dyDescent="0.25">
      <c r="I202" s="5"/>
      <c r="J202" s="10"/>
      <c r="L202" s="5"/>
      <c r="M202" s="5"/>
      <c r="O202" s="10"/>
    </row>
    <row r="203" spans="9:15" x14ac:dyDescent="0.25">
      <c r="I203" s="5"/>
      <c r="J203" s="10"/>
      <c r="L203" s="5"/>
      <c r="M203" s="5"/>
      <c r="O203" s="10"/>
    </row>
    <row r="204" spans="9:15" x14ac:dyDescent="0.25">
      <c r="I204" s="5"/>
      <c r="J204" s="10"/>
      <c r="L204" s="5"/>
      <c r="M204" s="5"/>
      <c r="O204" s="10"/>
    </row>
    <row r="205" spans="9:15" x14ac:dyDescent="0.25">
      <c r="I205" s="5"/>
      <c r="J205" s="10"/>
      <c r="L205" s="5"/>
      <c r="M205" s="5"/>
      <c r="O205" s="10"/>
    </row>
    <row r="206" spans="9:15" x14ac:dyDescent="0.25">
      <c r="I206" s="5"/>
      <c r="J206" s="10"/>
      <c r="L206" s="5"/>
      <c r="M206" s="5"/>
      <c r="O206" s="10"/>
    </row>
    <row r="207" spans="9:15" x14ac:dyDescent="0.25">
      <c r="I207" s="5"/>
      <c r="J207" s="10"/>
      <c r="L207" s="5"/>
      <c r="M207" s="5"/>
      <c r="O207" s="10"/>
    </row>
    <row r="208" spans="9:15" x14ac:dyDescent="0.25">
      <c r="I208" s="5"/>
      <c r="J208" s="10"/>
      <c r="L208" s="5"/>
      <c r="M208" s="5"/>
      <c r="O208" s="10"/>
    </row>
    <row r="209" spans="5:18" x14ac:dyDescent="0.25">
      <c r="I209" s="5"/>
      <c r="J209" s="10"/>
      <c r="L209" s="5"/>
      <c r="M209" s="5"/>
      <c r="O209" s="10"/>
    </row>
    <row r="210" spans="5:18" x14ac:dyDescent="0.25">
      <c r="I210" s="5"/>
      <c r="J210" s="10"/>
      <c r="L210" s="5"/>
      <c r="M210" s="5"/>
      <c r="O210" s="10"/>
    </row>
    <row r="211" spans="5:18" x14ac:dyDescent="0.25">
      <c r="I211" s="5"/>
      <c r="J211" s="10"/>
      <c r="L211" s="5"/>
      <c r="M211" s="5"/>
      <c r="O211" s="10"/>
    </row>
    <row r="212" spans="5:18" x14ac:dyDescent="0.25">
      <c r="I212" s="5"/>
      <c r="J212" s="10"/>
      <c r="L212" s="5"/>
      <c r="M212" s="5"/>
      <c r="O212" s="10"/>
    </row>
    <row r="213" spans="5:18" x14ac:dyDescent="0.25">
      <c r="I213" s="5"/>
      <c r="J213" s="10"/>
      <c r="L213" s="5"/>
      <c r="M213" s="5"/>
      <c r="O213" s="10"/>
    </row>
    <row r="214" spans="5:18" x14ac:dyDescent="0.25">
      <c r="I214" s="5"/>
      <c r="J214" s="10"/>
      <c r="L214" s="5"/>
      <c r="M214" s="5"/>
      <c r="O214" s="10"/>
    </row>
    <row r="215" spans="5:18" x14ac:dyDescent="0.25">
      <c r="I215" s="5"/>
      <c r="J215" s="10"/>
      <c r="L215" s="5"/>
      <c r="M215" s="5"/>
      <c r="O215" s="10"/>
    </row>
    <row r="216" spans="5:18" x14ac:dyDescent="0.25">
      <c r="I216" s="5"/>
      <c r="J216" s="10"/>
      <c r="L216" s="5"/>
      <c r="M216" s="5"/>
      <c r="O216" s="10"/>
    </row>
    <row r="217" spans="5:18" x14ac:dyDescent="0.25">
      <c r="I217" s="5"/>
      <c r="J217" s="10"/>
      <c r="L217" s="5"/>
      <c r="M217" s="5"/>
      <c r="O217" s="10"/>
    </row>
    <row r="218" spans="5:18" x14ac:dyDescent="0.25">
      <c r="I218" s="5"/>
      <c r="J218" s="10"/>
      <c r="L218" s="5"/>
      <c r="M218" s="5"/>
      <c r="O218" s="10"/>
    </row>
    <row r="219" spans="5:18" x14ac:dyDescent="0.25">
      <c r="I219" s="5"/>
      <c r="J219" s="10"/>
      <c r="L219" s="5"/>
      <c r="M219" s="5"/>
      <c r="O219" s="10"/>
    </row>
    <row r="220" spans="5:18" x14ac:dyDescent="0.25">
      <c r="E220" t="str">
        <f t="shared" ref="E167:E230" si="25">IF(D220="","",$C$19+D220*($C$20-$C$19))</f>
        <v/>
      </c>
      <c r="F220" t="str">
        <f t="shared" ref="F167:F230" si="26">IF(E220="","",E220+C220)</f>
        <v/>
      </c>
      <c r="H220" t="str">
        <f t="shared" ref="H168:H231" si="27">IF(G220="","",LOOKUP(G220,$K$16:$K$17,$I$16:$I$17))</f>
        <v/>
      </c>
      <c r="I220" s="5" t="str">
        <f t="shared" ref="I193:I256" si="28">IF(G220="","",1/6)</f>
        <v/>
      </c>
      <c r="J220" s="10" t="str">
        <f t="shared" ref="J168:J231" si="29">IF(I220="","",I220+C220)</f>
        <v/>
      </c>
      <c r="L220" s="5" t="str">
        <f t="shared" ref="L196:L259" si="30">IF(K220="","",(S220/K220)+C220)</f>
        <v/>
      </c>
      <c r="M220" s="5">
        <f t="shared" ref="M174:M237" si="31">M219</f>
        <v>0</v>
      </c>
      <c r="O220" s="10" t="str">
        <f t="shared" ref="O170:O233" si="32">IF(N220="","",N220+C220)</f>
        <v/>
      </c>
      <c r="R220">
        <f t="shared" ref="R197:R260" si="33">IF(Q220="PD",IF((R219-S219)=0,H219,R219),R219)</f>
        <v>0</v>
      </c>
    </row>
    <row r="221" spans="5:18" x14ac:dyDescent="0.25">
      <c r="E221" t="str">
        <f t="shared" si="25"/>
        <v/>
      </c>
      <c r="F221" t="str">
        <f t="shared" si="26"/>
        <v/>
      </c>
      <c r="H221" t="str">
        <f t="shared" si="27"/>
        <v/>
      </c>
      <c r="I221" s="5" t="str">
        <f t="shared" si="28"/>
        <v/>
      </c>
      <c r="J221" s="10" t="str">
        <f t="shared" si="29"/>
        <v/>
      </c>
      <c r="L221" s="5" t="str">
        <f t="shared" si="30"/>
        <v/>
      </c>
      <c r="M221" s="5">
        <f t="shared" si="31"/>
        <v>0</v>
      </c>
      <c r="O221" s="10" t="str">
        <f t="shared" si="32"/>
        <v/>
      </c>
      <c r="R221">
        <f t="shared" si="33"/>
        <v>0</v>
      </c>
    </row>
    <row r="222" spans="5:18" x14ac:dyDescent="0.25">
      <c r="E222" t="str">
        <f t="shared" si="25"/>
        <v/>
      </c>
      <c r="F222" t="str">
        <f t="shared" si="26"/>
        <v/>
      </c>
      <c r="H222" t="str">
        <f t="shared" si="27"/>
        <v/>
      </c>
      <c r="I222" s="5" t="str">
        <f t="shared" si="28"/>
        <v/>
      </c>
      <c r="J222" s="10" t="str">
        <f t="shared" si="29"/>
        <v/>
      </c>
      <c r="L222" s="5" t="str">
        <f t="shared" si="30"/>
        <v/>
      </c>
      <c r="M222" s="5">
        <f t="shared" si="31"/>
        <v>0</v>
      </c>
      <c r="O222" s="10" t="str">
        <f t="shared" si="32"/>
        <v/>
      </c>
      <c r="R222">
        <f t="shared" si="33"/>
        <v>0</v>
      </c>
    </row>
    <row r="223" spans="5:18" x14ac:dyDescent="0.25">
      <c r="E223" t="str">
        <f t="shared" si="25"/>
        <v/>
      </c>
      <c r="F223" t="str">
        <f t="shared" si="26"/>
        <v/>
      </c>
      <c r="H223" t="str">
        <f t="shared" si="27"/>
        <v/>
      </c>
      <c r="I223" s="5" t="str">
        <f t="shared" si="28"/>
        <v/>
      </c>
      <c r="J223" s="10" t="str">
        <f t="shared" si="29"/>
        <v/>
      </c>
      <c r="L223" s="5" t="str">
        <f t="shared" si="30"/>
        <v/>
      </c>
      <c r="M223" s="5">
        <f t="shared" si="31"/>
        <v>0</v>
      </c>
      <c r="O223" s="10" t="str">
        <f t="shared" si="32"/>
        <v/>
      </c>
      <c r="R223">
        <f t="shared" si="33"/>
        <v>0</v>
      </c>
    </row>
    <row r="224" spans="5:18" x14ac:dyDescent="0.25">
      <c r="E224" t="str">
        <f t="shared" si="25"/>
        <v/>
      </c>
      <c r="F224" t="str">
        <f t="shared" si="26"/>
        <v/>
      </c>
      <c r="H224" t="str">
        <f t="shared" si="27"/>
        <v/>
      </c>
      <c r="I224" s="5" t="str">
        <f t="shared" si="28"/>
        <v/>
      </c>
      <c r="J224" s="10" t="str">
        <f t="shared" si="29"/>
        <v/>
      </c>
      <c r="L224" s="5" t="str">
        <f t="shared" si="30"/>
        <v/>
      </c>
      <c r="M224" s="5">
        <f t="shared" si="31"/>
        <v>0</v>
      </c>
      <c r="O224" s="10" t="str">
        <f t="shared" si="32"/>
        <v/>
      </c>
      <c r="R224">
        <f t="shared" si="33"/>
        <v>0</v>
      </c>
    </row>
    <row r="225" spans="5:18" x14ac:dyDescent="0.25">
      <c r="E225" t="str">
        <f t="shared" si="25"/>
        <v/>
      </c>
      <c r="F225" t="str">
        <f t="shared" si="26"/>
        <v/>
      </c>
      <c r="H225" t="str">
        <f t="shared" si="27"/>
        <v/>
      </c>
      <c r="I225" s="5" t="str">
        <f t="shared" si="28"/>
        <v/>
      </c>
      <c r="J225" s="10" t="str">
        <f t="shared" si="29"/>
        <v/>
      </c>
      <c r="L225" s="5" t="str">
        <f t="shared" si="30"/>
        <v/>
      </c>
      <c r="M225" s="5">
        <f t="shared" si="31"/>
        <v>0</v>
      </c>
      <c r="O225" s="10" t="str">
        <f t="shared" si="32"/>
        <v/>
      </c>
      <c r="R225">
        <f t="shared" si="33"/>
        <v>0</v>
      </c>
    </row>
    <row r="226" spans="5:18" x14ac:dyDescent="0.25">
      <c r="E226" t="str">
        <f t="shared" si="25"/>
        <v/>
      </c>
      <c r="F226" t="str">
        <f t="shared" si="26"/>
        <v/>
      </c>
      <c r="H226" t="str">
        <f t="shared" si="27"/>
        <v/>
      </c>
      <c r="I226" s="5" t="str">
        <f t="shared" si="28"/>
        <v/>
      </c>
      <c r="J226" s="10" t="str">
        <f t="shared" si="29"/>
        <v/>
      </c>
      <c r="L226" s="5" t="str">
        <f t="shared" si="30"/>
        <v/>
      </c>
      <c r="M226" s="5">
        <f t="shared" si="31"/>
        <v>0</v>
      </c>
      <c r="O226" s="10" t="str">
        <f t="shared" si="32"/>
        <v/>
      </c>
      <c r="R226">
        <f t="shared" si="33"/>
        <v>0</v>
      </c>
    </row>
    <row r="227" spans="5:18" x14ac:dyDescent="0.25">
      <c r="E227" t="str">
        <f t="shared" si="25"/>
        <v/>
      </c>
      <c r="F227" t="str">
        <f t="shared" si="26"/>
        <v/>
      </c>
      <c r="H227" t="str">
        <f t="shared" si="27"/>
        <v/>
      </c>
      <c r="I227" s="5" t="str">
        <f t="shared" si="28"/>
        <v/>
      </c>
      <c r="J227" s="10" t="str">
        <f t="shared" si="29"/>
        <v/>
      </c>
      <c r="L227" s="5" t="str">
        <f t="shared" si="30"/>
        <v/>
      </c>
      <c r="M227" s="5">
        <f t="shared" si="31"/>
        <v>0</v>
      </c>
      <c r="O227" s="10" t="str">
        <f t="shared" si="32"/>
        <v/>
      </c>
      <c r="R227">
        <f t="shared" si="33"/>
        <v>0</v>
      </c>
    </row>
    <row r="228" spans="5:18" x14ac:dyDescent="0.25">
      <c r="E228" t="str">
        <f t="shared" si="25"/>
        <v/>
      </c>
      <c r="F228" t="str">
        <f t="shared" si="26"/>
        <v/>
      </c>
      <c r="H228" t="str">
        <f t="shared" si="27"/>
        <v/>
      </c>
      <c r="I228" s="5" t="str">
        <f t="shared" si="28"/>
        <v/>
      </c>
      <c r="J228" s="10" t="str">
        <f t="shared" si="29"/>
        <v/>
      </c>
      <c r="L228" s="5" t="str">
        <f t="shared" si="30"/>
        <v/>
      </c>
      <c r="M228" s="5">
        <f t="shared" si="31"/>
        <v>0</v>
      </c>
      <c r="O228" s="10" t="str">
        <f t="shared" si="32"/>
        <v/>
      </c>
      <c r="R228">
        <f t="shared" si="33"/>
        <v>0</v>
      </c>
    </row>
    <row r="229" spans="5:18" x14ac:dyDescent="0.25">
      <c r="E229" t="str">
        <f t="shared" si="25"/>
        <v/>
      </c>
      <c r="F229" t="str">
        <f t="shared" si="26"/>
        <v/>
      </c>
      <c r="H229" t="str">
        <f t="shared" si="27"/>
        <v/>
      </c>
      <c r="I229" s="5" t="str">
        <f t="shared" si="28"/>
        <v/>
      </c>
      <c r="J229" s="10" t="str">
        <f t="shared" si="29"/>
        <v/>
      </c>
      <c r="L229" s="5" t="str">
        <f t="shared" si="30"/>
        <v/>
      </c>
      <c r="M229" s="5">
        <f t="shared" si="31"/>
        <v>0</v>
      </c>
      <c r="O229" s="10" t="str">
        <f t="shared" si="32"/>
        <v/>
      </c>
      <c r="R229">
        <f t="shared" si="33"/>
        <v>0</v>
      </c>
    </row>
    <row r="230" spans="5:18" x14ac:dyDescent="0.25">
      <c r="E230" t="str">
        <f t="shared" si="25"/>
        <v/>
      </c>
      <c r="F230" t="str">
        <f t="shared" si="26"/>
        <v/>
      </c>
      <c r="H230" t="str">
        <f t="shared" si="27"/>
        <v/>
      </c>
      <c r="I230" s="5" t="str">
        <f t="shared" si="28"/>
        <v/>
      </c>
      <c r="J230" s="10" t="str">
        <f t="shared" si="29"/>
        <v/>
      </c>
      <c r="L230" s="5" t="str">
        <f t="shared" si="30"/>
        <v/>
      </c>
      <c r="M230" s="5">
        <f t="shared" si="31"/>
        <v>0</v>
      </c>
      <c r="O230" s="10" t="str">
        <f t="shared" si="32"/>
        <v/>
      </c>
      <c r="R230">
        <f t="shared" si="33"/>
        <v>0</v>
      </c>
    </row>
    <row r="231" spans="5:18" x14ac:dyDescent="0.25">
      <c r="E231" t="str">
        <f t="shared" ref="E231:E294" si="34">IF(D231="","",$C$19+D231*($C$20-$C$19))</f>
        <v/>
      </c>
      <c r="F231" t="str">
        <f t="shared" ref="F231:F294" si="35">IF(E231="","",E231+C231)</f>
        <v/>
      </c>
      <c r="H231" t="str">
        <f t="shared" si="27"/>
        <v/>
      </c>
      <c r="I231" s="5" t="str">
        <f t="shared" si="28"/>
        <v/>
      </c>
      <c r="J231" s="10" t="str">
        <f t="shared" si="29"/>
        <v/>
      </c>
      <c r="L231" s="5" t="str">
        <f t="shared" si="30"/>
        <v/>
      </c>
      <c r="M231" s="5">
        <f t="shared" si="31"/>
        <v>0</v>
      </c>
      <c r="O231" s="10" t="str">
        <f t="shared" si="32"/>
        <v/>
      </c>
      <c r="R231">
        <f t="shared" si="33"/>
        <v>0</v>
      </c>
    </row>
    <row r="232" spans="5:18" x14ac:dyDescent="0.25">
      <c r="E232" t="str">
        <f t="shared" si="34"/>
        <v/>
      </c>
      <c r="F232" t="str">
        <f t="shared" si="35"/>
        <v/>
      </c>
      <c r="H232" t="str">
        <f t="shared" ref="H232:H295" si="36">IF(G232="","",LOOKUP(G232,$K$16:$K$17,$I$16:$I$17))</f>
        <v/>
      </c>
      <c r="I232" s="5" t="str">
        <f t="shared" si="28"/>
        <v/>
      </c>
      <c r="J232" s="10" t="str">
        <f t="shared" ref="J232:J295" si="37">IF(I232="","",I232+C232)</f>
        <v/>
      </c>
      <c r="L232" s="5" t="str">
        <f t="shared" si="30"/>
        <v/>
      </c>
      <c r="M232" s="5">
        <f t="shared" si="31"/>
        <v>0</v>
      </c>
      <c r="O232" s="10" t="str">
        <f t="shared" si="32"/>
        <v/>
      </c>
      <c r="R232">
        <f t="shared" si="33"/>
        <v>0</v>
      </c>
    </row>
    <row r="233" spans="5:18" x14ac:dyDescent="0.25">
      <c r="E233" t="str">
        <f t="shared" si="34"/>
        <v/>
      </c>
      <c r="F233" t="str">
        <f t="shared" si="35"/>
        <v/>
      </c>
      <c r="H233" t="str">
        <f t="shared" si="36"/>
        <v/>
      </c>
      <c r="I233" s="5" t="str">
        <f t="shared" si="28"/>
        <v/>
      </c>
      <c r="J233" s="10" t="str">
        <f t="shared" si="37"/>
        <v/>
      </c>
      <c r="L233" s="5" t="str">
        <f t="shared" si="30"/>
        <v/>
      </c>
      <c r="M233" s="5">
        <f t="shared" si="31"/>
        <v>0</v>
      </c>
      <c r="O233" s="10" t="str">
        <f t="shared" si="32"/>
        <v/>
      </c>
      <c r="R233">
        <f t="shared" si="33"/>
        <v>0</v>
      </c>
    </row>
    <row r="234" spans="5:18" x14ac:dyDescent="0.25">
      <c r="E234" t="str">
        <f t="shared" si="34"/>
        <v/>
      </c>
      <c r="F234" t="str">
        <f t="shared" si="35"/>
        <v/>
      </c>
      <c r="H234" t="str">
        <f t="shared" si="36"/>
        <v/>
      </c>
      <c r="I234" s="5" t="str">
        <f t="shared" si="28"/>
        <v/>
      </c>
      <c r="J234" s="10" t="str">
        <f t="shared" si="37"/>
        <v/>
      </c>
      <c r="L234" s="5" t="str">
        <f t="shared" si="30"/>
        <v/>
      </c>
      <c r="M234" s="5">
        <f t="shared" si="31"/>
        <v>0</v>
      </c>
      <c r="O234" s="10" t="str">
        <f t="shared" ref="O234:O297" si="38">IF(N234="","",N234+C234)</f>
        <v/>
      </c>
      <c r="R234">
        <f t="shared" si="33"/>
        <v>0</v>
      </c>
    </row>
    <row r="235" spans="5:18" x14ac:dyDescent="0.25">
      <c r="E235" t="str">
        <f t="shared" si="34"/>
        <v/>
      </c>
      <c r="F235" t="str">
        <f t="shared" si="35"/>
        <v/>
      </c>
      <c r="H235" t="str">
        <f t="shared" si="36"/>
        <v/>
      </c>
      <c r="I235" s="5" t="str">
        <f t="shared" si="28"/>
        <v/>
      </c>
      <c r="J235" s="10" t="str">
        <f t="shared" si="37"/>
        <v/>
      </c>
      <c r="L235" s="5" t="str">
        <f t="shared" si="30"/>
        <v/>
      </c>
      <c r="M235" s="5">
        <f t="shared" si="31"/>
        <v>0</v>
      </c>
      <c r="O235" s="10" t="str">
        <f t="shared" si="38"/>
        <v/>
      </c>
      <c r="R235">
        <f t="shared" si="33"/>
        <v>0</v>
      </c>
    </row>
    <row r="236" spans="5:18" x14ac:dyDescent="0.25">
      <c r="E236" t="str">
        <f t="shared" si="34"/>
        <v/>
      </c>
      <c r="F236" t="str">
        <f t="shared" si="35"/>
        <v/>
      </c>
      <c r="H236" t="str">
        <f t="shared" si="36"/>
        <v/>
      </c>
      <c r="I236" s="5" t="str">
        <f t="shared" si="28"/>
        <v/>
      </c>
      <c r="J236" s="10" t="str">
        <f t="shared" si="37"/>
        <v/>
      </c>
      <c r="L236" s="5" t="str">
        <f t="shared" si="30"/>
        <v/>
      </c>
      <c r="M236" s="5">
        <f t="shared" si="31"/>
        <v>0</v>
      </c>
      <c r="O236" s="10" t="str">
        <f t="shared" si="38"/>
        <v/>
      </c>
      <c r="R236">
        <f t="shared" si="33"/>
        <v>0</v>
      </c>
    </row>
    <row r="237" spans="5:18" x14ac:dyDescent="0.25">
      <c r="E237" t="str">
        <f t="shared" si="34"/>
        <v/>
      </c>
      <c r="F237" t="str">
        <f t="shared" si="35"/>
        <v/>
      </c>
      <c r="H237" t="str">
        <f t="shared" si="36"/>
        <v/>
      </c>
      <c r="I237" s="5" t="str">
        <f t="shared" si="28"/>
        <v/>
      </c>
      <c r="J237" s="10" t="str">
        <f t="shared" si="37"/>
        <v/>
      </c>
      <c r="L237" s="5" t="str">
        <f t="shared" si="30"/>
        <v/>
      </c>
      <c r="M237" s="5">
        <f t="shared" si="31"/>
        <v>0</v>
      </c>
      <c r="O237" s="10" t="str">
        <f t="shared" si="38"/>
        <v/>
      </c>
      <c r="R237">
        <f t="shared" si="33"/>
        <v>0</v>
      </c>
    </row>
    <row r="238" spans="5:18" x14ac:dyDescent="0.25">
      <c r="E238" t="str">
        <f t="shared" si="34"/>
        <v/>
      </c>
      <c r="F238" t="str">
        <f t="shared" si="35"/>
        <v/>
      </c>
      <c r="H238" t="str">
        <f t="shared" si="36"/>
        <v/>
      </c>
      <c r="I238" s="5" t="str">
        <f t="shared" si="28"/>
        <v/>
      </c>
      <c r="J238" s="10" t="str">
        <f t="shared" si="37"/>
        <v/>
      </c>
      <c r="L238" s="5" t="str">
        <f t="shared" si="30"/>
        <v/>
      </c>
      <c r="M238" s="5">
        <f t="shared" ref="M238:M291" si="39">M237</f>
        <v>0</v>
      </c>
      <c r="O238" s="10" t="str">
        <f t="shared" si="38"/>
        <v/>
      </c>
      <c r="R238">
        <f t="shared" si="33"/>
        <v>0</v>
      </c>
    </row>
    <row r="239" spans="5:18" x14ac:dyDescent="0.25">
      <c r="E239" t="str">
        <f t="shared" si="34"/>
        <v/>
      </c>
      <c r="F239" t="str">
        <f t="shared" si="35"/>
        <v/>
      </c>
      <c r="H239" t="str">
        <f t="shared" si="36"/>
        <v/>
      </c>
      <c r="I239" s="5" t="str">
        <f t="shared" si="28"/>
        <v/>
      </c>
      <c r="J239" s="10" t="str">
        <f t="shared" si="37"/>
        <v/>
      </c>
      <c r="L239" s="5" t="str">
        <f t="shared" si="30"/>
        <v/>
      </c>
      <c r="M239" s="5">
        <f t="shared" si="39"/>
        <v>0</v>
      </c>
      <c r="O239" s="10" t="str">
        <f t="shared" si="38"/>
        <v/>
      </c>
      <c r="R239">
        <f t="shared" si="33"/>
        <v>0</v>
      </c>
    </row>
    <row r="240" spans="5:18" x14ac:dyDescent="0.25">
      <c r="E240" t="str">
        <f t="shared" si="34"/>
        <v/>
      </c>
      <c r="F240" t="str">
        <f t="shared" si="35"/>
        <v/>
      </c>
      <c r="H240" t="str">
        <f t="shared" si="36"/>
        <v/>
      </c>
      <c r="I240" s="5" t="str">
        <f t="shared" si="28"/>
        <v/>
      </c>
      <c r="J240" s="10" t="str">
        <f t="shared" si="37"/>
        <v/>
      </c>
      <c r="L240" s="5" t="str">
        <f t="shared" si="30"/>
        <v/>
      </c>
      <c r="M240" s="5">
        <f t="shared" si="39"/>
        <v>0</v>
      </c>
      <c r="O240" s="10" t="str">
        <f t="shared" si="38"/>
        <v/>
      </c>
      <c r="R240">
        <f t="shared" si="33"/>
        <v>0</v>
      </c>
    </row>
    <row r="241" spans="5:18" x14ac:dyDescent="0.25">
      <c r="E241" t="str">
        <f t="shared" si="34"/>
        <v/>
      </c>
      <c r="F241" t="str">
        <f t="shared" si="35"/>
        <v/>
      </c>
      <c r="H241" t="str">
        <f t="shared" si="36"/>
        <v/>
      </c>
      <c r="I241" s="5" t="str">
        <f t="shared" si="28"/>
        <v/>
      </c>
      <c r="J241" s="10" t="str">
        <f t="shared" si="37"/>
        <v/>
      </c>
      <c r="L241" s="5" t="str">
        <f t="shared" si="30"/>
        <v/>
      </c>
      <c r="M241" s="5">
        <f t="shared" si="39"/>
        <v>0</v>
      </c>
      <c r="O241" s="10" t="str">
        <f t="shared" si="38"/>
        <v/>
      </c>
      <c r="R241">
        <f t="shared" si="33"/>
        <v>0</v>
      </c>
    </row>
    <row r="242" spans="5:18" x14ac:dyDescent="0.25">
      <c r="E242" t="str">
        <f t="shared" si="34"/>
        <v/>
      </c>
      <c r="F242" t="str">
        <f t="shared" si="35"/>
        <v/>
      </c>
      <c r="H242" t="str">
        <f t="shared" si="36"/>
        <v/>
      </c>
      <c r="I242" s="5" t="str">
        <f t="shared" si="28"/>
        <v/>
      </c>
      <c r="J242" s="10" t="str">
        <f t="shared" si="37"/>
        <v/>
      </c>
      <c r="L242" s="5" t="str">
        <f t="shared" si="30"/>
        <v/>
      </c>
      <c r="M242" s="5">
        <f t="shared" si="39"/>
        <v>0</v>
      </c>
      <c r="O242" s="10" t="str">
        <f t="shared" si="38"/>
        <v/>
      </c>
      <c r="R242">
        <f t="shared" si="33"/>
        <v>0</v>
      </c>
    </row>
    <row r="243" spans="5:18" x14ac:dyDescent="0.25">
      <c r="E243" t="str">
        <f t="shared" si="34"/>
        <v/>
      </c>
      <c r="F243" t="str">
        <f t="shared" si="35"/>
        <v/>
      </c>
      <c r="H243" t="str">
        <f t="shared" si="36"/>
        <v/>
      </c>
      <c r="I243" s="5" t="str">
        <f t="shared" si="28"/>
        <v/>
      </c>
      <c r="J243" s="10" t="str">
        <f t="shared" si="37"/>
        <v/>
      </c>
      <c r="L243" s="5" t="str">
        <f t="shared" si="30"/>
        <v/>
      </c>
      <c r="M243" s="5">
        <f t="shared" si="39"/>
        <v>0</v>
      </c>
      <c r="O243" s="10" t="str">
        <f t="shared" si="38"/>
        <v/>
      </c>
      <c r="R243">
        <f t="shared" si="33"/>
        <v>0</v>
      </c>
    </row>
    <row r="244" spans="5:18" x14ac:dyDescent="0.25">
      <c r="E244" t="str">
        <f t="shared" si="34"/>
        <v/>
      </c>
      <c r="F244" t="str">
        <f t="shared" si="35"/>
        <v/>
      </c>
      <c r="H244" t="str">
        <f t="shared" si="36"/>
        <v/>
      </c>
      <c r="I244" s="5" t="str">
        <f t="shared" si="28"/>
        <v/>
      </c>
      <c r="J244" s="10" t="str">
        <f t="shared" si="37"/>
        <v/>
      </c>
      <c r="L244" s="5" t="str">
        <f t="shared" si="30"/>
        <v/>
      </c>
      <c r="M244" s="5">
        <f t="shared" si="39"/>
        <v>0</v>
      </c>
      <c r="O244" s="10" t="str">
        <f t="shared" si="38"/>
        <v/>
      </c>
      <c r="R244">
        <f t="shared" si="33"/>
        <v>0</v>
      </c>
    </row>
    <row r="245" spans="5:18" x14ac:dyDescent="0.25">
      <c r="E245" t="str">
        <f t="shared" si="34"/>
        <v/>
      </c>
      <c r="F245" t="str">
        <f t="shared" si="35"/>
        <v/>
      </c>
      <c r="H245" t="str">
        <f t="shared" si="36"/>
        <v/>
      </c>
      <c r="I245" s="5" t="str">
        <f t="shared" si="28"/>
        <v/>
      </c>
      <c r="J245" s="10" t="str">
        <f t="shared" si="37"/>
        <v/>
      </c>
      <c r="L245" s="5" t="str">
        <f t="shared" si="30"/>
        <v/>
      </c>
      <c r="M245" s="5">
        <f t="shared" si="39"/>
        <v>0</v>
      </c>
      <c r="O245" s="10" t="str">
        <f t="shared" si="38"/>
        <v/>
      </c>
      <c r="R245">
        <f t="shared" si="33"/>
        <v>0</v>
      </c>
    </row>
    <row r="246" spans="5:18" x14ac:dyDescent="0.25">
      <c r="E246" t="str">
        <f t="shared" si="34"/>
        <v/>
      </c>
      <c r="F246" t="str">
        <f t="shared" si="35"/>
        <v/>
      </c>
      <c r="H246" t="str">
        <f t="shared" si="36"/>
        <v/>
      </c>
      <c r="I246" s="5" t="str">
        <f t="shared" si="28"/>
        <v/>
      </c>
      <c r="J246" s="10" t="str">
        <f t="shared" si="37"/>
        <v/>
      </c>
      <c r="L246" s="5" t="str">
        <f t="shared" si="30"/>
        <v/>
      </c>
      <c r="M246" s="5">
        <f t="shared" si="39"/>
        <v>0</v>
      </c>
      <c r="O246" s="10" t="str">
        <f t="shared" si="38"/>
        <v/>
      </c>
      <c r="R246">
        <f t="shared" si="33"/>
        <v>0</v>
      </c>
    </row>
    <row r="247" spans="5:18" x14ac:dyDescent="0.25">
      <c r="E247" t="str">
        <f t="shared" si="34"/>
        <v/>
      </c>
      <c r="F247" t="str">
        <f t="shared" si="35"/>
        <v/>
      </c>
      <c r="H247" t="str">
        <f t="shared" si="36"/>
        <v/>
      </c>
      <c r="I247" s="5" t="str">
        <f t="shared" si="28"/>
        <v/>
      </c>
      <c r="J247" s="10" t="str">
        <f t="shared" si="37"/>
        <v/>
      </c>
      <c r="L247" s="5" t="str">
        <f t="shared" si="30"/>
        <v/>
      </c>
      <c r="M247" s="5">
        <f t="shared" si="39"/>
        <v>0</v>
      </c>
      <c r="O247" s="10" t="str">
        <f t="shared" si="38"/>
        <v/>
      </c>
      <c r="R247">
        <f t="shared" si="33"/>
        <v>0</v>
      </c>
    </row>
    <row r="248" spans="5:18" x14ac:dyDescent="0.25">
      <c r="E248" t="str">
        <f t="shared" si="34"/>
        <v/>
      </c>
      <c r="F248" t="str">
        <f t="shared" si="35"/>
        <v/>
      </c>
      <c r="H248" t="str">
        <f t="shared" si="36"/>
        <v/>
      </c>
      <c r="I248" s="5" t="str">
        <f t="shared" si="28"/>
        <v/>
      </c>
      <c r="J248" s="10" t="str">
        <f t="shared" si="37"/>
        <v/>
      </c>
      <c r="L248" s="5" t="str">
        <f t="shared" si="30"/>
        <v/>
      </c>
      <c r="M248" s="5">
        <f t="shared" si="39"/>
        <v>0</v>
      </c>
      <c r="O248" s="10" t="str">
        <f t="shared" si="38"/>
        <v/>
      </c>
      <c r="R248">
        <f t="shared" si="33"/>
        <v>0</v>
      </c>
    </row>
    <row r="249" spans="5:18" x14ac:dyDescent="0.25">
      <c r="E249" t="str">
        <f t="shared" si="34"/>
        <v/>
      </c>
      <c r="F249" t="str">
        <f t="shared" si="35"/>
        <v/>
      </c>
      <c r="H249" t="str">
        <f t="shared" si="36"/>
        <v/>
      </c>
      <c r="I249" s="5" t="str">
        <f t="shared" si="28"/>
        <v/>
      </c>
      <c r="J249" s="10" t="str">
        <f t="shared" si="37"/>
        <v/>
      </c>
      <c r="L249" s="5" t="str">
        <f t="shared" si="30"/>
        <v/>
      </c>
      <c r="M249" s="5">
        <f t="shared" si="39"/>
        <v>0</v>
      </c>
      <c r="O249" s="10" t="str">
        <f t="shared" si="38"/>
        <v/>
      </c>
      <c r="R249">
        <f t="shared" si="33"/>
        <v>0</v>
      </c>
    </row>
    <row r="250" spans="5:18" x14ac:dyDescent="0.25">
      <c r="E250" t="str">
        <f t="shared" si="34"/>
        <v/>
      </c>
      <c r="F250" t="str">
        <f t="shared" si="35"/>
        <v/>
      </c>
      <c r="H250" t="str">
        <f t="shared" si="36"/>
        <v/>
      </c>
      <c r="I250" s="5" t="str">
        <f t="shared" si="28"/>
        <v/>
      </c>
      <c r="J250" s="10" t="str">
        <f t="shared" si="37"/>
        <v/>
      </c>
      <c r="L250" s="5" t="str">
        <f t="shared" si="30"/>
        <v/>
      </c>
      <c r="M250" s="5">
        <f t="shared" si="39"/>
        <v>0</v>
      </c>
      <c r="O250" s="10" t="str">
        <f t="shared" si="38"/>
        <v/>
      </c>
      <c r="R250">
        <f t="shared" si="33"/>
        <v>0</v>
      </c>
    </row>
    <row r="251" spans="5:18" x14ac:dyDescent="0.25">
      <c r="E251" t="str">
        <f t="shared" si="34"/>
        <v/>
      </c>
      <c r="F251" t="str">
        <f t="shared" si="35"/>
        <v/>
      </c>
      <c r="H251" t="str">
        <f t="shared" si="36"/>
        <v/>
      </c>
      <c r="I251" s="5" t="str">
        <f t="shared" si="28"/>
        <v/>
      </c>
      <c r="J251" s="10" t="str">
        <f t="shared" si="37"/>
        <v/>
      </c>
      <c r="L251" s="5" t="str">
        <f t="shared" si="30"/>
        <v/>
      </c>
      <c r="M251" s="5">
        <f t="shared" si="39"/>
        <v>0</v>
      </c>
      <c r="O251" s="10" t="str">
        <f t="shared" si="38"/>
        <v/>
      </c>
      <c r="R251">
        <f t="shared" si="33"/>
        <v>0</v>
      </c>
    </row>
    <row r="252" spans="5:18" x14ac:dyDescent="0.25">
      <c r="E252" t="str">
        <f t="shared" si="34"/>
        <v/>
      </c>
      <c r="F252" t="str">
        <f t="shared" si="35"/>
        <v/>
      </c>
      <c r="H252" t="str">
        <f t="shared" si="36"/>
        <v/>
      </c>
      <c r="I252" s="5" t="str">
        <f t="shared" si="28"/>
        <v/>
      </c>
      <c r="J252" s="10" t="str">
        <f t="shared" si="37"/>
        <v/>
      </c>
      <c r="L252" s="5" t="str">
        <f t="shared" si="30"/>
        <v/>
      </c>
      <c r="M252" s="5">
        <f t="shared" si="39"/>
        <v>0</v>
      </c>
      <c r="O252" s="10" t="str">
        <f t="shared" si="38"/>
        <v/>
      </c>
      <c r="R252">
        <f t="shared" si="33"/>
        <v>0</v>
      </c>
    </row>
    <row r="253" spans="5:18" x14ac:dyDescent="0.25">
      <c r="E253" t="str">
        <f t="shared" si="34"/>
        <v/>
      </c>
      <c r="F253" t="str">
        <f t="shared" si="35"/>
        <v/>
      </c>
      <c r="H253" t="str">
        <f t="shared" si="36"/>
        <v/>
      </c>
      <c r="I253" s="5" t="str">
        <f t="shared" si="28"/>
        <v/>
      </c>
      <c r="J253" s="10" t="str">
        <f t="shared" si="37"/>
        <v/>
      </c>
      <c r="L253" s="5" t="str">
        <f t="shared" si="30"/>
        <v/>
      </c>
      <c r="M253" s="5">
        <f t="shared" si="39"/>
        <v>0</v>
      </c>
      <c r="O253" s="10" t="str">
        <f t="shared" si="38"/>
        <v/>
      </c>
      <c r="R253">
        <f t="shared" si="33"/>
        <v>0</v>
      </c>
    </row>
    <row r="254" spans="5:18" x14ac:dyDescent="0.25">
      <c r="E254" t="str">
        <f t="shared" si="34"/>
        <v/>
      </c>
      <c r="F254" t="str">
        <f t="shared" si="35"/>
        <v/>
      </c>
      <c r="H254" t="str">
        <f t="shared" si="36"/>
        <v/>
      </c>
      <c r="I254" s="5" t="str">
        <f t="shared" si="28"/>
        <v/>
      </c>
      <c r="J254" s="10" t="str">
        <f t="shared" si="37"/>
        <v/>
      </c>
      <c r="L254" s="5" t="str">
        <f t="shared" si="30"/>
        <v/>
      </c>
      <c r="M254" s="5">
        <f t="shared" si="39"/>
        <v>0</v>
      </c>
      <c r="O254" s="10" t="str">
        <f t="shared" si="38"/>
        <v/>
      </c>
      <c r="R254">
        <f t="shared" si="33"/>
        <v>0</v>
      </c>
    </row>
    <row r="255" spans="5:18" x14ac:dyDescent="0.25">
      <c r="E255" t="str">
        <f t="shared" si="34"/>
        <v/>
      </c>
      <c r="F255" t="str">
        <f t="shared" si="35"/>
        <v/>
      </c>
      <c r="H255" t="str">
        <f t="shared" si="36"/>
        <v/>
      </c>
      <c r="I255" s="5" t="str">
        <f t="shared" si="28"/>
        <v/>
      </c>
      <c r="J255" s="10" t="str">
        <f t="shared" si="37"/>
        <v/>
      </c>
      <c r="L255" s="5" t="str">
        <f t="shared" si="30"/>
        <v/>
      </c>
      <c r="M255" s="5">
        <f t="shared" si="39"/>
        <v>0</v>
      </c>
      <c r="O255" s="10" t="str">
        <f t="shared" si="38"/>
        <v/>
      </c>
      <c r="R255">
        <f t="shared" si="33"/>
        <v>0</v>
      </c>
    </row>
    <row r="256" spans="5:18" x14ac:dyDescent="0.25">
      <c r="E256" t="str">
        <f t="shared" si="34"/>
        <v/>
      </c>
      <c r="F256" t="str">
        <f t="shared" si="35"/>
        <v/>
      </c>
      <c r="H256" t="str">
        <f t="shared" si="36"/>
        <v/>
      </c>
      <c r="I256" s="5" t="str">
        <f t="shared" si="28"/>
        <v/>
      </c>
      <c r="J256" s="10" t="str">
        <f t="shared" si="37"/>
        <v/>
      </c>
      <c r="L256" s="5" t="str">
        <f t="shared" si="30"/>
        <v/>
      </c>
      <c r="M256" s="5">
        <f t="shared" si="39"/>
        <v>0</v>
      </c>
      <c r="O256" s="10" t="str">
        <f t="shared" si="38"/>
        <v/>
      </c>
      <c r="R256">
        <f t="shared" si="33"/>
        <v>0</v>
      </c>
    </row>
    <row r="257" spans="5:18" x14ac:dyDescent="0.25">
      <c r="E257" t="str">
        <f t="shared" si="34"/>
        <v/>
      </c>
      <c r="F257" t="str">
        <f t="shared" si="35"/>
        <v/>
      </c>
      <c r="H257" t="str">
        <f t="shared" si="36"/>
        <v/>
      </c>
      <c r="I257" s="5" t="str">
        <f t="shared" ref="I257:I320" si="40">IF(G257="","",1/6)</f>
        <v/>
      </c>
      <c r="J257" s="10" t="str">
        <f t="shared" si="37"/>
        <v/>
      </c>
      <c r="L257" s="5" t="str">
        <f t="shared" si="30"/>
        <v/>
      </c>
      <c r="M257" s="5">
        <f t="shared" si="39"/>
        <v>0</v>
      </c>
      <c r="O257" s="10" t="str">
        <f t="shared" si="38"/>
        <v/>
      </c>
      <c r="R257">
        <f t="shared" si="33"/>
        <v>0</v>
      </c>
    </row>
    <row r="258" spans="5:18" x14ac:dyDescent="0.25">
      <c r="E258" t="str">
        <f t="shared" si="34"/>
        <v/>
      </c>
      <c r="F258" t="str">
        <f t="shared" si="35"/>
        <v/>
      </c>
      <c r="H258" t="str">
        <f t="shared" si="36"/>
        <v/>
      </c>
      <c r="I258" s="5" t="str">
        <f t="shared" si="40"/>
        <v/>
      </c>
      <c r="J258" s="10" t="str">
        <f t="shared" si="37"/>
        <v/>
      </c>
      <c r="L258" s="5" t="str">
        <f t="shared" si="30"/>
        <v/>
      </c>
      <c r="M258" s="5">
        <f t="shared" si="39"/>
        <v>0</v>
      </c>
      <c r="O258" s="10" t="str">
        <f t="shared" si="38"/>
        <v/>
      </c>
      <c r="R258">
        <f t="shared" si="33"/>
        <v>0</v>
      </c>
    </row>
    <row r="259" spans="5:18" x14ac:dyDescent="0.25">
      <c r="E259" t="str">
        <f t="shared" si="34"/>
        <v/>
      </c>
      <c r="F259" t="str">
        <f t="shared" si="35"/>
        <v/>
      </c>
      <c r="H259" t="str">
        <f t="shared" si="36"/>
        <v/>
      </c>
      <c r="I259" s="5" t="str">
        <f t="shared" si="40"/>
        <v/>
      </c>
      <c r="J259" s="10" t="str">
        <f t="shared" si="37"/>
        <v/>
      </c>
      <c r="L259" s="5" t="str">
        <f t="shared" si="30"/>
        <v/>
      </c>
      <c r="M259" s="5">
        <f t="shared" si="39"/>
        <v>0</v>
      </c>
      <c r="O259" s="10" t="str">
        <f t="shared" si="38"/>
        <v/>
      </c>
      <c r="R259">
        <f t="shared" si="33"/>
        <v>0</v>
      </c>
    </row>
    <row r="260" spans="5:18" x14ac:dyDescent="0.25">
      <c r="E260" t="str">
        <f t="shared" si="34"/>
        <v/>
      </c>
      <c r="F260" t="str">
        <f t="shared" si="35"/>
        <v/>
      </c>
      <c r="H260" t="str">
        <f t="shared" si="36"/>
        <v/>
      </c>
      <c r="I260" s="5" t="str">
        <f t="shared" si="40"/>
        <v/>
      </c>
      <c r="J260" s="10" t="str">
        <f t="shared" si="37"/>
        <v/>
      </c>
      <c r="L260" s="5" t="str">
        <f t="shared" ref="L260:L278" si="41">IF(K260="","",(S260/K260)+C260)</f>
        <v/>
      </c>
      <c r="M260" s="5">
        <f t="shared" si="39"/>
        <v>0</v>
      </c>
      <c r="O260" s="10" t="str">
        <f t="shared" si="38"/>
        <v/>
      </c>
      <c r="R260">
        <f t="shared" si="33"/>
        <v>0</v>
      </c>
    </row>
    <row r="261" spans="5:18" x14ac:dyDescent="0.25">
      <c r="E261" t="str">
        <f t="shared" si="34"/>
        <v/>
      </c>
      <c r="F261" t="str">
        <f t="shared" si="35"/>
        <v/>
      </c>
      <c r="H261" t="str">
        <f t="shared" si="36"/>
        <v/>
      </c>
      <c r="I261" s="5" t="str">
        <f t="shared" si="40"/>
        <v/>
      </c>
      <c r="J261" s="10" t="str">
        <f t="shared" si="37"/>
        <v/>
      </c>
      <c r="L261" s="5" t="str">
        <f t="shared" si="41"/>
        <v/>
      </c>
      <c r="M261" s="5">
        <f t="shared" si="39"/>
        <v>0</v>
      </c>
      <c r="O261" s="10" t="str">
        <f t="shared" si="38"/>
        <v/>
      </c>
      <c r="R261">
        <f t="shared" ref="R261:R324" si="42">IF(Q261="PD",IF((R260-S260)=0,H260,R260),R260)</f>
        <v>0</v>
      </c>
    </row>
    <row r="262" spans="5:18" x14ac:dyDescent="0.25">
      <c r="E262" t="str">
        <f t="shared" si="34"/>
        <v/>
      </c>
      <c r="F262" t="str">
        <f t="shared" si="35"/>
        <v/>
      </c>
      <c r="H262" t="str">
        <f t="shared" si="36"/>
        <v/>
      </c>
      <c r="I262" s="5" t="str">
        <f t="shared" si="40"/>
        <v/>
      </c>
      <c r="J262" s="10" t="str">
        <f t="shared" si="37"/>
        <v/>
      </c>
      <c r="L262" s="5" t="str">
        <f t="shared" si="41"/>
        <v/>
      </c>
      <c r="M262" s="5">
        <f t="shared" si="39"/>
        <v>0</v>
      </c>
      <c r="O262" s="10" t="str">
        <f t="shared" si="38"/>
        <v/>
      </c>
      <c r="R262">
        <f t="shared" si="42"/>
        <v>0</v>
      </c>
    </row>
    <row r="263" spans="5:18" x14ac:dyDescent="0.25">
      <c r="E263" t="str">
        <f t="shared" si="34"/>
        <v/>
      </c>
      <c r="F263" t="str">
        <f t="shared" si="35"/>
        <v/>
      </c>
      <c r="H263" t="str">
        <f t="shared" si="36"/>
        <v/>
      </c>
      <c r="I263" s="5" t="str">
        <f t="shared" si="40"/>
        <v/>
      </c>
      <c r="J263" s="10" t="str">
        <f t="shared" si="37"/>
        <v/>
      </c>
      <c r="L263" s="5" t="str">
        <f t="shared" si="41"/>
        <v/>
      </c>
      <c r="M263" s="5">
        <f t="shared" si="39"/>
        <v>0</v>
      </c>
      <c r="O263" s="10" t="str">
        <f t="shared" si="38"/>
        <v/>
      </c>
      <c r="R263">
        <f t="shared" si="42"/>
        <v>0</v>
      </c>
    </row>
    <row r="264" spans="5:18" x14ac:dyDescent="0.25">
      <c r="E264" t="str">
        <f t="shared" si="34"/>
        <v/>
      </c>
      <c r="F264" t="str">
        <f t="shared" si="35"/>
        <v/>
      </c>
      <c r="H264" t="str">
        <f t="shared" si="36"/>
        <v/>
      </c>
      <c r="I264" s="5" t="str">
        <f t="shared" si="40"/>
        <v/>
      </c>
      <c r="J264" s="10" t="str">
        <f t="shared" si="37"/>
        <v/>
      </c>
      <c r="L264" s="5" t="str">
        <f t="shared" si="41"/>
        <v/>
      </c>
      <c r="M264" s="5">
        <f t="shared" si="39"/>
        <v>0</v>
      </c>
      <c r="O264" s="10" t="str">
        <f t="shared" si="38"/>
        <v/>
      </c>
      <c r="R264">
        <f t="shared" si="42"/>
        <v>0</v>
      </c>
    </row>
    <row r="265" spans="5:18" x14ac:dyDescent="0.25">
      <c r="E265" t="str">
        <f t="shared" si="34"/>
        <v/>
      </c>
      <c r="F265" t="str">
        <f t="shared" si="35"/>
        <v/>
      </c>
      <c r="H265" t="str">
        <f t="shared" si="36"/>
        <v/>
      </c>
      <c r="I265" s="5" t="str">
        <f t="shared" si="40"/>
        <v/>
      </c>
      <c r="J265" s="10" t="str">
        <f t="shared" si="37"/>
        <v/>
      </c>
      <c r="L265" s="5" t="str">
        <f t="shared" si="41"/>
        <v/>
      </c>
      <c r="M265" s="5">
        <f t="shared" si="39"/>
        <v>0</v>
      </c>
      <c r="O265" s="10" t="str">
        <f t="shared" si="38"/>
        <v/>
      </c>
      <c r="R265">
        <f t="shared" si="42"/>
        <v>0</v>
      </c>
    </row>
    <row r="266" spans="5:18" x14ac:dyDescent="0.25">
      <c r="E266" t="str">
        <f t="shared" si="34"/>
        <v/>
      </c>
      <c r="F266" t="str">
        <f t="shared" si="35"/>
        <v/>
      </c>
      <c r="H266" t="str">
        <f t="shared" si="36"/>
        <v/>
      </c>
      <c r="I266" s="5" t="str">
        <f t="shared" si="40"/>
        <v/>
      </c>
      <c r="J266" s="10" t="str">
        <f t="shared" si="37"/>
        <v/>
      </c>
      <c r="L266" s="5" t="str">
        <f t="shared" si="41"/>
        <v/>
      </c>
      <c r="M266" s="5">
        <f t="shared" si="39"/>
        <v>0</v>
      </c>
      <c r="O266" s="10" t="str">
        <f t="shared" si="38"/>
        <v/>
      </c>
      <c r="R266">
        <f t="shared" si="42"/>
        <v>0</v>
      </c>
    </row>
    <row r="267" spans="5:18" x14ac:dyDescent="0.25">
      <c r="E267" t="str">
        <f t="shared" si="34"/>
        <v/>
      </c>
      <c r="F267" t="str">
        <f t="shared" si="35"/>
        <v/>
      </c>
      <c r="H267" t="str">
        <f t="shared" si="36"/>
        <v/>
      </c>
      <c r="I267" s="5" t="str">
        <f t="shared" si="40"/>
        <v/>
      </c>
      <c r="J267" s="10" t="str">
        <f t="shared" si="37"/>
        <v/>
      </c>
      <c r="L267" s="5" t="str">
        <f t="shared" si="41"/>
        <v/>
      </c>
      <c r="M267" s="5">
        <f t="shared" si="39"/>
        <v>0</v>
      </c>
      <c r="O267" s="10" t="str">
        <f t="shared" si="38"/>
        <v/>
      </c>
      <c r="R267">
        <f t="shared" si="42"/>
        <v>0</v>
      </c>
    </row>
    <row r="268" spans="5:18" x14ac:dyDescent="0.25">
      <c r="E268" t="str">
        <f t="shared" si="34"/>
        <v/>
      </c>
      <c r="F268" t="str">
        <f t="shared" si="35"/>
        <v/>
      </c>
      <c r="H268" t="str">
        <f t="shared" si="36"/>
        <v/>
      </c>
      <c r="I268" s="5" t="str">
        <f t="shared" si="40"/>
        <v/>
      </c>
      <c r="J268" s="10" t="str">
        <f t="shared" si="37"/>
        <v/>
      </c>
      <c r="L268" s="5" t="str">
        <f t="shared" si="41"/>
        <v/>
      </c>
      <c r="M268" s="5">
        <f t="shared" si="39"/>
        <v>0</v>
      </c>
      <c r="O268" s="10" t="str">
        <f t="shared" si="38"/>
        <v/>
      </c>
      <c r="R268">
        <f t="shared" si="42"/>
        <v>0</v>
      </c>
    </row>
    <row r="269" spans="5:18" x14ac:dyDescent="0.25">
      <c r="E269" t="str">
        <f t="shared" si="34"/>
        <v/>
      </c>
      <c r="F269" t="str">
        <f t="shared" si="35"/>
        <v/>
      </c>
      <c r="H269" t="str">
        <f t="shared" si="36"/>
        <v/>
      </c>
      <c r="I269" s="5" t="str">
        <f t="shared" si="40"/>
        <v/>
      </c>
      <c r="J269" s="10" t="str">
        <f t="shared" si="37"/>
        <v/>
      </c>
      <c r="L269" s="5" t="str">
        <f t="shared" si="41"/>
        <v/>
      </c>
      <c r="M269" s="5">
        <f t="shared" si="39"/>
        <v>0</v>
      </c>
      <c r="O269" s="10" t="str">
        <f t="shared" si="38"/>
        <v/>
      </c>
      <c r="R269">
        <f t="shared" si="42"/>
        <v>0</v>
      </c>
    </row>
    <row r="270" spans="5:18" x14ac:dyDescent="0.25">
      <c r="E270" t="str">
        <f t="shared" si="34"/>
        <v/>
      </c>
      <c r="F270" t="str">
        <f t="shared" si="35"/>
        <v/>
      </c>
      <c r="H270" t="str">
        <f t="shared" si="36"/>
        <v/>
      </c>
      <c r="I270" s="5" t="str">
        <f t="shared" si="40"/>
        <v/>
      </c>
      <c r="J270" s="10" t="str">
        <f t="shared" si="37"/>
        <v/>
      </c>
      <c r="L270" s="5" t="str">
        <f t="shared" si="41"/>
        <v/>
      </c>
      <c r="M270" s="5">
        <f t="shared" si="39"/>
        <v>0</v>
      </c>
      <c r="O270" s="10" t="str">
        <f t="shared" si="38"/>
        <v/>
      </c>
      <c r="R270">
        <f t="shared" si="42"/>
        <v>0</v>
      </c>
    </row>
    <row r="271" spans="5:18" x14ac:dyDescent="0.25">
      <c r="E271" t="str">
        <f t="shared" si="34"/>
        <v/>
      </c>
      <c r="F271" t="str">
        <f t="shared" si="35"/>
        <v/>
      </c>
      <c r="H271" t="str">
        <f t="shared" si="36"/>
        <v/>
      </c>
      <c r="I271" s="5" t="str">
        <f t="shared" si="40"/>
        <v/>
      </c>
      <c r="J271" s="10" t="str">
        <f t="shared" si="37"/>
        <v/>
      </c>
      <c r="L271" s="5" t="str">
        <f t="shared" si="41"/>
        <v/>
      </c>
      <c r="M271" s="5">
        <f t="shared" si="39"/>
        <v>0</v>
      </c>
      <c r="O271" s="10" t="str">
        <f t="shared" si="38"/>
        <v/>
      </c>
      <c r="R271">
        <f t="shared" si="42"/>
        <v>0</v>
      </c>
    </row>
    <row r="272" spans="5:18" x14ac:dyDescent="0.25">
      <c r="E272" t="str">
        <f t="shared" si="34"/>
        <v/>
      </c>
      <c r="F272" t="str">
        <f t="shared" si="35"/>
        <v/>
      </c>
      <c r="H272" t="str">
        <f t="shared" si="36"/>
        <v/>
      </c>
      <c r="I272" s="5" t="str">
        <f t="shared" si="40"/>
        <v/>
      </c>
      <c r="J272" s="10" t="str">
        <f t="shared" si="37"/>
        <v/>
      </c>
      <c r="L272" s="5" t="str">
        <f t="shared" si="41"/>
        <v/>
      </c>
      <c r="M272" s="5">
        <f t="shared" si="39"/>
        <v>0</v>
      </c>
      <c r="O272" s="10" t="str">
        <f t="shared" si="38"/>
        <v/>
      </c>
      <c r="R272">
        <f t="shared" si="42"/>
        <v>0</v>
      </c>
    </row>
    <row r="273" spans="5:18" x14ac:dyDescent="0.25">
      <c r="E273" t="str">
        <f t="shared" si="34"/>
        <v/>
      </c>
      <c r="F273" t="str">
        <f t="shared" si="35"/>
        <v/>
      </c>
      <c r="H273" t="str">
        <f t="shared" si="36"/>
        <v/>
      </c>
      <c r="I273" s="5" t="str">
        <f t="shared" si="40"/>
        <v/>
      </c>
      <c r="J273" s="10" t="str">
        <f t="shared" si="37"/>
        <v/>
      </c>
      <c r="L273" s="5" t="str">
        <f t="shared" si="41"/>
        <v/>
      </c>
      <c r="M273" s="5">
        <f t="shared" si="39"/>
        <v>0</v>
      </c>
      <c r="O273" s="10" t="str">
        <f t="shared" si="38"/>
        <v/>
      </c>
      <c r="R273">
        <f t="shared" si="42"/>
        <v>0</v>
      </c>
    </row>
    <row r="274" spans="5:18" x14ac:dyDescent="0.25">
      <c r="E274" t="str">
        <f t="shared" si="34"/>
        <v/>
      </c>
      <c r="F274" t="str">
        <f t="shared" si="35"/>
        <v/>
      </c>
      <c r="H274" t="str">
        <f t="shared" si="36"/>
        <v/>
      </c>
      <c r="I274" s="5" t="str">
        <f t="shared" si="40"/>
        <v/>
      </c>
      <c r="J274" s="10" t="str">
        <f t="shared" si="37"/>
        <v/>
      </c>
      <c r="L274" s="5" t="str">
        <f t="shared" si="41"/>
        <v/>
      </c>
      <c r="M274" s="5">
        <f t="shared" si="39"/>
        <v>0</v>
      </c>
      <c r="O274" s="10" t="str">
        <f t="shared" si="38"/>
        <v/>
      </c>
      <c r="R274">
        <f t="shared" si="42"/>
        <v>0</v>
      </c>
    </row>
    <row r="275" spans="5:18" x14ac:dyDescent="0.25">
      <c r="E275" t="str">
        <f t="shared" si="34"/>
        <v/>
      </c>
      <c r="F275" t="str">
        <f t="shared" si="35"/>
        <v/>
      </c>
      <c r="H275" t="str">
        <f t="shared" si="36"/>
        <v/>
      </c>
      <c r="I275" s="5" t="str">
        <f t="shared" si="40"/>
        <v/>
      </c>
      <c r="J275" s="10" t="str">
        <f t="shared" si="37"/>
        <v/>
      </c>
      <c r="L275" s="5" t="str">
        <f t="shared" si="41"/>
        <v/>
      </c>
      <c r="M275" s="5">
        <f t="shared" si="39"/>
        <v>0</v>
      </c>
      <c r="O275" s="10" t="str">
        <f t="shared" si="38"/>
        <v/>
      </c>
      <c r="R275">
        <f t="shared" si="42"/>
        <v>0</v>
      </c>
    </row>
    <row r="276" spans="5:18" x14ac:dyDescent="0.25">
      <c r="E276" t="str">
        <f t="shared" si="34"/>
        <v/>
      </c>
      <c r="F276" t="str">
        <f t="shared" si="35"/>
        <v/>
      </c>
      <c r="H276" t="str">
        <f t="shared" si="36"/>
        <v/>
      </c>
      <c r="I276" s="5" t="str">
        <f t="shared" si="40"/>
        <v/>
      </c>
      <c r="J276" s="10" t="str">
        <f t="shared" si="37"/>
        <v/>
      </c>
      <c r="L276" s="5" t="str">
        <f t="shared" si="41"/>
        <v/>
      </c>
      <c r="M276" s="5">
        <f t="shared" si="39"/>
        <v>0</v>
      </c>
      <c r="O276" s="10" t="str">
        <f t="shared" si="38"/>
        <v/>
      </c>
      <c r="R276">
        <f t="shared" si="42"/>
        <v>0</v>
      </c>
    </row>
    <row r="277" spans="5:18" x14ac:dyDescent="0.25">
      <c r="E277" t="str">
        <f t="shared" si="34"/>
        <v/>
      </c>
      <c r="F277" t="str">
        <f t="shared" si="35"/>
        <v/>
      </c>
      <c r="H277" t="str">
        <f t="shared" si="36"/>
        <v/>
      </c>
      <c r="I277" s="5" t="str">
        <f t="shared" si="40"/>
        <v/>
      </c>
      <c r="J277" s="10" t="str">
        <f t="shared" si="37"/>
        <v/>
      </c>
      <c r="L277" s="5" t="str">
        <f t="shared" si="41"/>
        <v/>
      </c>
      <c r="M277" s="5">
        <f t="shared" si="39"/>
        <v>0</v>
      </c>
      <c r="O277" s="10" t="str">
        <f t="shared" si="38"/>
        <v/>
      </c>
      <c r="R277">
        <f t="shared" si="42"/>
        <v>0</v>
      </c>
    </row>
    <row r="278" spans="5:18" x14ac:dyDescent="0.25">
      <c r="E278" t="str">
        <f t="shared" si="34"/>
        <v/>
      </c>
      <c r="F278" t="str">
        <f t="shared" si="35"/>
        <v/>
      </c>
      <c r="H278" t="str">
        <f t="shared" si="36"/>
        <v/>
      </c>
      <c r="I278" s="5" t="str">
        <f t="shared" si="40"/>
        <v/>
      </c>
      <c r="J278" s="10" t="str">
        <f t="shared" si="37"/>
        <v/>
      </c>
      <c r="L278" s="5" t="str">
        <f t="shared" si="41"/>
        <v/>
      </c>
      <c r="M278" s="5">
        <f t="shared" si="39"/>
        <v>0</v>
      </c>
      <c r="O278" s="10" t="str">
        <f t="shared" si="38"/>
        <v/>
      </c>
      <c r="R278">
        <f t="shared" si="42"/>
        <v>0</v>
      </c>
    </row>
    <row r="279" spans="5:18" x14ac:dyDescent="0.25">
      <c r="E279" t="str">
        <f t="shared" si="34"/>
        <v/>
      </c>
      <c r="F279" t="str">
        <f t="shared" si="35"/>
        <v/>
      </c>
      <c r="H279" t="str">
        <f t="shared" si="36"/>
        <v/>
      </c>
      <c r="I279" s="5" t="str">
        <f t="shared" si="40"/>
        <v/>
      </c>
      <c r="J279" s="10" t="str">
        <f t="shared" si="37"/>
        <v/>
      </c>
      <c r="L279" s="5" t="str">
        <f t="shared" ref="L279:L296" si="43">IF(K279="","",(R279/K279)+C279)</f>
        <v/>
      </c>
      <c r="M279" s="5">
        <f t="shared" si="39"/>
        <v>0</v>
      </c>
      <c r="O279" s="10" t="str">
        <f t="shared" si="38"/>
        <v/>
      </c>
      <c r="R279">
        <f t="shared" si="42"/>
        <v>0</v>
      </c>
    </row>
    <row r="280" spans="5:18" x14ac:dyDescent="0.25">
      <c r="E280" t="str">
        <f t="shared" si="34"/>
        <v/>
      </c>
      <c r="F280" t="str">
        <f t="shared" si="35"/>
        <v/>
      </c>
      <c r="H280" t="str">
        <f t="shared" si="36"/>
        <v/>
      </c>
      <c r="I280" s="5" t="str">
        <f t="shared" si="40"/>
        <v/>
      </c>
      <c r="J280" s="10" t="str">
        <f t="shared" si="37"/>
        <v/>
      </c>
      <c r="L280" s="5" t="str">
        <f t="shared" si="43"/>
        <v/>
      </c>
      <c r="M280" s="5">
        <f t="shared" si="39"/>
        <v>0</v>
      </c>
      <c r="O280" s="10" t="str">
        <f t="shared" si="38"/>
        <v/>
      </c>
      <c r="R280">
        <f t="shared" si="42"/>
        <v>0</v>
      </c>
    </row>
    <row r="281" spans="5:18" x14ac:dyDescent="0.25">
      <c r="E281" t="str">
        <f t="shared" si="34"/>
        <v/>
      </c>
      <c r="F281" t="str">
        <f t="shared" si="35"/>
        <v/>
      </c>
      <c r="H281" t="str">
        <f t="shared" si="36"/>
        <v/>
      </c>
      <c r="I281" s="5" t="str">
        <f t="shared" si="40"/>
        <v/>
      </c>
      <c r="J281" s="10" t="str">
        <f t="shared" si="37"/>
        <v/>
      </c>
      <c r="L281" s="5" t="str">
        <f t="shared" si="43"/>
        <v/>
      </c>
      <c r="M281" s="5">
        <f t="shared" si="39"/>
        <v>0</v>
      </c>
      <c r="O281" s="10" t="str">
        <f t="shared" si="38"/>
        <v/>
      </c>
      <c r="R281">
        <f t="shared" si="42"/>
        <v>0</v>
      </c>
    </row>
    <row r="282" spans="5:18" x14ac:dyDescent="0.25">
      <c r="E282" t="str">
        <f t="shared" si="34"/>
        <v/>
      </c>
      <c r="F282" t="str">
        <f t="shared" si="35"/>
        <v/>
      </c>
      <c r="H282" t="str">
        <f t="shared" si="36"/>
        <v/>
      </c>
      <c r="I282" s="5" t="str">
        <f t="shared" si="40"/>
        <v/>
      </c>
      <c r="J282" s="10" t="str">
        <f t="shared" si="37"/>
        <v/>
      </c>
      <c r="L282" s="5" t="str">
        <f t="shared" si="43"/>
        <v/>
      </c>
      <c r="M282" s="5">
        <f t="shared" si="39"/>
        <v>0</v>
      </c>
      <c r="O282" s="10" t="str">
        <f t="shared" si="38"/>
        <v/>
      </c>
      <c r="R282">
        <f t="shared" si="42"/>
        <v>0</v>
      </c>
    </row>
    <row r="283" spans="5:18" x14ac:dyDescent="0.25">
      <c r="E283" t="str">
        <f t="shared" si="34"/>
        <v/>
      </c>
      <c r="F283" t="str">
        <f t="shared" si="35"/>
        <v/>
      </c>
      <c r="H283" t="str">
        <f t="shared" si="36"/>
        <v/>
      </c>
      <c r="I283" s="5" t="str">
        <f t="shared" si="40"/>
        <v/>
      </c>
      <c r="J283" s="10" t="str">
        <f t="shared" si="37"/>
        <v/>
      </c>
      <c r="L283" s="5" t="str">
        <f t="shared" si="43"/>
        <v/>
      </c>
      <c r="M283" s="5">
        <f t="shared" si="39"/>
        <v>0</v>
      </c>
      <c r="O283" s="10" t="str">
        <f t="shared" si="38"/>
        <v/>
      </c>
      <c r="R283">
        <f t="shared" si="42"/>
        <v>0</v>
      </c>
    </row>
    <row r="284" spans="5:18" x14ac:dyDescent="0.25">
      <c r="E284" t="str">
        <f t="shared" si="34"/>
        <v/>
      </c>
      <c r="F284" t="str">
        <f t="shared" si="35"/>
        <v/>
      </c>
      <c r="H284" t="str">
        <f t="shared" si="36"/>
        <v/>
      </c>
      <c r="I284" s="5" t="str">
        <f t="shared" si="40"/>
        <v/>
      </c>
      <c r="J284" s="10" t="str">
        <f t="shared" si="37"/>
        <v/>
      </c>
      <c r="L284" s="5" t="str">
        <f t="shared" si="43"/>
        <v/>
      </c>
      <c r="M284" s="5">
        <f t="shared" si="39"/>
        <v>0</v>
      </c>
      <c r="O284" s="10" t="str">
        <f t="shared" si="38"/>
        <v/>
      </c>
      <c r="R284">
        <f t="shared" si="42"/>
        <v>0</v>
      </c>
    </row>
    <row r="285" spans="5:18" x14ac:dyDescent="0.25">
      <c r="E285" t="str">
        <f t="shared" si="34"/>
        <v/>
      </c>
      <c r="F285" t="str">
        <f t="shared" si="35"/>
        <v/>
      </c>
      <c r="H285" t="str">
        <f t="shared" si="36"/>
        <v/>
      </c>
      <c r="I285" s="5" t="str">
        <f t="shared" si="40"/>
        <v/>
      </c>
      <c r="J285" s="10" t="str">
        <f t="shared" si="37"/>
        <v/>
      </c>
      <c r="L285" s="5" t="str">
        <f t="shared" si="43"/>
        <v/>
      </c>
      <c r="M285" s="5">
        <f t="shared" si="39"/>
        <v>0</v>
      </c>
      <c r="O285" s="10" t="str">
        <f t="shared" si="38"/>
        <v/>
      </c>
      <c r="R285">
        <f t="shared" si="42"/>
        <v>0</v>
      </c>
    </row>
    <row r="286" spans="5:18" x14ac:dyDescent="0.25">
      <c r="E286" t="str">
        <f t="shared" si="34"/>
        <v/>
      </c>
      <c r="F286" t="str">
        <f t="shared" si="35"/>
        <v/>
      </c>
      <c r="H286" t="str">
        <f t="shared" si="36"/>
        <v/>
      </c>
      <c r="I286" s="5" t="str">
        <f t="shared" si="40"/>
        <v/>
      </c>
      <c r="J286" s="10" t="str">
        <f t="shared" si="37"/>
        <v/>
      </c>
      <c r="L286" s="5" t="str">
        <f t="shared" si="43"/>
        <v/>
      </c>
      <c r="M286" s="5">
        <f t="shared" si="39"/>
        <v>0</v>
      </c>
      <c r="O286" s="10" t="str">
        <f t="shared" si="38"/>
        <v/>
      </c>
      <c r="R286">
        <f t="shared" si="42"/>
        <v>0</v>
      </c>
    </row>
    <row r="287" spans="5:18" x14ac:dyDescent="0.25">
      <c r="E287" t="str">
        <f t="shared" si="34"/>
        <v/>
      </c>
      <c r="F287" t="str">
        <f t="shared" si="35"/>
        <v/>
      </c>
      <c r="H287" t="str">
        <f t="shared" si="36"/>
        <v/>
      </c>
      <c r="I287" s="5" t="str">
        <f t="shared" si="40"/>
        <v/>
      </c>
      <c r="J287" s="10" t="str">
        <f t="shared" si="37"/>
        <v/>
      </c>
      <c r="L287" s="5" t="str">
        <f t="shared" si="43"/>
        <v/>
      </c>
      <c r="M287" s="5">
        <f t="shared" si="39"/>
        <v>0</v>
      </c>
      <c r="O287" s="10" t="str">
        <f t="shared" si="38"/>
        <v/>
      </c>
      <c r="R287">
        <f t="shared" si="42"/>
        <v>0</v>
      </c>
    </row>
    <row r="288" spans="5:18" x14ac:dyDescent="0.25">
      <c r="E288" t="str">
        <f t="shared" si="34"/>
        <v/>
      </c>
      <c r="F288" t="str">
        <f t="shared" si="35"/>
        <v/>
      </c>
      <c r="H288" t="str">
        <f t="shared" si="36"/>
        <v/>
      </c>
      <c r="I288" s="5" t="str">
        <f t="shared" si="40"/>
        <v/>
      </c>
      <c r="J288" s="10" t="str">
        <f t="shared" si="37"/>
        <v/>
      </c>
      <c r="L288" s="5" t="str">
        <f t="shared" si="43"/>
        <v/>
      </c>
      <c r="M288" s="5">
        <f t="shared" si="39"/>
        <v>0</v>
      </c>
      <c r="O288" s="10" t="str">
        <f t="shared" si="38"/>
        <v/>
      </c>
      <c r="R288">
        <f t="shared" si="42"/>
        <v>0</v>
      </c>
    </row>
    <row r="289" spans="5:18" x14ac:dyDescent="0.25">
      <c r="E289" t="str">
        <f t="shared" si="34"/>
        <v/>
      </c>
      <c r="F289" t="str">
        <f t="shared" si="35"/>
        <v/>
      </c>
      <c r="H289" t="str">
        <f t="shared" si="36"/>
        <v/>
      </c>
      <c r="I289" s="5" t="str">
        <f t="shared" si="40"/>
        <v/>
      </c>
      <c r="J289" s="10" t="str">
        <f t="shared" si="37"/>
        <v/>
      </c>
      <c r="L289" s="5" t="str">
        <f t="shared" si="43"/>
        <v/>
      </c>
      <c r="M289" s="5">
        <f t="shared" si="39"/>
        <v>0</v>
      </c>
      <c r="O289" s="10" t="str">
        <f t="shared" si="38"/>
        <v/>
      </c>
      <c r="R289">
        <f t="shared" si="42"/>
        <v>0</v>
      </c>
    </row>
    <row r="290" spans="5:18" x14ac:dyDescent="0.25">
      <c r="E290" t="str">
        <f t="shared" si="34"/>
        <v/>
      </c>
      <c r="F290" t="str">
        <f t="shared" si="35"/>
        <v/>
      </c>
      <c r="H290" t="str">
        <f t="shared" si="36"/>
        <v/>
      </c>
      <c r="I290" s="5" t="str">
        <f t="shared" si="40"/>
        <v/>
      </c>
      <c r="J290" s="10" t="str">
        <f t="shared" si="37"/>
        <v/>
      </c>
      <c r="L290" s="5" t="str">
        <f t="shared" si="43"/>
        <v/>
      </c>
      <c r="M290" s="5">
        <f t="shared" si="39"/>
        <v>0</v>
      </c>
      <c r="O290" s="10" t="str">
        <f t="shared" si="38"/>
        <v/>
      </c>
      <c r="R290">
        <f t="shared" si="42"/>
        <v>0</v>
      </c>
    </row>
    <row r="291" spans="5:18" x14ac:dyDescent="0.25">
      <c r="E291" t="str">
        <f t="shared" si="34"/>
        <v/>
      </c>
      <c r="F291" t="str">
        <f t="shared" si="35"/>
        <v/>
      </c>
      <c r="H291" t="str">
        <f t="shared" si="36"/>
        <v/>
      </c>
      <c r="I291" s="5" t="str">
        <f t="shared" si="40"/>
        <v/>
      </c>
      <c r="J291" s="10" t="str">
        <f t="shared" si="37"/>
        <v/>
      </c>
      <c r="L291" s="5" t="str">
        <f t="shared" si="43"/>
        <v/>
      </c>
      <c r="M291" s="5">
        <f t="shared" si="39"/>
        <v>0</v>
      </c>
      <c r="O291" s="10" t="str">
        <f t="shared" si="38"/>
        <v/>
      </c>
      <c r="R291">
        <f t="shared" si="42"/>
        <v>0</v>
      </c>
    </row>
    <row r="292" spans="5:18" x14ac:dyDescent="0.25">
      <c r="E292" t="str">
        <f t="shared" si="34"/>
        <v/>
      </c>
      <c r="F292" t="str">
        <f t="shared" si="35"/>
        <v/>
      </c>
      <c r="H292" t="str">
        <f t="shared" si="36"/>
        <v/>
      </c>
      <c r="I292" s="5" t="str">
        <f t="shared" si="40"/>
        <v/>
      </c>
      <c r="J292" s="10" t="str">
        <f t="shared" si="37"/>
        <v/>
      </c>
      <c r="L292" s="5" t="str">
        <f t="shared" si="43"/>
        <v/>
      </c>
      <c r="O292" s="10" t="str">
        <f t="shared" si="38"/>
        <v/>
      </c>
      <c r="R292">
        <f t="shared" si="42"/>
        <v>0</v>
      </c>
    </row>
    <row r="293" spans="5:18" x14ac:dyDescent="0.25">
      <c r="E293" t="str">
        <f t="shared" si="34"/>
        <v/>
      </c>
      <c r="F293" t="str">
        <f t="shared" si="35"/>
        <v/>
      </c>
      <c r="H293" t="str">
        <f t="shared" si="36"/>
        <v/>
      </c>
      <c r="I293" s="5" t="str">
        <f t="shared" si="40"/>
        <v/>
      </c>
      <c r="J293" s="10" t="str">
        <f t="shared" si="37"/>
        <v/>
      </c>
      <c r="L293" s="5" t="str">
        <f t="shared" si="43"/>
        <v/>
      </c>
      <c r="O293" s="10" t="str">
        <f t="shared" si="38"/>
        <v/>
      </c>
      <c r="R293">
        <f t="shared" si="42"/>
        <v>0</v>
      </c>
    </row>
    <row r="294" spans="5:18" x14ac:dyDescent="0.25">
      <c r="E294" t="str">
        <f t="shared" si="34"/>
        <v/>
      </c>
      <c r="F294" t="str">
        <f t="shared" si="35"/>
        <v/>
      </c>
      <c r="H294" t="str">
        <f t="shared" si="36"/>
        <v/>
      </c>
      <c r="I294" s="5" t="str">
        <f t="shared" si="40"/>
        <v/>
      </c>
      <c r="J294" s="10" t="str">
        <f t="shared" si="37"/>
        <v/>
      </c>
      <c r="L294" s="5" t="str">
        <f t="shared" si="43"/>
        <v/>
      </c>
      <c r="O294" s="10" t="str">
        <f t="shared" si="38"/>
        <v/>
      </c>
      <c r="R294">
        <f t="shared" si="42"/>
        <v>0</v>
      </c>
    </row>
    <row r="295" spans="5:18" x14ac:dyDescent="0.25">
      <c r="E295" t="str">
        <f t="shared" ref="E295:E358" si="44">IF(D295="","",$C$19+D295*($C$20-$C$19))</f>
        <v/>
      </c>
      <c r="F295" t="str">
        <f t="shared" ref="F295:F358" si="45">IF(E295="","",E295+C295)</f>
        <v/>
      </c>
      <c r="H295" t="str">
        <f t="shared" si="36"/>
        <v/>
      </c>
      <c r="I295" s="5" t="str">
        <f t="shared" si="40"/>
        <v/>
      </c>
      <c r="J295" s="10" t="str">
        <f t="shared" si="37"/>
        <v/>
      </c>
      <c r="L295" s="5" t="str">
        <f t="shared" si="43"/>
        <v/>
      </c>
      <c r="O295" s="10" t="str">
        <f t="shared" si="38"/>
        <v/>
      </c>
      <c r="R295">
        <f t="shared" si="42"/>
        <v>0</v>
      </c>
    </row>
    <row r="296" spans="5:18" x14ac:dyDescent="0.25">
      <c r="E296" t="str">
        <f t="shared" si="44"/>
        <v/>
      </c>
      <c r="F296" t="str">
        <f t="shared" si="45"/>
        <v/>
      </c>
      <c r="H296" t="str">
        <f t="shared" ref="H296:H359" si="46">IF(G296="","",LOOKUP(G296,$K$16:$K$17,$I$16:$I$17))</f>
        <v/>
      </c>
      <c r="I296" s="5" t="str">
        <f t="shared" si="40"/>
        <v/>
      </c>
      <c r="J296" s="10" t="str">
        <f t="shared" ref="J296:J327" si="47">IF(I296="","",I296+C296)</f>
        <v/>
      </c>
      <c r="L296" s="5" t="str">
        <f t="shared" si="43"/>
        <v/>
      </c>
      <c r="O296" s="10" t="str">
        <f t="shared" si="38"/>
        <v/>
      </c>
      <c r="R296">
        <f t="shared" si="42"/>
        <v>0</v>
      </c>
    </row>
    <row r="297" spans="5:18" x14ac:dyDescent="0.25">
      <c r="E297" t="str">
        <f t="shared" si="44"/>
        <v/>
      </c>
      <c r="F297" t="str">
        <f t="shared" si="45"/>
        <v/>
      </c>
      <c r="H297" t="str">
        <f t="shared" si="46"/>
        <v/>
      </c>
      <c r="I297" s="5" t="str">
        <f t="shared" si="40"/>
        <v/>
      </c>
      <c r="J297" s="10" t="str">
        <f t="shared" si="47"/>
        <v/>
      </c>
      <c r="L297" s="5" t="str">
        <f t="shared" ref="L297:L360" si="48">IF(K297="","",(R297/K297)+C297)</f>
        <v/>
      </c>
      <c r="O297" s="10" t="str">
        <f t="shared" si="38"/>
        <v/>
      </c>
      <c r="R297">
        <f t="shared" si="42"/>
        <v>0</v>
      </c>
    </row>
    <row r="298" spans="5:18" x14ac:dyDescent="0.25">
      <c r="E298" t="str">
        <f t="shared" si="44"/>
        <v/>
      </c>
      <c r="F298" t="str">
        <f t="shared" si="45"/>
        <v/>
      </c>
      <c r="H298" t="str">
        <f t="shared" si="46"/>
        <v/>
      </c>
      <c r="I298" s="5" t="str">
        <f t="shared" si="40"/>
        <v/>
      </c>
      <c r="J298" s="10" t="str">
        <f t="shared" si="47"/>
        <v/>
      </c>
      <c r="L298" s="5" t="str">
        <f t="shared" si="48"/>
        <v/>
      </c>
      <c r="O298" s="10" t="str">
        <f t="shared" ref="O298:O323" si="49">IF(N298="","",N298+C298)</f>
        <v/>
      </c>
      <c r="R298">
        <f t="shared" si="42"/>
        <v>0</v>
      </c>
    </row>
    <row r="299" spans="5:18" x14ac:dyDescent="0.25">
      <c r="E299" t="str">
        <f t="shared" si="44"/>
        <v/>
      </c>
      <c r="F299" t="str">
        <f t="shared" si="45"/>
        <v/>
      </c>
      <c r="H299" t="str">
        <f t="shared" si="46"/>
        <v/>
      </c>
      <c r="I299" s="5" t="str">
        <f t="shared" si="40"/>
        <v/>
      </c>
      <c r="J299" s="10" t="str">
        <f t="shared" si="47"/>
        <v/>
      </c>
      <c r="L299" s="5" t="str">
        <f t="shared" si="48"/>
        <v/>
      </c>
      <c r="O299" s="10" t="str">
        <f t="shared" si="49"/>
        <v/>
      </c>
      <c r="R299">
        <f t="shared" si="42"/>
        <v>0</v>
      </c>
    </row>
    <row r="300" spans="5:18" x14ac:dyDescent="0.25">
      <c r="E300" t="str">
        <f t="shared" si="44"/>
        <v/>
      </c>
      <c r="F300" t="str">
        <f t="shared" si="45"/>
        <v/>
      </c>
      <c r="H300" t="str">
        <f t="shared" si="46"/>
        <v/>
      </c>
      <c r="I300" s="5" t="str">
        <f t="shared" si="40"/>
        <v/>
      </c>
      <c r="J300" s="10" t="str">
        <f t="shared" si="47"/>
        <v/>
      </c>
      <c r="L300" s="5" t="str">
        <f t="shared" si="48"/>
        <v/>
      </c>
      <c r="O300" s="10" t="str">
        <f t="shared" si="49"/>
        <v/>
      </c>
      <c r="R300">
        <f t="shared" si="42"/>
        <v>0</v>
      </c>
    </row>
    <row r="301" spans="5:18" x14ac:dyDescent="0.25">
      <c r="E301" t="str">
        <f t="shared" si="44"/>
        <v/>
      </c>
      <c r="F301" t="str">
        <f t="shared" si="45"/>
        <v/>
      </c>
      <c r="H301" t="str">
        <f t="shared" si="46"/>
        <v/>
      </c>
      <c r="I301" s="5" t="str">
        <f t="shared" si="40"/>
        <v/>
      </c>
      <c r="J301" s="10" t="str">
        <f t="shared" si="47"/>
        <v/>
      </c>
      <c r="L301" s="5" t="str">
        <f t="shared" si="48"/>
        <v/>
      </c>
      <c r="O301" s="10" t="str">
        <f t="shared" si="49"/>
        <v/>
      </c>
      <c r="R301">
        <f t="shared" si="42"/>
        <v>0</v>
      </c>
    </row>
    <row r="302" spans="5:18" x14ac:dyDescent="0.25">
      <c r="E302" t="str">
        <f t="shared" si="44"/>
        <v/>
      </c>
      <c r="F302" t="str">
        <f t="shared" si="45"/>
        <v/>
      </c>
      <c r="H302" t="str">
        <f t="shared" si="46"/>
        <v/>
      </c>
      <c r="I302" s="5" t="str">
        <f t="shared" si="40"/>
        <v/>
      </c>
      <c r="J302" s="10" t="str">
        <f t="shared" si="47"/>
        <v/>
      </c>
      <c r="L302" s="5" t="str">
        <f t="shared" si="48"/>
        <v/>
      </c>
      <c r="O302" s="10" t="str">
        <f t="shared" si="49"/>
        <v/>
      </c>
      <c r="R302">
        <f t="shared" si="42"/>
        <v>0</v>
      </c>
    </row>
    <row r="303" spans="5:18" x14ac:dyDescent="0.25">
      <c r="E303" t="str">
        <f t="shared" si="44"/>
        <v/>
      </c>
      <c r="F303" t="str">
        <f t="shared" si="45"/>
        <v/>
      </c>
      <c r="H303" t="str">
        <f t="shared" si="46"/>
        <v/>
      </c>
      <c r="I303" s="5" t="str">
        <f t="shared" si="40"/>
        <v/>
      </c>
      <c r="J303" s="10" t="str">
        <f t="shared" si="47"/>
        <v/>
      </c>
      <c r="L303" s="5" t="str">
        <f t="shared" si="48"/>
        <v/>
      </c>
      <c r="O303" s="10" t="str">
        <f t="shared" si="49"/>
        <v/>
      </c>
      <c r="R303">
        <f t="shared" si="42"/>
        <v>0</v>
      </c>
    </row>
    <row r="304" spans="5:18" x14ac:dyDescent="0.25">
      <c r="E304" t="str">
        <f t="shared" si="44"/>
        <v/>
      </c>
      <c r="F304" t="str">
        <f t="shared" si="45"/>
        <v/>
      </c>
      <c r="H304" t="str">
        <f t="shared" si="46"/>
        <v/>
      </c>
      <c r="I304" s="5" t="str">
        <f t="shared" si="40"/>
        <v/>
      </c>
      <c r="J304" s="10" t="str">
        <f t="shared" si="47"/>
        <v/>
      </c>
      <c r="L304" s="5" t="str">
        <f t="shared" si="48"/>
        <v/>
      </c>
      <c r="O304" s="10" t="str">
        <f t="shared" si="49"/>
        <v/>
      </c>
      <c r="R304">
        <f t="shared" si="42"/>
        <v>0</v>
      </c>
    </row>
    <row r="305" spans="5:18" x14ac:dyDescent="0.25">
      <c r="E305" t="str">
        <f t="shared" si="44"/>
        <v/>
      </c>
      <c r="F305" t="str">
        <f t="shared" si="45"/>
        <v/>
      </c>
      <c r="H305" t="str">
        <f t="shared" si="46"/>
        <v/>
      </c>
      <c r="I305" s="5" t="str">
        <f t="shared" si="40"/>
        <v/>
      </c>
      <c r="J305" s="10" t="str">
        <f t="shared" si="47"/>
        <v/>
      </c>
      <c r="L305" s="5" t="str">
        <f t="shared" si="48"/>
        <v/>
      </c>
      <c r="O305" s="10" t="str">
        <f t="shared" si="49"/>
        <v/>
      </c>
      <c r="R305">
        <f t="shared" si="42"/>
        <v>0</v>
      </c>
    </row>
    <row r="306" spans="5:18" x14ac:dyDescent="0.25">
      <c r="E306" t="str">
        <f t="shared" si="44"/>
        <v/>
      </c>
      <c r="F306" t="str">
        <f t="shared" si="45"/>
        <v/>
      </c>
      <c r="H306" t="str">
        <f t="shared" si="46"/>
        <v/>
      </c>
      <c r="I306" s="5" t="str">
        <f t="shared" si="40"/>
        <v/>
      </c>
      <c r="J306" s="10" t="str">
        <f t="shared" si="47"/>
        <v/>
      </c>
      <c r="L306" s="5" t="str">
        <f t="shared" si="48"/>
        <v/>
      </c>
      <c r="O306" s="10" t="str">
        <f t="shared" si="49"/>
        <v/>
      </c>
      <c r="R306">
        <f t="shared" si="42"/>
        <v>0</v>
      </c>
    </row>
    <row r="307" spans="5:18" x14ac:dyDescent="0.25">
      <c r="E307" t="str">
        <f t="shared" si="44"/>
        <v/>
      </c>
      <c r="F307" t="str">
        <f t="shared" si="45"/>
        <v/>
      </c>
      <c r="H307" t="str">
        <f t="shared" si="46"/>
        <v/>
      </c>
      <c r="I307" s="5" t="str">
        <f t="shared" si="40"/>
        <v/>
      </c>
      <c r="J307" s="10" t="str">
        <f t="shared" si="47"/>
        <v/>
      </c>
      <c r="L307" s="5" t="str">
        <f t="shared" si="48"/>
        <v/>
      </c>
      <c r="O307" s="10" t="str">
        <f t="shared" si="49"/>
        <v/>
      </c>
      <c r="R307">
        <f t="shared" si="42"/>
        <v>0</v>
      </c>
    </row>
    <row r="308" spans="5:18" x14ac:dyDescent="0.25">
      <c r="E308" t="str">
        <f t="shared" si="44"/>
        <v/>
      </c>
      <c r="F308" t="str">
        <f t="shared" si="45"/>
        <v/>
      </c>
      <c r="H308" t="str">
        <f t="shared" si="46"/>
        <v/>
      </c>
      <c r="I308" s="5" t="str">
        <f t="shared" si="40"/>
        <v/>
      </c>
      <c r="J308" s="10" t="str">
        <f t="shared" si="47"/>
        <v/>
      </c>
      <c r="L308" s="5" t="str">
        <f t="shared" si="48"/>
        <v/>
      </c>
      <c r="O308" s="10" t="str">
        <f t="shared" si="49"/>
        <v/>
      </c>
      <c r="R308">
        <f t="shared" si="42"/>
        <v>0</v>
      </c>
    </row>
    <row r="309" spans="5:18" x14ac:dyDescent="0.25">
      <c r="E309" t="str">
        <f t="shared" si="44"/>
        <v/>
      </c>
      <c r="F309" t="str">
        <f t="shared" si="45"/>
        <v/>
      </c>
      <c r="H309" t="str">
        <f t="shared" si="46"/>
        <v/>
      </c>
      <c r="I309" s="5" t="str">
        <f t="shared" si="40"/>
        <v/>
      </c>
      <c r="J309" s="10" t="str">
        <f t="shared" si="47"/>
        <v/>
      </c>
      <c r="L309" s="5" t="str">
        <f t="shared" si="48"/>
        <v/>
      </c>
      <c r="O309" s="10" t="str">
        <f t="shared" si="49"/>
        <v/>
      </c>
      <c r="R309">
        <f t="shared" si="42"/>
        <v>0</v>
      </c>
    </row>
    <row r="310" spans="5:18" x14ac:dyDescent="0.25">
      <c r="E310" t="str">
        <f t="shared" si="44"/>
        <v/>
      </c>
      <c r="F310" t="str">
        <f t="shared" si="45"/>
        <v/>
      </c>
      <c r="H310" t="str">
        <f t="shared" si="46"/>
        <v/>
      </c>
      <c r="I310" s="5" t="str">
        <f t="shared" si="40"/>
        <v/>
      </c>
      <c r="J310" s="10" t="str">
        <f t="shared" si="47"/>
        <v/>
      </c>
      <c r="L310" s="5" t="str">
        <f t="shared" si="48"/>
        <v/>
      </c>
      <c r="O310" s="10" t="str">
        <f t="shared" si="49"/>
        <v/>
      </c>
      <c r="R310">
        <f t="shared" si="42"/>
        <v>0</v>
      </c>
    </row>
    <row r="311" spans="5:18" x14ac:dyDescent="0.25">
      <c r="E311" t="str">
        <f t="shared" si="44"/>
        <v/>
      </c>
      <c r="F311" t="str">
        <f t="shared" si="45"/>
        <v/>
      </c>
      <c r="H311" t="str">
        <f t="shared" si="46"/>
        <v/>
      </c>
      <c r="I311" s="5" t="str">
        <f t="shared" si="40"/>
        <v/>
      </c>
      <c r="J311" s="10" t="str">
        <f t="shared" si="47"/>
        <v/>
      </c>
      <c r="L311" s="5" t="str">
        <f t="shared" si="48"/>
        <v/>
      </c>
      <c r="O311" s="10" t="str">
        <f t="shared" si="49"/>
        <v/>
      </c>
      <c r="R311">
        <f t="shared" si="42"/>
        <v>0</v>
      </c>
    </row>
    <row r="312" spans="5:18" x14ac:dyDescent="0.25">
      <c r="E312" t="str">
        <f t="shared" si="44"/>
        <v/>
      </c>
      <c r="F312" t="str">
        <f t="shared" si="45"/>
        <v/>
      </c>
      <c r="H312" t="str">
        <f t="shared" si="46"/>
        <v/>
      </c>
      <c r="I312" s="5" t="str">
        <f t="shared" si="40"/>
        <v/>
      </c>
      <c r="J312" s="10" t="str">
        <f t="shared" si="47"/>
        <v/>
      </c>
      <c r="L312" s="5" t="str">
        <f t="shared" si="48"/>
        <v/>
      </c>
      <c r="O312" s="10" t="str">
        <f t="shared" si="49"/>
        <v/>
      </c>
      <c r="R312">
        <f t="shared" si="42"/>
        <v>0</v>
      </c>
    </row>
    <row r="313" spans="5:18" x14ac:dyDescent="0.25">
      <c r="E313" t="str">
        <f t="shared" si="44"/>
        <v/>
      </c>
      <c r="F313" t="str">
        <f t="shared" si="45"/>
        <v/>
      </c>
      <c r="H313" t="str">
        <f t="shared" si="46"/>
        <v/>
      </c>
      <c r="I313" s="5" t="str">
        <f t="shared" si="40"/>
        <v/>
      </c>
      <c r="J313" s="10" t="str">
        <f t="shared" si="47"/>
        <v/>
      </c>
      <c r="L313" s="5" t="str">
        <f t="shared" si="48"/>
        <v/>
      </c>
      <c r="O313" s="10" t="str">
        <f t="shared" si="49"/>
        <v/>
      </c>
      <c r="R313">
        <f t="shared" si="42"/>
        <v>0</v>
      </c>
    </row>
    <row r="314" spans="5:18" x14ac:dyDescent="0.25">
      <c r="E314" t="str">
        <f t="shared" si="44"/>
        <v/>
      </c>
      <c r="F314" t="str">
        <f t="shared" si="45"/>
        <v/>
      </c>
      <c r="H314" t="str">
        <f t="shared" si="46"/>
        <v/>
      </c>
      <c r="I314" s="5" t="str">
        <f t="shared" si="40"/>
        <v/>
      </c>
      <c r="J314" s="10" t="str">
        <f t="shared" si="47"/>
        <v/>
      </c>
      <c r="L314" s="5" t="str">
        <f t="shared" si="48"/>
        <v/>
      </c>
      <c r="O314" s="10" t="str">
        <f t="shared" si="49"/>
        <v/>
      </c>
      <c r="R314">
        <f t="shared" si="42"/>
        <v>0</v>
      </c>
    </row>
    <row r="315" spans="5:18" x14ac:dyDescent="0.25">
      <c r="E315" t="str">
        <f t="shared" si="44"/>
        <v/>
      </c>
      <c r="F315" t="str">
        <f t="shared" si="45"/>
        <v/>
      </c>
      <c r="H315" t="str">
        <f t="shared" si="46"/>
        <v/>
      </c>
      <c r="I315" s="5" t="str">
        <f t="shared" si="40"/>
        <v/>
      </c>
      <c r="J315" s="10" t="str">
        <f t="shared" si="47"/>
        <v/>
      </c>
      <c r="L315" s="5" t="str">
        <f t="shared" si="48"/>
        <v/>
      </c>
      <c r="O315" s="10" t="str">
        <f t="shared" si="49"/>
        <v/>
      </c>
      <c r="R315">
        <f t="shared" si="42"/>
        <v>0</v>
      </c>
    </row>
    <row r="316" spans="5:18" x14ac:dyDescent="0.25">
      <c r="E316" t="str">
        <f t="shared" si="44"/>
        <v/>
      </c>
      <c r="F316" t="str">
        <f t="shared" si="45"/>
        <v/>
      </c>
      <c r="H316" t="str">
        <f t="shared" si="46"/>
        <v/>
      </c>
      <c r="I316" s="5" t="str">
        <f t="shared" si="40"/>
        <v/>
      </c>
      <c r="J316" s="10" t="str">
        <f t="shared" si="47"/>
        <v/>
      </c>
      <c r="L316" s="5" t="str">
        <f t="shared" si="48"/>
        <v/>
      </c>
      <c r="O316" s="10" t="str">
        <f t="shared" si="49"/>
        <v/>
      </c>
      <c r="R316">
        <f t="shared" si="42"/>
        <v>0</v>
      </c>
    </row>
    <row r="317" spans="5:18" x14ac:dyDescent="0.25">
      <c r="E317" t="str">
        <f t="shared" si="44"/>
        <v/>
      </c>
      <c r="F317" t="str">
        <f t="shared" si="45"/>
        <v/>
      </c>
      <c r="H317" t="str">
        <f t="shared" si="46"/>
        <v/>
      </c>
      <c r="I317" s="5" t="str">
        <f t="shared" si="40"/>
        <v/>
      </c>
      <c r="J317" s="10" t="str">
        <f t="shared" si="47"/>
        <v/>
      </c>
      <c r="L317" s="5" t="str">
        <f t="shared" si="48"/>
        <v/>
      </c>
      <c r="O317" s="10" t="str">
        <f t="shared" si="49"/>
        <v/>
      </c>
      <c r="R317">
        <f t="shared" si="42"/>
        <v>0</v>
      </c>
    </row>
    <row r="318" spans="5:18" x14ac:dyDescent="0.25">
      <c r="E318" t="str">
        <f t="shared" si="44"/>
        <v/>
      </c>
      <c r="F318" t="str">
        <f t="shared" si="45"/>
        <v/>
      </c>
      <c r="H318" t="str">
        <f t="shared" si="46"/>
        <v/>
      </c>
      <c r="I318" s="5" t="str">
        <f t="shared" si="40"/>
        <v/>
      </c>
      <c r="J318" s="10" t="str">
        <f t="shared" si="47"/>
        <v/>
      </c>
      <c r="L318" s="5" t="str">
        <f t="shared" si="48"/>
        <v/>
      </c>
      <c r="O318" s="10" t="str">
        <f t="shared" si="49"/>
        <v/>
      </c>
      <c r="R318">
        <f t="shared" si="42"/>
        <v>0</v>
      </c>
    </row>
    <row r="319" spans="5:18" x14ac:dyDescent="0.25">
      <c r="E319" t="str">
        <f t="shared" si="44"/>
        <v/>
      </c>
      <c r="F319" t="str">
        <f t="shared" si="45"/>
        <v/>
      </c>
      <c r="H319" t="str">
        <f t="shared" si="46"/>
        <v/>
      </c>
      <c r="I319" s="5" t="str">
        <f t="shared" si="40"/>
        <v/>
      </c>
      <c r="J319" s="10" t="str">
        <f t="shared" si="47"/>
        <v/>
      </c>
      <c r="L319" s="5" t="str">
        <f t="shared" si="48"/>
        <v/>
      </c>
      <c r="O319" s="10" t="str">
        <f t="shared" si="49"/>
        <v/>
      </c>
      <c r="R319">
        <f t="shared" si="42"/>
        <v>0</v>
      </c>
    </row>
    <row r="320" spans="5:18" x14ac:dyDescent="0.25">
      <c r="E320" t="str">
        <f t="shared" si="44"/>
        <v/>
      </c>
      <c r="F320" t="str">
        <f t="shared" si="45"/>
        <v/>
      </c>
      <c r="H320" t="str">
        <f t="shared" si="46"/>
        <v/>
      </c>
      <c r="I320" s="5" t="str">
        <f t="shared" si="40"/>
        <v/>
      </c>
      <c r="J320" s="10" t="str">
        <f t="shared" si="47"/>
        <v/>
      </c>
      <c r="L320" s="5" t="str">
        <f t="shared" si="48"/>
        <v/>
      </c>
      <c r="O320" s="10" t="str">
        <f t="shared" si="49"/>
        <v/>
      </c>
      <c r="R320">
        <f t="shared" si="42"/>
        <v>0</v>
      </c>
    </row>
    <row r="321" spans="5:18" x14ac:dyDescent="0.25">
      <c r="E321" t="str">
        <f t="shared" si="44"/>
        <v/>
      </c>
      <c r="F321" t="str">
        <f t="shared" si="45"/>
        <v/>
      </c>
      <c r="H321" t="str">
        <f t="shared" si="46"/>
        <v/>
      </c>
      <c r="I321" s="5" t="str">
        <f t="shared" ref="I321:I375" si="50">IF(G321="","",1/6)</f>
        <v/>
      </c>
      <c r="J321" s="10" t="str">
        <f t="shared" si="47"/>
        <v/>
      </c>
      <c r="L321" s="5" t="str">
        <f t="shared" si="48"/>
        <v/>
      </c>
      <c r="O321" s="10" t="str">
        <f t="shared" si="49"/>
        <v/>
      </c>
      <c r="R321">
        <f t="shared" si="42"/>
        <v>0</v>
      </c>
    </row>
    <row r="322" spans="5:18" x14ac:dyDescent="0.25">
      <c r="E322" t="str">
        <f t="shared" si="44"/>
        <v/>
      </c>
      <c r="F322" t="str">
        <f t="shared" si="45"/>
        <v/>
      </c>
      <c r="H322" t="str">
        <f t="shared" si="46"/>
        <v/>
      </c>
      <c r="I322" s="5" t="str">
        <f t="shared" si="50"/>
        <v/>
      </c>
      <c r="J322" s="10" t="str">
        <f t="shared" si="47"/>
        <v/>
      </c>
      <c r="L322" s="5" t="str">
        <f t="shared" si="48"/>
        <v/>
      </c>
      <c r="O322" s="10" t="str">
        <f t="shared" si="49"/>
        <v/>
      </c>
      <c r="R322">
        <f t="shared" si="42"/>
        <v>0</v>
      </c>
    </row>
    <row r="323" spans="5:18" x14ac:dyDescent="0.25">
      <c r="E323" t="str">
        <f t="shared" si="44"/>
        <v/>
      </c>
      <c r="F323" t="str">
        <f t="shared" si="45"/>
        <v/>
      </c>
      <c r="H323" t="str">
        <f t="shared" si="46"/>
        <v/>
      </c>
      <c r="I323" s="5" t="str">
        <f t="shared" si="50"/>
        <v/>
      </c>
      <c r="J323" s="10" t="str">
        <f t="shared" si="47"/>
        <v/>
      </c>
      <c r="L323" s="5" t="str">
        <f t="shared" si="48"/>
        <v/>
      </c>
      <c r="O323" s="10" t="str">
        <f t="shared" si="49"/>
        <v/>
      </c>
      <c r="R323">
        <f t="shared" si="42"/>
        <v>0</v>
      </c>
    </row>
    <row r="324" spans="5:18" x14ac:dyDescent="0.25">
      <c r="E324" t="str">
        <f t="shared" si="44"/>
        <v/>
      </c>
      <c r="F324" t="str">
        <f t="shared" si="45"/>
        <v/>
      </c>
      <c r="H324" t="str">
        <f t="shared" si="46"/>
        <v/>
      </c>
      <c r="I324" s="5" t="str">
        <f t="shared" si="50"/>
        <v/>
      </c>
      <c r="J324" s="10" t="str">
        <f t="shared" si="47"/>
        <v/>
      </c>
      <c r="L324" s="5" t="str">
        <f t="shared" si="48"/>
        <v/>
      </c>
      <c r="R324">
        <f t="shared" si="42"/>
        <v>0</v>
      </c>
    </row>
    <row r="325" spans="5:18" x14ac:dyDescent="0.25">
      <c r="E325" t="str">
        <f t="shared" si="44"/>
        <v/>
      </c>
      <c r="F325" t="str">
        <f t="shared" si="45"/>
        <v/>
      </c>
      <c r="H325" t="str">
        <f t="shared" si="46"/>
        <v/>
      </c>
      <c r="I325" s="5" t="str">
        <f t="shared" si="50"/>
        <v/>
      </c>
      <c r="J325" s="10" t="str">
        <f t="shared" si="47"/>
        <v/>
      </c>
      <c r="L325" s="5" t="str">
        <f t="shared" si="48"/>
        <v/>
      </c>
      <c r="R325">
        <f t="shared" ref="R325:R377" si="51">IF(Q325="PD",IF((R324-S324)=0,H324,R324),R324)</f>
        <v>0</v>
      </c>
    </row>
    <row r="326" spans="5:18" x14ac:dyDescent="0.25">
      <c r="E326" t="str">
        <f t="shared" si="44"/>
        <v/>
      </c>
      <c r="F326" t="str">
        <f t="shared" si="45"/>
        <v/>
      </c>
      <c r="H326" t="str">
        <f t="shared" si="46"/>
        <v/>
      </c>
      <c r="I326" s="5" t="str">
        <f t="shared" si="50"/>
        <v/>
      </c>
      <c r="J326" s="10" t="str">
        <f t="shared" si="47"/>
        <v/>
      </c>
      <c r="L326" s="5" t="str">
        <f t="shared" si="48"/>
        <v/>
      </c>
      <c r="R326">
        <f t="shared" si="51"/>
        <v>0</v>
      </c>
    </row>
    <row r="327" spans="5:18" x14ac:dyDescent="0.25">
      <c r="E327" t="str">
        <f t="shared" si="44"/>
        <v/>
      </c>
      <c r="F327" t="str">
        <f t="shared" si="45"/>
        <v/>
      </c>
      <c r="H327" t="str">
        <f t="shared" si="46"/>
        <v/>
      </c>
      <c r="I327" s="5" t="str">
        <f t="shared" si="50"/>
        <v/>
      </c>
      <c r="J327" s="10" t="str">
        <f t="shared" si="47"/>
        <v/>
      </c>
      <c r="L327" s="5" t="str">
        <f t="shared" si="48"/>
        <v/>
      </c>
      <c r="R327">
        <f t="shared" si="51"/>
        <v>0</v>
      </c>
    </row>
    <row r="328" spans="5:18" x14ac:dyDescent="0.25">
      <c r="E328" t="str">
        <f t="shared" si="44"/>
        <v/>
      </c>
      <c r="F328" t="str">
        <f t="shared" si="45"/>
        <v/>
      </c>
      <c r="H328" t="str">
        <f t="shared" si="46"/>
        <v/>
      </c>
      <c r="I328" s="5" t="str">
        <f t="shared" si="50"/>
        <v/>
      </c>
      <c r="L328" s="5" t="str">
        <f t="shared" si="48"/>
        <v/>
      </c>
      <c r="R328">
        <f t="shared" si="51"/>
        <v>0</v>
      </c>
    </row>
    <row r="329" spans="5:18" x14ac:dyDescent="0.25">
      <c r="E329" t="str">
        <f t="shared" si="44"/>
        <v/>
      </c>
      <c r="F329" t="str">
        <f t="shared" si="45"/>
        <v/>
      </c>
      <c r="H329" t="str">
        <f t="shared" si="46"/>
        <v/>
      </c>
      <c r="I329" s="5" t="str">
        <f t="shared" si="50"/>
        <v/>
      </c>
      <c r="L329" s="5" t="str">
        <f t="shared" si="48"/>
        <v/>
      </c>
      <c r="R329">
        <f t="shared" si="51"/>
        <v>0</v>
      </c>
    </row>
    <row r="330" spans="5:18" x14ac:dyDescent="0.25">
      <c r="E330" t="str">
        <f t="shared" si="44"/>
        <v/>
      </c>
      <c r="F330" t="str">
        <f t="shared" si="45"/>
        <v/>
      </c>
      <c r="H330" t="str">
        <f t="shared" si="46"/>
        <v/>
      </c>
      <c r="I330" s="5" t="str">
        <f t="shared" si="50"/>
        <v/>
      </c>
      <c r="L330" s="5" t="str">
        <f t="shared" si="48"/>
        <v/>
      </c>
      <c r="R330">
        <f t="shared" si="51"/>
        <v>0</v>
      </c>
    </row>
    <row r="331" spans="5:18" x14ac:dyDescent="0.25">
      <c r="E331" t="str">
        <f t="shared" si="44"/>
        <v/>
      </c>
      <c r="F331" t="str">
        <f t="shared" si="45"/>
        <v/>
      </c>
      <c r="H331" t="str">
        <f t="shared" si="46"/>
        <v/>
      </c>
      <c r="I331" s="5" t="str">
        <f t="shared" si="50"/>
        <v/>
      </c>
      <c r="L331" s="5" t="str">
        <f t="shared" si="48"/>
        <v/>
      </c>
      <c r="R331">
        <f t="shared" si="51"/>
        <v>0</v>
      </c>
    </row>
    <row r="332" spans="5:18" x14ac:dyDescent="0.25">
      <c r="E332" t="str">
        <f t="shared" si="44"/>
        <v/>
      </c>
      <c r="F332" t="str">
        <f t="shared" si="45"/>
        <v/>
      </c>
      <c r="H332" t="str">
        <f t="shared" si="46"/>
        <v/>
      </c>
      <c r="I332" s="5" t="str">
        <f t="shared" si="50"/>
        <v/>
      </c>
      <c r="L332" s="5" t="str">
        <f t="shared" si="48"/>
        <v/>
      </c>
      <c r="R332">
        <f t="shared" si="51"/>
        <v>0</v>
      </c>
    </row>
    <row r="333" spans="5:18" x14ac:dyDescent="0.25">
      <c r="E333" t="str">
        <f t="shared" si="44"/>
        <v/>
      </c>
      <c r="F333" t="str">
        <f t="shared" si="45"/>
        <v/>
      </c>
      <c r="H333" t="str">
        <f t="shared" si="46"/>
        <v/>
      </c>
      <c r="I333" s="5" t="str">
        <f t="shared" si="50"/>
        <v/>
      </c>
      <c r="L333" s="5" t="str">
        <f t="shared" si="48"/>
        <v/>
      </c>
      <c r="R333">
        <f t="shared" si="51"/>
        <v>0</v>
      </c>
    </row>
    <row r="334" spans="5:18" x14ac:dyDescent="0.25">
      <c r="E334" t="str">
        <f t="shared" si="44"/>
        <v/>
      </c>
      <c r="F334" t="str">
        <f t="shared" si="45"/>
        <v/>
      </c>
      <c r="H334" t="str">
        <f t="shared" si="46"/>
        <v/>
      </c>
      <c r="I334" s="5" t="str">
        <f t="shared" si="50"/>
        <v/>
      </c>
      <c r="L334" s="5" t="str">
        <f t="shared" si="48"/>
        <v/>
      </c>
      <c r="R334">
        <f t="shared" si="51"/>
        <v>0</v>
      </c>
    </row>
    <row r="335" spans="5:18" x14ac:dyDescent="0.25">
      <c r="E335" t="str">
        <f t="shared" si="44"/>
        <v/>
      </c>
      <c r="F335" t="str">
        <f t="shared" si="45"/>
        <v/>
      </c>
      <c r="H335" t="str">
        <f t="shared" si="46"/>
        <v/>
      </c>
      <c r="I335" s="5" t="str">
        <f t="shared" si="50"/>
        <v/>
      </c>
      <c r="L335" s="5" t="str">
        <f t="shared" si="48"/>
        <v/>
      </c>
      <c r="R335">
        <f t="shared" si="51"/>
        <v>0</v>
      </c>
    </row>
    <row r="336" spans="5:18" x14ac:dyDescent="0.25">
      <c r="E336" t="str">
        <f t="shared" si="44"/>
        <v/>
      </c>
      <c r="F336" t="str">
        <f t="shared" si="45"/>
        <v/>
      </c>
      <c r="H336" t="str">
        <f t="shared" si="46"/>
        <v/>
      </c>
      <c r="I336" s="5" t="str">
        <f t="shared" si="50"/>
        <v/>
      </c>
      <c r="L336" s="5" t="str">
        <f t="shared" si="48"/>
        <v/>
      </c>
      <c r="R336">
        <f t="shared" si="51"/>
        <v>0</v>
      </c>
    </row>
    <row r="337" spans="5:18" x14ac:dyDescent="0.25">
      <c r="E337" t="str">
        <f t="shared" si="44"/>
        <v/>
      </c>
      <c r="F337" t="str">
        <f t="shared" si="45"/>
        <v/>
      </c>
      <c r="H337" t="str">
        <f t="shared" si="46"/>
        <v/>
      </c>
      <c r="I337" s="5" t="str">
        <f t="shared" si="50"/>
        <v/>
      </c>
      <c r="L337" s="5" t="str">
        <f t="shared" si="48"/>
        <v/>
      </c>
      <c r="R337">
        <f t="shared" si="51"/>
        <v>0</v>
      </c>
    </row>
    <row r="338" spans="5:18" x14ac:dyDescent="0.25">
      <c r="E338" t="str">
        <f t="shared" si="44"/>
        <v/>
      </c>
      <c r="F338" t="str">
        <f t="shared" si="45"/>
        <v/>
      </c>
      <c r="H338" t="str">
        <f t="shared" si="46"/>
        <v/>
      </c>
      <c r="I338" s="5" t="str">
        <f t="shared" si="50"/>
        <v/>
      </c>
      <c r="L338" s="5" t="str">
        <f t="shared" si="48"/>
        <v/>
      </c>
      <c r="R338">
        <f t="shared" si="51"/>
        <v>0</v>
      </c>
    </row>
    <row r="339" spans="5:18" x14ac:dyDescent="0.25">
      <c r="E339" t="str">
        <f t="shared" si="44"/>
        <v/>
      </c>
      <c r="F339" t="str">
        <f t="shared" si="45"/>
        <v/>
      </c>
      <c r="H339" t="str">
        <f t="shared" si="46"/>
        <v/>
      </c>
      <c r="I339" s="5" t="str">
        <f t="shared" si="50"/>
        <v/>
      </c>
      <c r="L339" s="5" t="str">
        <f t="shared" si="48"/>
        <v/>
      </c>
      <c r="R339">
        <f t="shared" si="51"/>
        <v>0</v>
      </c>
    </row>
    <row r="340" spans="5:18" x14ac:dyDescent="0.25">
      <c r="E340" t="str">
        <f t="shared" si="44"/>
        <v/>
      </c>
      <c r="F340" t="str">
        <f t="shared" si="45"/>
        <v/>
      </c>
      <c r="H340" t="str">
        <f t="shared" si="46"/>
        <v/>
      </c>
      <c r="I340" s="5" t="str">
        <f t="shared" si="50"/>
        <v/>
      </c>
      <c r="L340" s="5" t="str">
        <f t="shared" si="48"/>
        <v/>
      </c>
      <c r="R340">
        <f t="shared" si="51"/>
        <v>0</v>
      </c>
    </row>
    <row r="341" spans="5:18" x14ac:dyDescent="0.25">
      <c r="E341" t="str">
        <f t="shared" si="44"/>
        <v/>
      </c>
      <c r="F341" t="str">
        <f t="shared" si="45"/>
        <v/>
      </c>
      <c r="H341" t="str">
        <f t="shared" si="46"/>
        <v/>
      </c>
      <c r="I341" s="5" t="str">
        <f t="shared" si="50"/>
        <v/>
      </c>
      <c r="L341" s="5" t="str">
        <f t="shared" si="48"/>
        <v/>
      </c>
      <c r="R341">
        <f t="shared" si="51"/>
        <v>0</v>
      </c>
    </row>
    <row r="342" spans="5:18" x14ac:dyDescent="0.25">
      <c r="E342" t="str">
        <f t="shared" si="44"/>
        <v/>
      </c>
      <c r="F342" t="str">
        <f t="shared" si="45"/>
        <v/>
      </c>
      <c r="H342" t="str">
        <f t="shared" si="46"/>
        <v/>
      </c>
      <c r="I342" s="5" t="str">
        <f t="shared" si="50"/>
        <v/>
      </c>
      <c r="L342" s="5" t="str">
        <f t="shared" si="48"/>
        <v/>
      </c>
      <c r="R342">
        <f t="shared" si="51"/>
        <v>0</v>
      </c>
    </row>
    <row r="343" spans="5:18" x14ac:dyDescent="0.25">
      <c r="E343" t="str">
        <f t="shared" si="44"/>
        <v/>
      </c>
      <c r="F343" t="str">
        <f t="shared" si="45"/>
        <v/>
      </c>
      <c r="H343" t="str">
        <f t="shared" si="46"/>
        <v/>
      </c>
      <c r="I343" s="5" t="str">
        <f t="shared" si="50"/>
        <v/>
      </c>
      <c r="L343" s="5" t="str">
        <f t="shared" si="48"/>
        <v/>
      </c>
      <c r="R343">
        <f t="shared" si="51"/>
        <v>0</v>
      </c>
    </row>
    <row r="344" spans="5:18" x14ac:dyDescent="0.25">
      <c r="E344" t="str">
        <f t="shared" si="44"/>
        <v/>
      </c>
      <c r="F344" t="str">
        <f t="shared" si="45"/>
        <v/>
      </c>
      <c r="H344" t="str">
        <f t="shared" si="46"/>
        <v/>
      </c>
      <c r="I344" s="5" t="str">
        <f t="shared" si="50"/>
        <v/>
      </c>
      <c r="L344" s="5" t="str">
        <f t="shared" si="48"/>
        <v/>
      </c>
      <c r="R344">
        <f t="shared" si="51"/>
        <v>0</v>
      </c>
    </row>
    <row r="345" spans="5:18" x14ac:dyDescent="0.25">
      <c r="E345" t="str">
        <f t="shared" si="44"/>
        <v/>
      </c>
      <c r="F345" t="str">
        <f t="shared" si="45"/>
        <v/>
      </c>
      <c r="H345" t="str">
        <f t="shared" si="46"/>
        <v/>
      </c>
      <c r="I345" s="5" t="str">
        <f t="shared" si="50"/>
        <v/>
      </c>
      <c r="L345" s="5" t="str">
        <f t="shared" si="48"/>
        <v/>
      </c>
      <c r="R345">
        <f t="shared" si="51"/>
        <v>0</v>
      </c>
    </row>
    <row r="346" spans="5:18" x14ac:dyDescent="0.25">
      <c r="E346" t="str">
        <f t="shared" si="44"/>
        <v/>
      </c>
      <c r="F346" t="str">
        <f t="shared" si="45"/>
        <v/>
      </c>
      <c r="H346" t="str">
        <f t="shared" si="46"/>
        <v/>
      </c>
      <c r="I346" s="5" t="str">
        <f t="shared" si="50"/>
        <v/>
      </c>
      <c r="L346" s="5" t="str">
        <f t="shared" si="48"/>
        <v/>
      </c>
      <c r="R346">
        <f t="shared" si="51"/>
        <v>0</v>
      </c>
    </row>
    <row r="347" spans="5:18" x14ac:dyDescent="0.25">
      <c r="E347" t="str">
        <f t="shared" si="44"/>
        <v/>
      </c>
      <c r="F347" t="str">
        <f t="shared" si="45"/>
        <v/>
      </c>
      <c r="H347" t="str">
        <f t="shared" si="46"/>
        <v/>
      </c>
      <c r="I347" s="5" t="str">
        <f t="shared" si="50"/>
        <v/>
      </c>
      <c r="L347" s="5" t="str">
        <f t="shared" si="48"/>
        <v/>
      </c>
      <c r="R347">
        <f t="shared" si="51"/>
        <v>0</v>
      </c>
    </row>
    <row r="348" spans="5:18" x14ac:dyDescent="0.25">
      <c r="E348" t="str">
        <f t="shared" si="44"/>
        <v/>
      </c>
      <c r="F348" t="str">
        <f t="shared" si="45"/>
        <v/>
      </c>
      <c r="H348" t="str">
        <f t="shared" si="46"/>
        <v/>
      </c>
      <c r="I348" s="5" t="str">
        <f t="shared" si="50"/>
        <v/>
      </c>
      <c r="L348" s="5" t="str">
        <f t="shared" si="48"/>
        <v/>
      </c>
      <c r="R348">
        <f t="shared" si="51"/>
        <v>0</v>
      </c>
    </row>
    <row r="349" spans="5:18" x14ac:dyDescent="0.25">
      <c r="E349" t="str">
        <f t="shared" si="44"/>
        <v/>
      </c>
      <c r="F349" t="str">
        <f t="shared" si="45"/>
        <v/>
      </c>
      <c r="H349" t="str">
        <f t="shared" si="46"/>
        <v/>
      </c>
      <c r="I349" s="5" t="str">
        <f t="shared" si="50"/>
        <v/>
      </c>
      <c r="L349" s="5" t="str">
        <f t="shared" si="48"/>
        <v/>
      </c>
      <c r="R349">
        <f t="shared" si="51"/>
        <v>0</v>
      </c>
    </row>
    <row r="350" spans="5:18" x14ac:dyDescent="0.25">
      <c r="E350" t="str">
        <f t="shared" si="44"/>
        <v/>
      </c>
      <c r="F350" t="str">
        <f t="shared" si="45"/>
        <v/>
      </c>
      <c r="H350" t="str">
        <f t="shared" si="46"/>
        <v/>
      </c>
      <c r="I350" s="5" t="str">
        <f t="shared" si="50"/>
        <v/>
      </c>
      <c r="L350" s="5" t="str">
        <f t="shared" si="48"/>
        <v/>
      </c>
      <c r="R350">
        <f t="shared" si="51"/>
        <v>0</v>
      </c>
    </row>
    <row r="351" spans="5:18" x14ac:dyDescent="0.25">
      <c r="E351" t="str">
        <f t="shared" si="44"/>
        <v/>
      </c>
      <c r="F351" t="str">
        <f t="shared" si="45"/>
        <v/>
      </c>
      <c r="H351" t="str">
        <f t="shared" si="46"/>
        <v/>
      </c>
      <c r="I351" s="5" t="str">
        <f t="shared" si="50"/>
        <v/>
      </c>
      <c r="L351" s="5" t="str">
        <f t="shared" si="48"/>
        <v/>
      </c>
      <c r="R351">
        <f t="shared" si="51"/>
        <v>0</v>
      </c>
    </row>
    <row r="352" spans="5:18" x14ac:dyDescent="0.25">
      <c r="E352" t="str">
        <f t="shared" si="44"/>
        <v/>
      </c>
      <c r="F352" t="str">
        <f t="shared" si="45"/>
        <v/>
      </c>
      <c r="H352" t="str">
        <f t="shared" si="46"/>
        <v/>
      </c>
      <c r="I352" s="5" t="str">
        <f t="shared" si="50"/>
        <v/>
      </c>
      <c r="L352" s="5" t="str">
        <f t="shared" si="48"/>
        <v/>
      </c>
      <c r="R352">
        <f t="shared" si="51"/>
        <v>0</v>
      </c>
    </row>
    <row r="353" spans="5:18" x14ac:dyDescent="0.25">
      <c r="E353" t="str">
        <f t="shared" si="44"/>
        <v/>
      </c>
      <c r="F353" t="str">
        <f t="shared" si="45"/>
        <v/>
      </c>
      <c r="H353" t="str">
        <f t="shared" si="46"/>
        <v/>
      </c>
      <c r="I353" s="5" t="str">
        <f t="shared" si="50"/>
        <v/>
      </c>
      <c r="L353" s="5" t="str">
        <f t="shared" si="48"/>
        <v/>
      </c>
      <c r="R353">
        <f t="shared" si="51"/>
        <v>0</v>
      </c>
    </row>
    <row r="354" spans="5:18" x14ac:dyDescent="0.25">
      <c r="E354" t="str">
        <f t="shared" si="44"/>
        <v/>
      </c>
      <c r="F354" t="str">
        <f t="shared" si="45"/>
        <v/>
      </c>
      <c r="H354" t="str">
        <f t="shared" si="46"/>
        <v/>
      </c>
      <c r="I354" s="5" t="str">
        <f t="shared" si="50"/>
        <v/>
      </c>
      <c r="L354" s="5" t="str">
        <f t="shared" si="48"/>
        <v/>
      </c>
      <c r="R354">
        <f t="shared" si="51"/>
        <v>0</v>
      </c>
    </row>
    <row r="355" spans="5:18" x14ac:dyDescent="0.25">
      <c r="E355" t="str">
        <f t="shared" si="44"/>
        <v/>
      </c>
      <c r="F355" t="str">
        <f t="shared" si="45"/>
        <v/>
      </c>
      <c r="H355" t="str">
        <f t="shared" si="46"/>
        <v/>
      </c>
      <c r="I355" s="5" t="str">
        <f t="shared" si="50"/>
        <v/>
      </c>
      <c r="L355" s="5" t="str">
        <f t="shared" si="48"/>
        <v/>
      </c>
      <c r="R355">
        <f t="shared" si="51"/>
        <v>0</v>
      </c>
    </row>
    <row r="356" spans="5:18" x14ac:dyDescent="0.25">
      <c r="E356" t="str">
        <f t="shared" si="44"/>
        <v/>
      </c>
      <c r="F356" t="str">
        <f t="shared" si="45"/>
        <v/>
      </c>
      <c r="H356" t="str">
        <f t="shared" si="46"/>
        <v/>
      </c>
      <c r="I356" s="5" t="str">
        <f t="shared" si="50"/>
        <v/>
      </c>
      <c r="L356" s="5" t="str">
        <f t="shared" si="48"/>
        <v/>
      </c>
      <c r="R356">
        <f t="shared" si="51"/>
        <v>0</v>
      </c>
    </row>
    <row r="357" spans="5:18" x14ac:dyDescent="0.25">
      <c r="E357" t="str">
        <f t="shared" si="44"/>
        <v/>
      </c>
      <c r="F357" t="str">
        <f t="shared" si="45"/>
        <v/>
      </c>
      <c r="H357" t="str">
        <f t="shared" si="46"/>
        <v/>
      </c>
      <c r="I357" s="5" t="str">
        <f t="shared" si="50"/>
        <v/>
      </c>
      <c r="L357" s="5" t="str">
        <f t="shared" si="48"/>
        <v/>
      </c>
      <c r="R357">
        <f t="shared" si="51"/>
        <v>0</v>
      </c>
    </row>
    <row r="358" spans="5:18" x14ac:dyDescent="0.25">
      <c r="E358" t="str">
        <f t="shared" si="44"/>
        <v/>
      </c>
      <c r="F358" t="str">
        <f t="shared" si="45"/>
        <v/>
      </c>
      <c r="H358" t="str">
        <f t="shared" si="46"/>
        <v/>
      </c>
      <c r="I358" s="5" t="str">
        <f t="shared" si="50"/>
        <v/>
      </c>
      <c r="L358" s="5" t="str">
        <f t="shared" si="48"/>
        <v/>
      </c>
      <c r="R358">
        <f t="shared" si="51"/>
        <v>0</v>
      </c>
    </row>
    <row r="359" spans="5:18" x14ac:dyDescent="0.25">
      <c r="E359" t="str">
        <f t="shared" ref="E359:E377" si="52">IF(D359="","",$C$19+D359*($C$20-$C$19))</f>
        <v/>
      </c>
      <c r="F359" t="str">
        <f t="shared" ref="F359:F383" si="53">IF(E359="","",E359+C359)</f>
        <v/>
      </c>
      <c r="H359" t="str">
        <f t="shared" si="46"/>
        <v/>
      </c>
      <c r="I359" s="5" t="str">
        <f t="shared" si="50"/>
        <v/>
      </c>
      <c r="L359" s="5" t="str">
        <f t="shared" si="48"/>
        <v/>
      </c>
      <c r="R359">
        <f t="shared" si="51"/>
        <v>0</v>
      </c>
    </row>
    <row r="360" spans="5:18" x14ac:dyDescent="0.25">
      <c r="E360" t="str">
        <f t="shared" si="52"/>
        <v/>
      </c>
      <c r="F360" t="str">
        <f t="shared" si="53"/>
        <v/>
      </c>
      <c r="H360" t="str">
        <f t="shared" ref="H360:H375" si="54">IF(G360="","",LOOKUP(G360,$K$16:$K$17,$I$16:$I$17))</f>
        <v/>
      </c>
      <c r="I360" s="5" t="str">
        <f t="shared" si="50"/>
        <v/>
      </c>
      <c r="L360" s="5" t="str">
        <f t="shared" si="48"/>
        <v/>
      </c>
      <c r="R360">
        <f t="shared" si="51"/>
        <v>0</v>
      </c>
    </row>
    <row r="361" spans="5:18" x14ac:dyDescent="0.25">
      <c r="E361" t="str">
        <f t="shared" si="52"/>
        <v/>
      </c>
      <c r="F361" t="str">
        <f t="shared" si="53"/>
        <v/>
      </c>
      <c r="H361" t="str">
        <f t="shared" si="54"/>
        <v/>
      </c>
      <c r="I361" s="5" t="str">
        <f t="shared" si="50"/>
        <v/>
      </c>
      <c r="L361" s="5" t="str">
        <f t="shared" ref="L361:L367" si="55">IF(K361="","",(R361/K361)+C361)</f>
        <v/>
      </c>
      <c r="R361">
        <f t="shared" si="51"/>
        <v>0</v>
      </c>
    </row>
    <row r="362" spans="5:18" x14ac:dyDescent="0.25">
      <c r="E362" t="str">
        <f t="shared" si="52"/>
        <v/>
      </c>
      <c r="F362" t="str">
        <f t="shared" si="53"/>
        <v/>
      </c>
      <c r="H362" t="str">
        <f t="shared" si="54"/>
        <v/>
      </c>
      <c r="I362" s="5" t="str">
        <f t="shared" si="50"/>
        <v/>
      </c>
      <c r="L362" s="5" t="str">
        <f t="shared" si="55"/>
        <v/>
      </c>
      <c r="R362">
        <f t="shared" si="51"/>
        <v>0</v>
      </c>
    </row>
    <row r="363" spans="5:18" x14ac:dyDescent="0.25">
      <c r="E363" t="str">
        <f t="shared" si="52"/>
        <v/>
      </c>
      <c r="F363" t="str">
        <f t="shared" si="53"/>
        <v/>
      </c>
      <c r="H363" t="str">
        <f t="shared" si="54"/>
        <v/>
      </c>
      <c r="I363" s="5" t="str">
        <f t="shared" si="50"/>
        <v/>
      </c>
      <c r="L363" s="5" t="str">
        <f t="shared" si="55"/>
        <v/>
      </c>
      <c r="R363">
        <f t="shared" si="51"/>
        <v>0</v>
      </c>
    </row>
    <row r="364" spans="5:18" x14ac:dyDescent="0.25">
      <c r="E364" t="str">
        <f t="shared" si="52"/>
        <v/>
      </c>
      <c r="F364" t="str">
        <f t="shared" si="53"/>
        <v/>
      </c>
      <c r="H364" t="str">
        <f t="shared" si="54"/>
        <v/>
      </c>
      <c r="I364" s="5" t="str">
        <f t="shared" si="50"/>
        <v/>
      </c>
      <c r="L364" s="5" t="str">
        <f t="shared" si="55"/>
        <v/>
      </c>
      <c r="R364">
        <f t="shared" si="51"/>
        <v>0</v>
      </c>
    </row>
    <row r="365" spans="5:18" x14ac:dyDescent="0.25">
      <c r="E365" t="str">
        <f t="shared" si="52"/>
        <v/>
      </c>
      <c r="F365" t="str">
        <f t="shared" si="53"/>
        <v/>
      </c>
      <c r="H365" t="str">
        <f t="shared" si="54"/>
        <v/>
      </c>
      <c r="I365" s="5" t="str">
        <f t="shared" si="50"/>
        <v/>
      </c>
      <c r="L365" s="5" t="str">
        <f t="shared" si="55"/>
        <v/>
      </c>
      <c r="R365">
        <f t="shared" si="51"/>
        <v>0</v>
      </c>
    </row>
    <row r="366" spans="5:18" x14ac:dyDescent="0.25">
      <c r="E366" t="str">
        <f t="shared" si="52"/>
        <v/>
      </c>
      <c r="F366" t="str">
        <f t="shared" si="53"/>
        <v/>
      </c>
      <c r="H366" t="str">
        <f t="shared" si="54"/>
        <v/>
      </c>
      <c r="I366" s="5" t="str">
        <f t="shared" si="50"/>
        <v/>
      </c>
      <c r="L366" s="5" t="str">
        <f t="shared" si="55"/>
        <v/>
      </c>
      <c r="R366">
        <f t="shared" si="51"/>
        <v>0</v>
      </c>
    </row>
    <row r="367" spans="5:18" x14ac:dyDescent="0.25">
      <c r="E367" t="str">
        <f t="shared" si="52"/>
        <v/>
      </c>
      <c r="F367" t="str">
        <f t="shared" si="53"/>
        <v/>
      </c>
      <c r="H367" t="str">
        <f t="shared" si="54"/>
        <v/>
      </c>
      <c r="I367" s="5" t="str">
        <f t="shared" si="50"/>
        <v/>
      </c>
      <c r="L367" s="5" t="str">
        <f t="shared" si="55"/>
        <v/>
      </c>
      <c r="R367">
        <f t="shared" si="51"/>
        <v>0</v>
      </c>
    </row>
    <row r="368" spans="5:18" x14ac:dyDescent="0.25">
      <c r="E368" t="str">
        <f t="shared" si="52"/>
        <v/>
      </c>
      <c r="F368" t="str">
        <f t="shared" si="53"/>
        <v/>
      </c>
      <c r="H368" t="str">
        <f t="shared" si="54"/>
        <v/>
      </c>
      <c r="I368" s="5" t="str">
        <f t="shared" si="50"/>
        <v/>
      </c>
      <c r="R368">
        <f t="shared" si="51"/>
        <v>0</v>
      </c>
    </row>
    <row r="369" spans="5:18" x14ac:dyDescent="0.25">
      <c r="E369" t="str">
        <f t="shared" si="52"/>
        <v/>
      </c>
      <c r="F369" t="str">
        <f t="shared" si="53"/>
        <v/>
      </c>
      <c r="H369" t="str">
        <f t="shared" si="54"/>
        <v/>
      </c>
      <c r="I369" s="5" t="str">
        <f t="shared" si="50"/>
        <v/>
      </c>
      <c r="R369">
        <f t="shared" si="51"/>
        <v>0</v>
      </c>
    </row>
    <row r="370" spans="5:18" x14ac:dyDescent="0.25">
      <c r="E370" t="str">
        <f t="shared" si="52"/>
        <v/>
      </c>
      <c r="F370" t="str">
        <f t="shared" si="53"/>
        <v/>
      </c>
      <c r="H370" t="str">
        <f t="shared" si="54"/>
        <v/>
      </c>
      <c r="I370" s="5" t="str">
        <f t="shared" si="50"/>
        <v/>
      </c>
      <c r="R370">
        <f t="shared" si="51"/>
        <v>0</v>
      </c>
    </row>
    <row r="371" spans="5:18" x14ac:dyDescent="0.25">
      <c r="E371" t="str">
        <f t="shared" si="52"/>
        <v/>
      </c>
      <c r="F371" t="str">
        <f t="shared" si="53"/>
        <v/>
      </c>
      <c r="H371" t="str">
        <f t="shared" si="54"/>
        <v/>
      </c>
      <c r="I371" s="5" t="str">
        <f t="shared" si="50"/>
        <v/>
      </c>
      <c r="R371">
        <f t="shared" si="51"/>
        <v>0</v>
      </c>
    </row>
    <row r="372" spans="5:18" x14ac:dyDescent="0.25">
      <c r="E372" t="str">
        <f t="shared" si="52"/>
        <v/>
      </c>
      <c r="F372" t="str">
        <f t="shared" si="53"/>
        <v/>
      </c>
      <c r="H372" t="str">
        <f t="shared" si="54"/>
        <v/>
      </c>
      <c r="I372" s="5" t="str">
        <f t="shared" si="50"/>
        <v/>
      </c>
      <c r="R372">
        <f t="shared" si="51"/>
        <v>0</v>
      </c>
    </row>
    <row r="373" spans="5:18" x14ac:dyDescent="0.25">
      <c r="E373" t="str">
        <f t="shared" si="52"/>
        <v/>
      </c>
      <c r="F373" t="str">
        <f t="shared" si="53"/>
        <v/>
      </c>
      <c r="H373" t="str">
        <f t="shared" si="54"/>
        <v/>
      </c>
      <c r="I373" s="5" t="str">
        <f t="shared" si="50"/>
        <v/>
      </c>
      <c r="R373">
        <f t="shared" si="51"/>
        <v>0</v>
      </c>
    </row>
    <row r="374" spans="5:18" x14ac:dyDescent="0.25">
      <c r="E374" t="str">
        <f t="shared" si="52"/>
        <v/>
      </c>
      <c r="F374" t="str">
        <f t="shared" si="53"/>
        <v/>
      </c>
      <c r="H374" t="str">
        <f t="shared" si="54"/>
        <v/>
      </c>
      <c r="I374" s="5" t="str">
        <f t="shared" si="50"/>
        <v/>
      </c>
      <c r="R374">
        <f t="shared" si="51"/>
        <v>0</v>
      </c>
    </row>
    <row r="375" spans="5:18" x14ac:dyDescent="0.25">
      <c r="E375" t="str">
        <f t="shared" si="52"/>
        <v/>
      </c>
      <c r="F375" t="str">
        <f t="shared" si="53"/>
        <v/>
      </c>
      <c r="H375" t="str">
        <f t="shared" si="54"/>
        <v/>
      </c>
      <c r="I375" s="5" t="str">
        <f t="shared" si="50"/>
        <v/>
      </c>
      <c r="R375">
        <f t="shared" si="51"/>
        <v>0</v>
      </c>
    </row>
    <row r="376" spans="5:18" x14ac:dyDescent="0.25">
      <c r="E376" t="str">
        <f t="shared" si="52"/>
        <v/>
      </c>
      <c r="F376" t="str">
        <f t="shared" si="53"/>
        <v/>
      </c>
      <c r="R376">
        <f t="shared" si="51"/>
        <v>0</v>
      </c>
    </row>
    <row r="377" spans="5:18" x14ac:dyDescent="0.25">
      <c r="E377" t="str">
        <f t="shared" si="52"/>
        <v/>
      </c>
      <c r="F377" t="str">
        <f t="shared" si="53"/>
        <v/>
      </c>
      <c r="R377">
        <f t="shared" si="51"/>
        <v>0</v>
      </c>
    </row>
    <row r="378" spans="5:18" x14ac:dyDescent="0.25">
      <c r="F378" t="str">
        <f t="shared" si="53"/>
        <v/>
      </c>
    </row>
    <row r="379" spans="5:18" x14ac:dyDescent="0.25">
      <c r="F379" t="str">
        <f t="shared" si="53"/>
        <v/>
      </c>
    </row>
    <row r="380" spans="5:18" x14ac:dyDescent="0.25">
      <c r="F380" t="str">
        <f t="shared" si="53"/>
        <v/>
      </c>
    </row>
    <row r="381" spans="5:18" x14ac:dyDescent="0.25">
      <c r="F381" t="str">
        <f t="shared" si="53"/>
        <v/>
      </c>
    </row>
    <row r="382" spans="5:18" x14ac:dyDescent="0.25">
      <c r="F382" t="str">
        <f t="shared" si="53"/>
        <v/>
      </c>
    </row>
    <row r="383" spans="5:18" x14ac:dyDescent="0.25">
      <c r="F383" t="str">
        <f t="shared" si="53"/>
        <v/>
      </c>
    </row>
  </sheetData>
  <mergeCells count="37">
    <mergeCell ref="B19:B20"/>
    <mergeCell ref="D19:E20"/>
    <mergeCell ref="D35:F35"/>
    <mergeCell ref="B36:B37"/>
    <mergeCell ref="C36:C37"/>
    <mergeCell ref="D36:D37"/>
    <mergeCell ref="E36:E37"/>
    <mergeCell ref="F36:F37"/>
    <mergeCell ref="M35:O35"/>
    <mergeCell ref="M36:M37"/>
    <mergeCell ref="N36:N37"/>
    <mergeCell ref="O36:O37"/>
    <mergeCell ref="G35:J35"/>
    <mergeCell ref="G36:G37"/>
    <mergeCell ref="H36:H37"/>
    <mergeCell ref="I36:I37"/>
    <mergeCell ref="J36:J37"/>
    <mergeCell ref="K35:L35"/>
    <mergeCell ref="K36:K37"/>
    <mergeCell ref="L36:L37"/>
    <mergeCell ref="P36:P37"/>
    <mergeCell ref="Q36:Q37"/>
    <mergeCell ref="R36:R37"/>
    <mergeCell ref="S36:S37"/>
    <mergeCell ref="P35:S35"/>
    <mergeCell ref="X35:Y35"/>
    <mergeCell ref="Z35:AA35"/>
    <mergeCell ref="T36:T37"/>
    <mergeCell ref="U36:U37"/>
    <mergeCell ref="V36:V37"/>
    <mergeCell ref="W36:W37"/>
    <mergeCell ref="X36:X37"/>
    <mergeCell ref="Y36:Y37"/>
    <mergeCell ref="Z36:Z37"/>
    <mergeCell ref="AA36:AA37"/>
    <mergeCell ref="T35:U35"/>
    <mergeCell ref="V35:W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Tabla con Cola</vt:lpstr>
      <vt:lpstr>Tabla sin Cola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2025-02-20T19:05:05Z</dcterms:modified>
</cp:coreProperties>
</file>