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qinzhu/Desktop/BCS/Analysis Projects/Excel Project - Crowd Funding Analysis/"/>
    </mc:Choice>
  </mc:AlternateContent>
  <xr:revisionPtr revIDLastSave="0" documentId="13_ncr:1_{3D683A97-4E15-E540-9510-42D07D733CE1}" xr6:coauthVersionLast="46" xr6:coauthVersionMax="46" xr10:uidLastSave="{00000000-0000-0000-0000-000000000000}"/>
  <bookViews>
    <workbookView xWindow="6500" yWindow="23500" windowWidth="28800" windowHeight="175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Kickstarter!$A$1:$W$4115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2" l="1"/>
  <c r="G3" i="12"/>
  <c r="H3" i="12"/>
  <c r="F4" i="12"/>
  <c r="G4" i="12"/>
  <c r="H4" i="12"/>
  <c r="F5" i="12"/>
  <c r="G5" i="12"/>
  <c r="H5" i="12"/>
  <c r="F6" i="12"/>
  <c r="G6" i="12"/>
  <c r="H6" i="12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H2" i="12"/>
  <c r="G2" i="12"/>
  <c r="F2" i="12"/>
  <c r="D13" i="12"/>
  <c r="C13" i="12"/>
  <c r="B13" i="12"/>
  <c r="D12" i="12"/>
  <c r="C12" i="12"/>
  <c r="B12" i="12"/>
  <c r="D11" i="12"/>
  <c r="C11" i="12"/>
  <c r="B11" i="12"/>
  <c r="B10" i="12"/>
  <c r="D10" i="12"/>
  <c r="C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C4" i="12"/>
  <c r="B5" i="12"/>
  <c r="D4" i="12"/>
  <c r="B4" i="12"/>
  <c r="D3" i="12"/>
  <c r="C3" i="12"/>
  <c r="B3" i="12"/>
  <c r="E3" i="12" s="1"/>
  <c r="D2" i="12"/>
  <c r="C2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" i="1"/>
  <c r="O15" i="1"/>
  <c r="O16" i="1"/>
  <c r="O17" i="1"/>
  <c r="O18" i="1"/>
  <c r="O19" i="1"/>
  <c r="O20" i="1"/>
  <c r="O3" i="1"/>
  <c r="O4" i="1"/>
  <c r="O5" i="1"/>
  <c r="O6" i="1"/>
  <c r="O7" i="1"/>
  <c r="O8" i="1"/>
  <c r="O9" i="1"/>
  <c r="O10" i="1"/>
  <c r="O11" i="1"/>
  <c r="O12" i="1"/>
  <c r="O13" i="1"/>
  <c r="O2" i="1"/>
  <c r="E2" i="12" l="1"/>
  <c r="E13" i="12"/>
  <c r="E12" i="12"/>
  <c r="E11" i="12"/>
  <c r="E10" i="12"/>
  <c r="E9" i="12"/>
  <c r="E8" i="12"/>
  <c r="E7" i="12"/>
  <c r="E6" i="12"/>
  <c r="E5" i="12"/>
  <c r="E4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<sst xmlns="http://schemas.openxmlformats.org/spreadsheetml/2006/main" count="32975" uniqueCount="8400">
  <si>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</si>
  <si>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</si>
  <si>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</si>
  <si>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</si>
  <si>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</si>
  <si>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</si>
  <si>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</si>
  <si>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</si>
  <si>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</si>
  <si>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</si>
  <si>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</si>
  <si>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</si>
  <si>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</si>
  <si>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</si>
  <si>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</si>
  <si>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</si>
  <si>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</si>
  <si>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</si>
  <si>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</si>
  <si>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</si>
  <si>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</si>
  <si>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</si>
  <si>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</si>
  <si>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</si>
  <si>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</si>
  <si>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</si>
  <si>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</si>
  <si>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</si>
  <si>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</si>
  <si>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</si>
  <si>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</si>
  <si>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</si>
  <si>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</si>
  <si>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</si>
  <si>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</si>
  <si>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</si>
  <si>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</si>
  <si>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</si>
  <si>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</si>
  <si>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</si>
  <si>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</si>
  <si>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</si>
  <si>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</si>
  <si>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</si>
  <si>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</si>
  <si>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</si>
  <si>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</si>
  <si>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</si>
  <si>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</si>
  <si>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</si>
  <si>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</si>
  <si>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</si>
  <si>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</si>
  <si>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</si>
  <si>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</si>
  <si>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</si>
  <si>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</si>
  <si>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</si>
  <si>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</si>
  <si>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</si>
  <si>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</si>
  <si>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</si>
  <si>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</si>
  <si>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</si>
  <si>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</si>
  <si>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</si>
  <si>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</si>
  <si>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</si>
  <si>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</si>
  <si>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</si>
  <si>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</si>
  <si>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</si>
  <si>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</si>
  <si>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</si>
  <si>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</si>
  <si>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</si>
  <si>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</si>
  <si>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</si>
  <si>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</si>
  <si>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</si>
  <si>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</si>
  <si>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</si>
  <si>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</si>
  <si>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</si>
  <si>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</si>
  <si>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</si>
  <si>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</si>
  <si>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</si>
  <si>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</si>
  <si>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</si>
  <si>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</si>
  <si>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</si>
  <si>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</si>
  <si>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</si>
  <si>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</si>
  <si>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</si>
  <si>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</si>
  <si>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</si>
  <si>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</si>
  <si>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</si>
  <si>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</si>
  <si>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</si>
  <si>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</si>
  <si>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</si>
  <si>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</si>
  <si>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</si>
  <si>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</si>
  <si>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</si>
  <si>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</si>
  <si>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</si>
  <si>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</si>
  <si>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</si>
  <si>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</si>
  <si>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</si>
  <si>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</si>
  <si>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</si>
  <si>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</si>
  <si>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</si>
  <si>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</si>
  <si>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</si>
  <si>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</si>
  <si>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</si>
  <si>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</si>
  <si>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</si>
  <si>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</si>
  <si>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</si>
  <si>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</si>
  <si>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</si>
  <si>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</si>
  <si>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</si>
  <si>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</si>
  <si>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</si>
  <si>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</si>
  <si>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</si>
  <si>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</si>
  <si>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</si>
  <si>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</si>
  <si>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</si>
  <si>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</si>
  <si>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</si>
  <si>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</si>
  <si>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</si>
  <si>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</si>
  <si>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</si>
  <si>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</si>
  <si>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</si>
  <si>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</si>
  <si>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</si>
  <si>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</si>
  <si>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</si>
  <si>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</si>
  <si>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</si>
  <si>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</si>
  <si>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</si>
  <si>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</si>
  <si>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</si>
  <si>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</si>
  <si>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</si>
  <si>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</si>
  <si>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</si>
  <si>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</si>
  <si>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</si>
  <si>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</si>
  <si>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</si>
  <si>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</si>
  <si>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</si>
  <si>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</si>
  <si>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</si>
  <si>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</si>
  <si>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</si>
  <si>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</si>
  <si>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</si>
  <si>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</si>
  <si>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</si>
  <si>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</si>
  <si>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</si>
  <si>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</si>
  <si>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</si>
  <si>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</si>
  <si>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</si>
  <si>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</si>
  <si>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</si>
  <si>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</si>
  <si>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</si>
  <si>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</si>
  <si>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</si>
  <si>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</si>
  <si>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</si>
  <si>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</si>
  <si>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</si>
  <si>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</si>
  <si>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</si>
  <si>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</si>
  <si>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</si>
  <si>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</si>
  <si>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</si>
  <si>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</si>
  <si>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</si>
  <si>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</si>
  <si>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</si>
  <si>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</si>
  <si>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</si>
  <si>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</si>
  <si>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</si>
  <si>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</si>
  <si>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</si>
  <si>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</si>
  <si>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</si>
  <si>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</si>
  <si>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</si>
  <si>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</si>
  <si>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</si>
  <si>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</si>
  <si>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</si>
  <si>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</si>
  <si>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</si>
  <si>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</si>
  <si>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</si>
  <si>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</si>
  <si>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</si>
  <si>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</si>
  <si>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</si>
  <si>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</si>
  <si>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</si>
  <si>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</si>
  <si>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</si>
  <si>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</si>
  <si>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</si>
  <si>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</si>
  <si>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</si>
  <si>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</si>
  <si>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</si>
  <si>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</si>
  <si>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</si>
  <si>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</si>
  <si>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</si>
  <si>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</si>
  <si>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</si>
  <si>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</si>
  <si>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</si>
  <si>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</si>
  <si>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</si>
  <si>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</si>
  <si>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</si>
  <si>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</si>
  <si>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</si>
  <si>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</si>
  <si>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</si>
  <si>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</si>
  <si>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</si>
  <si>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</si>
  <si>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</si>
  <si>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</si>
  <si>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</si>
  <si>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</si>
  <si>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</si>
  <si>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</si>
  <si>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</si>
  <si>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</si>
  <si>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</si>
  <si>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</si>
  <si>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</si>
  <si>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</si>
  <si>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</si>
  <si>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</si>
  <si>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</si>
  <si>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</si>
  <si>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</si>
  <si>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</si>
  <si>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</si>
  <si>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</si>
  <si>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</si>
  <si>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</si>
  <si>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</si>
  <si>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</si>
  <si>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</si>
  <si>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</si>
  <si>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</si>
  <si>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</si>
  <si>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</si>
  <si>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</si>
  <si>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</si>
  <si>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</si>
  <si>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</si>
  <si>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</si>
  <si>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</si>
  <si>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</si>
  <si>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</si>
  <si>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</si>
  <si>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</si>
  <si>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</si>
  <si>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</si>
  <si>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</si>
  <si>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</si>
  <si>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</si>
  <si>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</si>
  <si>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</si>
  <si>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</si>
  <si>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</si>
  <si>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</si>
  <si>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</si>
  <si>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</si>
  <si>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</si>
  <si>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</si>
  <si>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</si>
  <si>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</si>
  <si>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</si>
  <si>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</si>
  <si>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</si>
  <si>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</si>
  <si>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</si>
  <si>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</si>
  <si>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</si>
  <si>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</si>
  <si>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</si>
  <si>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</si>
  <si>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</si>
  <si>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</si>
  <si>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</si>
  <si>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</si>
  <si>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</si>
  <si>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</si>
  <si>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</si>
  <si>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</si>
  <si>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</si>
  <si>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</si>
  <si>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</si>
  <si>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</si>
  <si>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</si>
  <si>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</si>
  <si>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</si>
  <si>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</si>
  <si>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</si>
  <si>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</si>
  <si>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</si>
  <si>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</si>
  <si>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</si>
  <si>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</si>
  <si>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</si>
  <si>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</si>
  <si>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</si>
  <si>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</si>
  <si>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</si>
  <si>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</si>
  <si>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</si>
  <si>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</si>
  <si>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</si>
  <si>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</si>
  <si>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</si>
  <si>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</si>
  <si>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</si>
  <si>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</si>
  <si>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</si>
  <si>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</si>
  <si>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</si>
  <si>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</si>
  <si>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</si>
  <si>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</si>
  <si>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</si>
  <si>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</si>
  <si>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</si>
  <si>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</si>
  <si>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</si>
  <si>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</si>
  <si>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</si>
  <si>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</si>
  <si>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</si>
  <si>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</si>
  <si>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</si>
  <si>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</si>
  <si>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</si>
  <si>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</si>
  <si>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</si>
  <si>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</si>
  <si>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</si>
  <si>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</si>
  <si>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</si>
  <si>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</si>
  <si>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</si>
  <si>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</si>
  <si>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</si>
  <si>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</si>
  <si>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</si>
  <si>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</si>
  <si>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</si>
  <si>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</si>
  <si>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</si>
  <si>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</si>
  <si>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</si>
  <si>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</si>
  <si>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</si>
  <si>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</si>
  <si>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</si>
  <si>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</si>
  <si>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</si>
  <si>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</si>
  <si>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</si>
  <si>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</si>
  <si>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</si>
  <si>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</si>
  <si>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</si>
  <si>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</si>
  <si>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</si>
  <si>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</si>
  <si>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</si>
  <si>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</si>
  <si>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</si>
  <si>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</si>
  <si>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</si>
  <si>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</si>
  <si>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</si>
  <si>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</si>
  <si>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</si>
  <si>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</si>
  <si>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</si>
  <si>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</si>
  <si>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</si>
  <si>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</si>
  <si>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</si>
  <si>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</si>
  <si>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</si>
  <si>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</si>
  <si>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</si>
  <si>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</si>
  <si>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</si>
  <si>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</si>
  <si>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</si>
  <si>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</si>
  <si>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</si>
  <si>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</si>
  <si>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</si>
  <si>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</si>
  <si>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</si>
  <si>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</si>
  <si>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</si>
  <si>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</si>
  <si>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</si>
  <si>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</si>
  <si>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</si>
  <si>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</si>
  <si>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</si>
  <si>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</si>
  <si>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</si>
  <si>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</si>
  <si>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</si>
  <si>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</si>
  <si>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</si>
  <si>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</si>
  <si>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</si>
  <si>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</si>
  <si>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</si>
  <si>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</si>
  <si>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</si>
  <si>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</si>
  <si>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</si>
  <si>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</si>
  <si>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</si>
  <si>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</si>
  <si>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</si>
  <si>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</si>
  <si>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</si>
  <si>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</si>
  <si>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</si>
  <si>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</si>
  <si>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</si>
  <si>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</si>
  <si>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</si>
  <si>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</si>
  <si>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</si>
  <si>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</si>
  <si>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</si>
  <si>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</si>
  <si>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</si>
  <si>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</si>
  <si>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</si>
  <si>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</si>
  <si>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</si>
  <si>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</si>
  <si>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</si>
  <si>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</si>
  <si>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</si>
  <si>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</si>
  <si>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</si>
  <si>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</si>
  <si>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</si>
  <si>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</si>
  <si>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</si>
  <si>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</si>
  <si>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</si>
  <si>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</si>
  <si>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</si>
  <si>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</si>
  <si>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</si>
  <si>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</si>
  <si>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</si>
  <si>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</si>
  <si>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</si>
  <si>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</si>
  <si>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</si>
  <si>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</si>
  <si>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</si>
  <si>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</si>
  <si>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</si>
  <si>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</si>
  <si>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</si>
  <si>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</si>
  <si>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</si>
  <si>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</si>
  <si>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</si>
  <si>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</si>
  <si>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</si>
  <si>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</si>
  <si>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</si>
  <si>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</si>
  <si>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</si>
  <si>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</si>
  <si>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</si>
  <si>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</si>
  <si>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</si>
  <si>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</si>
  <si>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</si>
  <si>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</si>
  <si>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</si>
  <si>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</si>
  <si>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</si>
  <si>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</si>
  <si>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</si>
  <si>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</si>
  <si>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</si>
  <si>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</si>
  <si>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</si>
  <si>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</si>
  <si>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</si>
  <si>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</si>
  <si>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</si>
  <si>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</si>
  <si>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</si>
  <si>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</si>
  <si>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</si>
  <si>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</si>
  <si>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</si>
  <si>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</si>
  <si>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</si>
  <si>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</si>
  <si>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</si>
  <si>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</si>
  <si>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</si>
  <si>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</si>
  <si>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</si>
  <si>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</si>
  <si>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</si>
  <si>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</si>
  <si>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</si>
  <si>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</si>
  <si>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</si>
  <si>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</si>
  <si>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</si>
  <si>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</si>
  <si>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</si>
  <si>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</si>
  <si>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</si>
  <si>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</si>
  <si>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</si>
  <si>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</si>
  <si>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</si>
  <si>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</si>
  <si>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</si>
  <si>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</si>
  <si>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</si>
  <si>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</si>
  <si>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</si>
  <si>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</si>
  <si>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</si>
  <si>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</si>
  <si>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</si>
  <si>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</si>
  <si>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</si>
  <si>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</si>
  <si>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</si>
  <si>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</si>
  <si>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</si>
  <si>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</si>
  <si>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</si>
  <si>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</si>
  <si>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</si>
  <si>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</si>
  <si>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</si>
  <si>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</si>
  <si>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</si>
  <si>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</si>
  <si>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</si>
  <si>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</si>
  <si>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</si>
  <si>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</si>
  <si>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</si>
  <si>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</si>
  <si>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</si>
  <si>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</si>
  <si>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</si>
  <si>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</si>
  <si>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</si>
  <si>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</si>
  <si>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</si>
  <si>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</si>
  <si>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</si>
  <si>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</si>
  <si>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</si>
  <si>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</si>
  <si>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</si>
  <si>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</si>
  <si>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</si>
  <si>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</si>
  <si>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</si>
  <si>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</si>
  <si>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</si>
  <si>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</si>
  <si>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</si>
  <si>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</si>
  <si>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</si>
  <si>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</si>
  <si>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</si>
  <si>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</si>
  <si>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</si>
  <si>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</si>
  <si>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</si>
  <si>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</si>
  <si>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</si>
  <si>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</si>
  <si>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</si>
  <si>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</si>
  <si>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</si>
  <si>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</si>
  <si>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</si>
  <si>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</si>
  <si>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</si>
  <si>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</si>
  <si>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</si>
  <si>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</si>
  <si>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</si>
  <si>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</si>
  <si>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</si>
  <si>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</si>
  <si>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</si>
  <si>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</si>
  <si>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</si>
  <si>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</si>
  <si>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</si>
  <si>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</si>
  <si>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</si>
  <si>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</si>
  <si>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</si>
  <si>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</si>
  <si>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</si>
  <si>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</si>
  <si>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</si>
  <si>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</si>
  <si>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</si>
  <si>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</si>
  <si>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</si>
  <si>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</si>
  <si>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</si>
  <si>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</si>
  <si>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</si>
  <si>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</si>
  <si>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</si>
  <si>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</si>
  <si>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</si>
  <si>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</si>
  <si>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</si>
  <si>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</si>
  <si>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</si>
  <si>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</si>
  <si>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</si>
  <si>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</si>
  <si>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</si>
  <si>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</si>
  <si>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</si>
  <si>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</si>
  <si>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</si>
  <si>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</si>
  <si>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</si>
  <si>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</si>
  <si>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</si>
  <si>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</si>
  <si>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</si>
  <si>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</si>
  <si>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</si>
  <si>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</si>
  <si>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</si>
  <si>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</si>
  <si>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</si>
  <si>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</si>
  <si>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</si>
  <si>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</si>
  <si>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</si>
  <si>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</si>
  <si>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</si>
  <si>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</si>
  <si>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</si>
  <si>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</si>
  <si>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</si>
  <si>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</si>
  <si>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</si>
  <si>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</si>
  <si>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</si>
  <si>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</si>
  <si>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</si>
  <si>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</si>
  <si>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</si>
  <si>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</si>
  <si>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</si>
  <si>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</si>
  <si>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</si>
  <si>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</si>
  <si>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</si>
  <si>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</si>
  <si>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</si>
  <si>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</si>
  <si>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</si>
  <si>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</si>
  <si>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</si>
  <si>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</si>
  <si>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</si>
  <si>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</si>
  <si>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</si>
  <si>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</si>
  <si>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</si>
  <si>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</si>
  <si>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</si>
  <si>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</si>
  <si>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</si>
  <si>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</si>
  <si>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</si>
  <si>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</si>
  <si>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</si>
  <si>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</si>
  <si>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</si>
  <si>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</si>
  <si>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</si>
  <si>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</si>
  <si>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</si>
  <si>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</si>
  <si>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</si>
  <si>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</si>
  <si>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</si>
  <si>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</si>
  <si>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</si>
  <si>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</si>
  <si>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</si>
  <si>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</si>
  <si>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</si>
  <si>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</si>
  <si>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</si>
  <si>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</si>
  <si>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</si>
  <si>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</si>
  <si>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</si>
  <si>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</si>
  <si>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</si>
  <si>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</si>
  <si>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</si>
  <si>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</si>
  <si>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</si>
  <si>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</si>
  <si>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</si>
  <si>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</si>
  <si>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</si>
  <si>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</si>
  <si>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</si>
  <si>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</si>
  <si>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</si>
  <si>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</si>
  <si>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</si>
  <si>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</si>
  <si>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</si>
  <si>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</si>
  <si>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</si>
  <si>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</si>
  <si>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</si>
  <si>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</si>
  <si>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</si>
  <si>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</si>
  <si>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</si>
  <si>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</si>
  <si>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</si>
  <si>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</si>
  <si>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</si>
  <si>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</si>
  <si>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</si>
  <si>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</si>
  <si>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</si>
  <si>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</si>
  <si>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</si>
  <si>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</si>
  <si>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</si>
  <si>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</si>
  <si>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</si>
  <si>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</si>
  <si>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</si>
  <si>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</si>
  <si>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</si>
  <si>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</si>
  <si>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</si>
  <si>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</si>
  <si>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</si>
  <si>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</si>
  <si>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</si>
  <si>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</si>
  <si>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</si>
  <si>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</si>
  <si>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</si>
  <si>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</si>
  <si>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</si>
  <si>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</si>
  <si>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</si>
  <si>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</si>
  <si>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</si>
  <si>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</si>
  <si>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</si>
  <si>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</si>
  <si>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</si>
  <si>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</si>
  <si>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</si>
  <si>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</si>
  <si>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</si>
  <si>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</si>
  <si>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</si>
  <si>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</si>
  <si>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</si>
  <si>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</si>
  <si>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</si>
  <si>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</si>
  <si>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</si>
  <si>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</si>
  <si>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</si>
  <si>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</si>
  <si>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</si>
  <si>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</si>
  <si>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</si>
  <si>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</si>
  <si>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</si>
  <si>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</si>
  <si>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</si>
  <si>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</si>
  <si>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</si>
  <si>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</si>
  <si>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</si>
  <si>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</si>
  <si>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</si>
  <si>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</si>
  <si>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</si>
  <si>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</si>
  <si>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</si>
  <si>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</si>
  <si>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</si>
  <si>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</si>
  <si>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</si>
  <si>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</si>
  <si>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</si>
  <si>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</si>
  <si>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</si>
  <si>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</si>
  <si>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</si>
  <si>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</si>
  <si>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</si>
  <si>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</si>
  <si>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</si>
  <si>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</si>
  <si>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</si>
  <si>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</si>
  <si>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</si>
  <si>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</si>
  <si>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</si>
  <si>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</si>
  <si>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</si>
  <si>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</si>
  <si>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</si>
  <si>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</si>
  <si>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</si>
  <si>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</si>
  <si>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</si>
  <si>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</si>
  <si>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</si>
  <si>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</si>
  <si>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</si>
  <si>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</si>
  <si>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</si>
  <si>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</si>
  <si>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</si>
  <si>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</si>
  <si>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</si>
  <si>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</si>
  <si>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</si>
  <si>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</si>
  <si>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</si>
  <si>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</si>
  <si>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</si>
  <si>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</si>
  <si>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</si>
  <si>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</si>
  <si>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</si>
  <si>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</si>
  <si>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</si>
  <si>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</si>
  <si>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</si>
  <si>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</si>
  <si>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</si>
  <si>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</si>
  <si>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</si>
  <si>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</si>
  <si>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</si>
  <si>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</si>
  <si>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</si>
  <si>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</si>
  <si>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</si>
  <si>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</si>
  <si>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</si>
  <si>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</si>
  <si>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</si>
  <si>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</si>
  <si>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</si>
  <si>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</si>
  <si>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</si>
  <si>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</si>
  <si>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</si>
  <si>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</si>
  <si>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</si>
  <si>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</si>
  <si>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</si>
  <si>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</si>
  <si>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</si>
  <si>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</si>
  <si>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</si>
  <si>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</si>
  <si>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</si>
  <si>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</si>
  <si>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</si>
  <si>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</si>
  <si>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</si>
  <si>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</si>
  <si>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</si>
  <si>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</si>
  <si>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</si>
  <si>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</si>
  <si>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</si>
  <si>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</si>
  <si>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</si>
  <si>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</si>
  <si>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</si>
  <si>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</si>
  <si>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</si>
  <si>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</si>
  <si>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</si>
  <si>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</si>
  <si>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</si>
  <si>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</si>
  <si>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</si>
  <si>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</si>
  <si>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</si>
  <si>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</si>
  <si>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</si>
  <si>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</si>
  <si>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</si>
  <si>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</si>
  <si>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</si>
  <si>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</si>
  <si>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</si>
  <si>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</si>
  <si>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</si>
  <si>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</si>
  <si>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</si>
  <si>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</si>
  <si>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</si>
  <si>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</si>
  <si>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</si>
  <si>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</si>
  <si>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</si>
  <si>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</si>
  <si>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</si>
  <si>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</si>
  <si>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</si>
  <si>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</si>
  <si>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</si>
  <si>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</si>
  <si>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</si>
  <si>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</si>
  <si>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</si>
  <si>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</si>
  <si>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</si>
  <si>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</si>
  <si>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</si>
  <si>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</si>
  <si>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</si>
  <si>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</si>
  <si>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</si>
  <si>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</si>
  <si>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</si>
  <si>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</si>
  <si>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</si>
  <si>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</si>
  <si>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</si>
  <si>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</si>
  <si>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</si>
  <si>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</si>
  <si>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</si>
  <si>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</si>
  <si>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</si>
  <si>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</si>
  <si>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</si>
  <si>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</si>
  <si>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</si>
  <si>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</si>
  <si>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</si>
  <si>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</si>
  <si>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</si>
  <si>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</si>
  <si>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</si>
  <si>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</si>
  <si>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</si>
  <si>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</si>
  <si>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</si>
  <si>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</si>
  <si>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</si>
  <si>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</si>
  <si>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</si>
  <si>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</si>
  <si>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</si>
  <si>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</si>
  <si>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</si>
  <si>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</si>
  <si>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</si>
  <si>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</si>
  <si>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</si>
  <si>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</si>
  <si>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</si>
  <si>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</si>
  <si>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</si>
  <si>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</si>
  <si>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</si>
  <si>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</si>
  <si>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</si>
  <si>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</si>
  <si>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</si>
  <si>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</si>
  <si>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</si>
  <si>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</si>
  <si>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</si>
  <si>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</si>
  <si>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</si>
  <si>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</si>
  <si>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</si>
  <si>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</si>
  <si>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</si>
  <si>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</si>
  <si>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</si>
  <si>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</si>
  <si>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</si>
  <si>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</si>
  <si>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</si>
  <si>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</si>
  <si>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</si>
  <si>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</si>
  <si>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</si>
  <si>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</si>
  <si>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</si>
  <si>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</si>
  <si>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</si>
  <si>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</si>
  <si>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</si>
  <si>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</si>
  <si>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</si>
  <si>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</si>
  <si>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</si>
  <si>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</si>
  <si>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</si>
  <si>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</si>
  <si>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</si>
  <si>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</si>
  <si>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</si>
  <si>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</si>
  <si>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</si>
  <si>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</si>
  <si>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</si>
  <si>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</si>
  <si>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</si>
  <si>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</si>
  <si>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</si>
  <si>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</si>
  <si>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</si>
  <si>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</si>
  <si>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</si>
  <si>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</si>
  <si>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</si>
  <si>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</si>
  <si>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</si>
  <si>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</si>
  <si>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</si>
  <si>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</si>
  <si>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</si>
  <si>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</si>
  <si>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</si>
  <si>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</si>
  <si>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</si>
  <si>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</si>
  <si>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</si>
  <si>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</si>
  <si>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</si>
  <si>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</si>
  <si>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</si>
  <si>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</si>
  <si>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</si>
  <si>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</si>
  <si>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</si>
  <si>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</si>
  <si>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</si>
  <si>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</si>
  <si>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</si>
  <si>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</si>
  <si>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</si>
  <si>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</si>
  <si>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</si>
  <si>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</si>
  <si>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</si>
  <si>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</si>
  <si>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</si>
  <si>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</si>
  <si>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</si>
  <si>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</si>
  <si>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</si>
  <si>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</si>
  <si>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</si>
  <si>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</si>
  <si>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</si>
  <si>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</si>
  <si>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</si>
  <si>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</si>
  <si>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</si>
  <si>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</si>
  <si>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</si>
  <si>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</si>
  <si>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</si>
  <si>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</si>
  <si>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</si>
  <si>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</si>
  <si>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</si>
  <si>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</si>
  <si>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</si>
  <si>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</si>
  <si>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</si>
  <si>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</si>
  <si>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</si>
  <si>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</si>
  <si>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</si>
  <si>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</si>
  <si>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</si>
  <si>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</si>
  <si>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</si>
  <si>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</si>
  <si>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</si>
  <si>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</si>
  <si>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</si>
  <si>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</si>
  <si>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</si>
  <si>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</si>
  <si>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</si>
  <si>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</si>
  <si>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</si>
  <si>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</si>
  <si>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</si>
  <si>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</si>
  <si>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</si>
  <si>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</si>
  <si>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</si>
  <si>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</si>
  <si>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</si>
  <si>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</si>
  <si>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</si>
  <si>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</si>
  <si>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</si>
  <si>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</si>
  <si>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</si>
  <si>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</si>
  <si>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</si>
  <si>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</si>
  <si>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</si>
  <si>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</si>
  <si>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</si>
  <si>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</si>
  <si>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</si>
  <si>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</si>
  <si>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</si>
  <si>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</si>
  <si>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</si>
  <si>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</si>
  <si>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</si>
  <si>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</si>
  <si>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</si>
  <si>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</si>
  <si>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</si>
  <si>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</si>
  <si>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</si>
  <si>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</si>
  <si>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</si>
  <si>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</si>
  <si>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</si>
  <si>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</si>
  <si>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</si>
  <si>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</si>
  <si>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</si>
  <si>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</si>
  <si>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</si>
  <si>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</si>
  <si>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</si>
  <si>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</si>
  <si>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</si>
  <si>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</si>
  <si>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</si>
  <si>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</si>
  <si>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</si>
  <si>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</si>
  <si>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</si>
  <si>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</si>
  <si>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</si>
  <si>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</si>
  <si>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</si>
  <si>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</si>
  <si>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</si>
  <si>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</si>
  <si>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</si>
  <si>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</si>
  <si>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</si>
  <si>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</si>
  <si>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</si>
  <si>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</si>
  <si>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</si>
  <si>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</si>
  <si>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</si>
  <si>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</si>
  <si>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</si>
  <si>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</si>
  <si>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</si>
  <si>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</si>
  <si>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</si>
  <si>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</si>
  <si>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</si>
  <si>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</si>
  <si>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</si>
  <si>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</si>
  <si>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</si>
  <si>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</si>
  <si>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</si>
  <si>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</si>
  <si>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</si>
  <si>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</si>
  <si>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</si>
  <si>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</si>
  <si>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</si>
  <si>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</si>
  <si>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</si>
  <si>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</si>
  <si>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</si>
  <si>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</si>
  <si>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</si>
  <si>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</si>
  <si>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</si>
  <si>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</si>
  <si>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</si>
  <si>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</si>
  <si>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</si>
  <si>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</si>
  <si>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</si>
  <si>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</si>
  <si>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</si>
  <si>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</si>
  <si>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</si>
  <si>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</si>
  <si>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</si>
  <si>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</si>
  <si>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</si>
  <si>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</si>
  <si>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</si>
  <si>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</si>
  <si>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</si>
  <si>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</si>
  <si>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</si>
  <si>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</si>
  <si>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</si>
  <si>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</si>
  <si>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</si>
  <si>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</si>
  <si>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</si>
  <si>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</si>
  <si>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</si>
  <si>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</si>
  <si>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</si>
  <si>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</si>
  <si>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</si>
  <si>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</si>
  <si>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</si>
  <si>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</si>
  <si>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</si>
  <si>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</si>
  <si>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</si>
  <si>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</si>
  <si>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</si>
  <si>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</si>
  <si>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</si>
  <si>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</si>
  <si>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</si>
  <si>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</si>
  <si>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</si>
  <si>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</si>
  <si>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</si>
  <si>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</si>
  <si>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</si>
  <si>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</si>
  <si>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</si>
  <si>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</si>
  <si>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</si>
  <si>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</si>
  <si>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</si>
  <si>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</si>
  <si>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</si>
  <si>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</si>
  <si>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</si>
  <si>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</si>
  <si>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</si>
  <si>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</si>
  <si>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</si>
  <si>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</si>
  <si>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</si>
  <si>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</si>
  <si>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</si>
  <si>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</si>
  <si>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</si>
  <si>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</si>
  <si>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</si>
  <si>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</si>
  <si>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</si>
  <si>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</si>
  <si>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</si>
  <si>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</si>
  <si>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</si>
  <si>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</si>
  <si>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</si>
  <si>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</si>
  <si>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</si>
  <si>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</si>
  <si>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</si>
  <si>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</si>
  <si>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</si>
  <si>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</si>
  <si>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</si>
  <si>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</si>
  <si>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</si>
  <si>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</si>
  <si>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</si>
  <si>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</si>
  <si>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</si>
  <si>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</si>
  <si>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</si>
  <si>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</si>
  <si>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</si>
  <si>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</si>
  <si>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</si>
  <si>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</si>
  <si>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</si>
  <si>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</si>
  <si>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</si>
  <si>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</si>
  <si>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</si>
  <si>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</si>
  <si>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</si>
  <si>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</si>
  <si>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</si>
  <si>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</si>
  <si>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</si>
  <si>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</si>
  <si>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</si>
  <si>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</si>
  <si>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</si>
  <si>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</si>
  <si>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</si>
  <si>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</si>
  <si>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</si>
  <si>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</si>
  <si>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</si>
  <si>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</si>
  <si>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</si>
  <si>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</si>
  <si>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</si>
  <si>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</si>
  <si>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</si>
  <si>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</si>
  <si>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</si>
  <si>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</si>
  <si>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</si>
  <si>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</si>
  <si>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</si>
  <si>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</si>
  <si>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</si>
  <si>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</si>
  <si>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</si>
  <si>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</si>
  <si>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</si>
  <si>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</si>
  <si>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</si>
  <si>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</si>
  <si>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</si>
  <si>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</si>
  <si>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</si>
  <si>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</si>
  <si>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</si>
  <si>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</si>
  <si>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</si>
  <si>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</si>
  <si>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</si>
  <si>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</si>
  <si>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</si>
  <si>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</si>
  <si>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</si>
  <si>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</si>
  <si>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</si>
  <si>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</si>
  <si>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</si>
  <si>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</si>
  <si>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</si>
  <si>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</si>
  <si>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</si>
  <si>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</si>
  <si>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</si>
  <si>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</si>
  <si>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</si>
  <si>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</si>
  <si>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</si>
  <si>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</si>
  <si>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</si>
  <si>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</si>
  <si>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</si>
  <si>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</si>
  <si>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</si>
  <si>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</si>
  <si>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</si>
  <si>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</si>
  <si>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</si>
  <si>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</si>
  <si>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</si>
  <si>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</si>
  <si>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</si>
  <si>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</si>
  <si>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</si>
  <si>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</si>
  <si>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</si>
  <si>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</si>
  <si>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</si>
  <si>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</si>
  <si>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</si>
  <si>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</si>
  <si>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</si>
  <si>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</si>
  <si>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</si>
  <si>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</si>
  <si>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</si>
  <si>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</si>
  <si>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</si>
  <si>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</si>
  <si>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</si>
  <si>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</si>
  <si>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</si>
  <si>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</si>
  <si>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</si>
  <si>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</si>
  <si>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</si>
  <si>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</si>
  <si>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</si>
  <si>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</si>
  <si>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</si>
  <si>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</si>
  <si>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</si>
  <si>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</si>
  <si>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</si>
  <si>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</si>
  <si>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</si>
  <si>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</si>
  <si>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</si>
  <si>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</si>
  <si>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</si>
  <si>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</si>
  <si>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</si>
  <si>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</si>
  <si>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</si>
  <si>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</si>
  <si>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</si>
  <si>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</si>
  <si>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</si>
  <si>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</si>
  <si>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</si>
  <si>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</si>
  <si>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</si>
  <si>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</si>
  <si>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</si>
  <si>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</si>
  <si>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</si>
  <si>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</si>
  <si>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</si>
  <si>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</si>
  <si>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</si>
  <si>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</si>
  <si>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</si>
  <si>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</si>
  <si>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</si>
  <si>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</si>
  <si>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</si>
  <si>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</si>
  <si>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</si>
  <si>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</si>
  <si>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</si>
  <si>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</si>
  <si>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</si>
  <si>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</si>
  <si>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</si>
  <si>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</si>
  <si>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</si>
  <si>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</si>
  <si>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</si>
  <si>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</si>
  <si>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</si>
  <si>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</si>
  <si>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</si>
  <si>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</si>
  <si>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</si>
  <si>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</si>
  <si>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</si>
  <si>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</si>
  <si>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</si>
  <si>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</si>
  <si>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</si>
  <si>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</si>
  <si>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</si>
  <si>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</si>
  <si>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</si>
  <si>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</si>
  <si>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</si>
  <si>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</si>
  <si>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</si>
  <si>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</si>
  <si>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</si>
  <si>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</si>
  <si>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</si>
  <si>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</si>
  <si>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</si>
  <si>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</si>
  <si>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</si>
  <si>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</si>
  <si>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</si>
  <si>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</si>
  <si>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</si>
  <si>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</si>
  <si>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</si>
  <si>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</si>
  <si>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</si>
  <si>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</si>
  <si>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</si>
  <si>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</si>
  <si>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</si>
  <si>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</si>
  <si>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</si>
  <si>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</si>
  <si>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</si>
  <si>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</si>
  <si>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</si>
  <si>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</si>
  <si>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</si>
  <si>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</si>
  <si>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</si>
  <si>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</si>
  <si>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</si>
  <si>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</si>
  <si>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</si>
  <si>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</si>
  <si>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</si>
  <si>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</si>
  <si>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</si>
  <si>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</si>
  <si>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</si>
  <si>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</si>
  <si>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</si>
  <si>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</si>
  <si>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</si>
  <si>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</si>
  <si>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</si>
  <si>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</si>
  <si>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</si>
  <si>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</si>
  <si>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</si>
  <si>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</si>
  <si>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</si>
  <si>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</si>
  <si>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</si>
  <si>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</si>
  <si>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</si>
  <si>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</si>
  <si>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</si>
  <si>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</si>
  <si>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</si>
  <si>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</si>
  <si>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</si>
  <si>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</si>
  <si>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</si>
  <si>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</si>
  <si>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</si>
  <si>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</si>
  <si>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</si>
  <si>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</si>
  <si>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</si>
  <si>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</si>
  <si>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</si>
  <si>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</si>
  <si>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</si>
  <si>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</si>
  <si>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</si>
  <si>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</si>
  <si>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</si>
  <si>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</si>
  <si>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</si>
  <si>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</si>
  <si>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</si>
  <si>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</si>
  <si>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</si>
  <si>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</si>
  <si>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</si>
  <si>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</si>
  <si>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</si>
  <si>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</si>
  <si>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</si>
  <si>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</si>
  <si>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</si>
  <si>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</si>
  <si>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</si>
  <si>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</si>
  <si>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</si>
  <si>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</si>
  <si>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</si>
  <si>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</si>
  <si>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</si>
  <si>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</si>
  <si>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</si>
  <si>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</si>
  <si>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</si>
  <si>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</si>
  <si>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</si>
  <si>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</si>
  <si>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</si>
  <si>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</si>
  <si>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</si>
  <si>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</si>
  <si>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</si>
  <si>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</si>
  <si>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</si>
  <si>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</si>
  <si>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</si>
  <si>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</si>
  <si>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</si>
  <si>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</si>
  <si>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</si>
  <si>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</si>
  <si>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</si>
  <si>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</si>
  <si>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</si>
  <si>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</si>
  <si>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</si>
  <si>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</si>
  <si>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</si>
  <si>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</si>
  <si>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</si>
  <si>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</si>
  <si>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</si>
  <si>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</si>
  <si>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</si>
  <si>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</si>
  <si>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</si>
  <si>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</si>
  <si>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</si>
  <si>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</si>
  <si>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</si>
  <si>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</si>
  <si>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</si>
  <si>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</si>
  <si>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</si>
  <si>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</si>
  <si>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</si>
  <si>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</si>
  <si>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</si>
  <si>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</si>
  <si>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</si>
  <si>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</si>
  <si>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</si>
  <si>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</si>
  <si>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</si>
  <si>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</si>
  <si>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</si>
  <si>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</si>
  <si>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</si>
  <si>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</si>
  <si>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</si>
  <si>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</si>
  <si>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</si>
  <si>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</si>
  <si>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</si>
  <si>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</si>
  <si>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</si>
  <si>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</si>
  <si>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</si>
  <si>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</si>
  <si>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</si>
  <si>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</si>
  <si>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</si>
  <si>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</si>
  <si>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</si>
  <si>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</si>
  <si>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</si>
  <si>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</si>
  <si>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</si>
  <si>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</si>
  <si>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</si>
  <si>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</si>
  <si>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</si>
  <si>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</si>
  <si>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</si>
  <si>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</si>
  <si>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</si>
  <si>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</si>
  <si>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</si>
  <si>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</si>
  <si>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</si>
  <si>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</si>
  <si>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</si>
  <si>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</si>
  <si>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</si>
  <si>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</si>
  <si>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</si>
  <si>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</si>
  <si>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</si>
  <si>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</si>
  <si>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</si>
  <si>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</si>
  <si>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</si>
  <si>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</si>
  <si>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</si>
  <si>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</si>
  <si>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</si>
  <si>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</si>
  <si>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</si>
  <si>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</si>
  <si>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</si>
  <si>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</si>
  <si>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</si>
  <si>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</si>
  <si>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</si>
  <si>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</si>
  <si>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</si>
  <si>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</si>
  <si>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</si>
  <si>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</si>
  <si>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</si>
  <si>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</si>
  <si>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</si>
  <si>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</si>
  <si>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</si>
  <si>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</si>
  <si>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</si>
  <si>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</si>
  <si>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</si>
  <si>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</si>
  <si>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</si>
  <si>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</si>
  <si>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</si>
  <si>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</si>
  <si>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</si>
  <si>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</si>
  <si>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</si>
  <si>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</si>
  <si>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</si>
  <si>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</si>
  <si>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</si>
  <si>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</si>
  <si>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</si>
  <si>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</si>
  <si>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</si>
  <si>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</si>
  <si>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</si>
  <si>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</si>
  <si>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</si>
  <si>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</si>
  <si>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</si>
  <si>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</si>
  <si>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</si>
  <si>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</si>
  <si>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</si>
  <si>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</si>
  <si>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</si>
  <si>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</si>
  <si>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</si>
  <si>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</si>
  <si>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</si>
  <si>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</si>
  <si>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</si>
  <si>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</si>
  <si>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</si>
  <si>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</si>
  <si>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</si>
  <si>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</si>
  <si>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</si>
  <si>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</si>
  <si>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</si>
  <si>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</si>
  <si>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</si>
  <si>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</si>
  <si>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</si>
  <si>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</si>
  <si>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</si>
  <si>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</si>
  <si>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</si>
  <si>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</si>
  <si>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</si>
  <si>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</si>
  <si>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</si>
  <si>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</si>
  <si>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</si>
  <si>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</si>
  <si>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</si>
  <si>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</si>
  <si>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</si>
  <si>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</si>
  <si>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</si>
  <si>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</si>
  <si>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</si>
  <si>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</si>
  <si>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</si>
  <si>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</si>
  <si>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</si>
  <si>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</si>
  <si>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</si>
  <si>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</si>
  <si>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</si>
  <si>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</si>
  <si>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</si>
  <si>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</si>
  <si>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</si>
  <si>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</si>
  <si>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</si>
  <si>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</si>
  <si>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</si>
  <si>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</si>
  <si>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</si>
  <si>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</si>
  <si>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</si>
  <si>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</si>
  <si>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</si>
  <si>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</si>
  <si>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</si>
  <si>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</si>
  <si>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</si>
  <si>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</si>
  <si>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</si>
  <si>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</si>
  <si>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</si>
  <si>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</si>
  <si>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</si>
  <si>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</si>
  <si>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</si>
  <si>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</si>
  <si>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</si>
  <si>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</si>
  <si>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</si>
  <si>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</si>
  <si>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</si>
  <si>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</si>
  <si>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</si>
  <si>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</si>
  <si>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</si>
  <si>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</si>
  <si>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</si>
  <si>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</si>
  <si>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</si>
  <si>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</si>
  <si>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</si>
  <si>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</si>
  <si>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</si>
  <si>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</si>
  <si>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</si>
  <si>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</si>
  <si>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</si>
  <si>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</si>
  <si>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</si>
  <si>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</si>
  <si>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</si>
  <si>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</si>
  <si>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</si>
  <si>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</si>
  <si>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</si>
  <si>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</si>
  <si>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</si>
  <si>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</si>
  <si>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</si>
  <si>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</si>
  <si>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</si>
  <si>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</si>
  <si>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</si>
  <si>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</si>
  <si>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</si>
  <si>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</si>
  <si>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</si>
  <si>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</si>
  <si>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</si>
  <si>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</si>
  <si>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</si>
  <si>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</si>
  <si>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</si>
  <si>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</si>
  <si>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</si>
  <si>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</si>
  <si>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</si>
  <si>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</si>
  <si>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</si>
  <si>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</si>
  <si>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</si>
  <si>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</si>
  <si>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</si>
  <si>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</si>
  <si>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</si>
  <si>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</si>
  <si>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</si>
  <si>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</si>
  <si>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</si>
  <si>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</si>
  <si>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</si>
  <si>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</si>
  <si>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</si>
  <si>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</si>
  <si>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</si>
  <si>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</si>
  <si>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</si>
  <si>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</si>
  <si>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</si>
  <si>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</si>
  <si>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</si>
  <si>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</si>
  <si>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</si>
  <si>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</si>
  <si>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</si>
  <si>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</si>
  <si>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</si>
  <si>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</si>
  <si>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</si>
  <si>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</si>
  <si>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</si>
  <si>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</si>
  <si>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</si>
  <si>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</si>
  <si>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</si>
  <si>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</si>
  <si>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</si>
  <si>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</si>
  <si>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</si>
  <si>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</si>
  <si>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</si>
  <si>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</si>
  <si>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</si>
  <si>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</si>
  <si>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</si>
  <si>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</si>
  <si>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</si>
  <si>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</si>
  <si>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</si>
  <si>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</si>
  <si>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</si>
  <si>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</si>
  <si>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</si>
  <si>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</si>
  <si>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</si>
  <si>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</si>
  <si>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</si>
  <si>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</si>
  <si>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</si>
  <si>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</si>
  <si>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</si>
  <si>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</si>
  <si>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</si>
  <si>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</si>
  <si>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</si>
  <si>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</si>
  <si>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</si>
  <si>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</si>
  <si>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</si>
  <si>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</si>
  <si>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</si>
  <si>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</si>
  <si>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</si>
  <si>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</si>
  <si>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</si>
  <si>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</si>
  <si>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</si>
  <si>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</si>
  <si>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</si>
  <si>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</si>
  <si>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</si>
  <si>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</si>
  <si>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</si>
  <si>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</si>
  <si>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</si>
  <si>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</si>
  <si>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</si>
  <si>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</si>
  <si>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</si>
  <si>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</si>
  <si>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</si>
  <si>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</si>
  <si>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</si>
  <si>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</si>
  <si>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</si>
  <si>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</si>
  <si>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</si>
  <si>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</si>
  <si>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</si>
  <si>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</si>
  <si>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</si>
  <si>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</si>
  <si>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</si>
  <si>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</si>
  <si>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</si>
  <si>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</si>
  <si>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</si>
  <si>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</si>
  <si>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</si>
  <si>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</si>
  <si>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</si>
  <si>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</si>
  <si>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</si>
  <si>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</si>
  <si>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</si>
  <si>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</si>
  <si>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</si>
  <si>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</si>
  <si>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</si>
  <si>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</si>
  <si>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</si>
  <si>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</si>
  <si>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</si>
  <si>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</si>
  <si>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</si>
  <si>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</si>
  <si>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</si>
  <si>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</si>
  <si>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</si>
  <si>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</si>
  <si>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</si>
  <si>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</si>
  <si>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</si>
  <si>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</si>
  <si>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</si>
  <si>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</si>
  <si>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</si>
  <si>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</si>
  <si>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</si>
  <si>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</si>
  <si>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</si>
  <si>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</si>
  <si>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</si>
  <si>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</si>
  <si>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</si>
  <si>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</si>
  <si>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</si>
  <si>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</si>
  <si>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</si>
  <si>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</si>
  <si>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</si>
  <si>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</si>
  <si>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</si>
  <si>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</si>
  <si>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</si>
  <si>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</si>
  <si>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</si>
  <si>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</si>
  <si>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</si>
  <si>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</si>
  <si>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</si>
  <si>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</si>
  <si>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</si>
  <si>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</si>
  <si>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</si>
  <si>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</si>
  <si>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</si>
  <si>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</si>
  <si>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</si>
  <si>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</si>
  <si>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</si>
  <si>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</si>
  <si>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</si>
  <si>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</si>
  <si>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</si>
  <si>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</si>
  <si>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</si>
  <si>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</si>
  <si>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</si>
  <si>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</si>
  <si>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</si>
  <si>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</si>
  <si>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</si>
  <si>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</si>
  <si>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</si>
  <si>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</si>
  <si>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</si>
  <si>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</si>
  <si>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</si>
  <si>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</si>
  <si>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</si>
  <si>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</si>
  <si>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</si>
  <si>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</si>
  <si>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</si>
  <si>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</si>
  <si>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</si>
  <si>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</si>
  <si>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</si>
  <si>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</si>
  <si>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</si>
  <si>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</si>
  <si>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</si>
  <si>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</si>
  <si>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</si>
  <si>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</si>
  <si>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</si>
  <si>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</si>
  <si>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</si>
  <si>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</si>
  <si>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</si>
  <si>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</si>
  <si>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</si>
  <si>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</si>
  <si>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</si>
  <si>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</si>
  <si>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</si>
  <si>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</si>
  <si>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</si>
  <si>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</si>
  <si>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</si>
  <si>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</si>
  <si>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</si>
  <si>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</si>
  <si>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</si>
  <si>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</si>
  <si>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</si>
  <si>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</si>
  <si>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</si>
  <si>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</si>
  <si>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</si>
  <si>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</si>
  <si>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</si>
  <si>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</si>
  <si>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</si>
  <si>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</si>
  <si>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</si>
  <si>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</si>
  <si>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</si>
  <si>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</si>
  <si>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</si>
  <si>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</si>
  <si>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</si>
  <si>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</si>
  <si>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</si>
  <si>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</si>
  <si>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</si>
  <si>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</si>
  <si>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</si>
  <si>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</si>
  <si>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</si>
  <si>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</si>
  <si>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</si>
  <si>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</si>
  <si>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</si>
  <si>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</si>
  <si>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</si>
  <si>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</si>
  <si>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</si>
  <si>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</si>
  <si>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</si>
  <si>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</si>
  <si>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</si>
  <si>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</si>
  <si>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</si>
  <si>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</si>
  <si>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</si>
  <si>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</si>
  <si>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</si>
  <si>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</si>
  <si>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</si>
  <si>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</si>
  <si>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</si>
  <si>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</si>
  <si>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</si>
  <si>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</si>
  <si>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</si>
  <si>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</si>
  <si>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</si>
  <si>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</si>
  <si>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</si>
  <si>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</si>
  <si>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</si>
  <si>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</si>
  <si>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</si>
  <si>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</si>
  <si>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</si>
  <si>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</si>
  <si>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</si>
  <si>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</si>
  <si>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</si>
  <si>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</si>
  <si>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</si>
  <si>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</si>
  <si>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</si>
  <si>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</si>
  <si>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</si>
  <si>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</si>
  <si>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</si>
  <si>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</si>
  <si>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</si>
  <si>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</si>
  <si>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</si>
  <si>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</si>
  <si>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</si>
  <si>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</si>
  <si>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</si>
  <si>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</si>
  <si>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</si>
  <si>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</si>
  <si>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</si>
  <si>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</si>
  <si>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</si>
  <si>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</si>
  <si>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</si>
  <si>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</si>
  <si>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</si>
  <si>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</si>
  <si>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</si>
  <si>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</si>
  <si>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</si>
  <si>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</si>
  <si>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</si>
  <si>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</si>
  <si>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</si>
  <si>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</si>
  <si>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</si>
  <si>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</si>
  <si>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</si>
  <si>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</si>
  <si>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</si>
  <si>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</si>
  <si>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</si>
  <si>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</si>
  <si>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</si>
  <si>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</si>
  <si>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</si>
  <si>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</si>
  <si>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</si>
  <si>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</si>
  <si>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</si>
  <si>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</si>
  <si>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</si>
  <si>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</si>
  <si>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</si>
  <si>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</si>
  <si>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</si>
  <si>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</si>
  <si>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</si>
  <si>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</si>
  <si>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</si>
  <si>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</si>
  <si>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</si>
  <si>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</si>
  <si>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</si>
  <si>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</si>
  <si>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</si>
  <si>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</si>
  <si>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</si>
  <si>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</si>
  <si>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</si>
  <si>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</si>
  <si>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</si>
  <si>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</si>
  <si>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</si>
  <si>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</si>
  <si>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</si>
  <si>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</si>
  <si>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</si>
  <si>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</si>
  <si>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</si>
  <si>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</si>
  <si>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</si>
  <si>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</si>
  <si>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</si>
  <si>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</si>
  <si>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</si>
  <si>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</si>
  <si>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</si>
  <si>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</si>
  <si>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</si>
  <si>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</si>
  <si>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</si>
  <si>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</si>
  <si>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</si>
  <si>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</si>
  <si>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</si>
  <si>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</si>
  <si>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</si>
  <si>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</si>
  <si>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</si>
  <si>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</si>
  <si>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</si>
  <si>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</si>
  <si>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</si>
  <si>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</si>
  <si>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</si>
  <si>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</si>
  <si>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</si>
  <si>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</si>
  <si>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</si>
  <si>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</si>
  <si>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</si>
  <si>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</si>
  <si>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</si>
  <si>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</si>
  <si>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</si>
  <si>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</si>
  <si>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</si>
  <si>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</si>
  <si>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</si>
  <si>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</si>
  <si>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</si>
  <si>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</si>
  <si>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</si>
  <si>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</si>
  <si>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</si>
  <si>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</si>
  <si>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</si>
  <si>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</si>
  <si>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</si>
  <si>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</si>
  <si>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</si>
  <si>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</si>
  <si>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</si>
  <si>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</si>
  <si>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</si>
  <si>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</si>
  <si>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</si>
  <si>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</si>
  <si>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</si>
  <si>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</si>
  <si>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</si>
  <si>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</si>
  <si>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</si>
  <si>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</si>
  <si>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</si>
  <si>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</si>
  <si>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</si>
  <si>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</si>
  <si>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</si>
  <si>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</si>
  <si>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</si>
  <si>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</si>
  <si>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</si>
  <si>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</si>
  <si>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</si>
  <si>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</si>
  <si>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</si>
  <si>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</si>
  <si>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</si>
  <si>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</si>
  <si>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</si>
  <si>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</si>
  <si>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</si>
  <si>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</si>
  <si>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</si>
  <si>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</si>
  <si>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</si>
  <si>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</si>
  <si>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</si>
  <si>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</si>
  <si>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</si>
  <si>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</si>
  <si>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</si>
  <si>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</si>
  <si>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</si>
  <si>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</si>
  <si>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</si>
  <si>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</si>
  <si>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</si>
  <si>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</si>
  <si>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</si>
  <si>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</si>
  <si>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</si>
  <si>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</si>
  <si>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</si>
  <si>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</si>
  <si>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</si>
  <si>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</si>
  <si>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</si>
  <si>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</si>
  <si>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</si>
  <si>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</si>
  <si>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</si>
  <si>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</si>
  <si>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</si>
  <si>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</si>
  <si>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</si>
  <si>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</si>
  <si>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</si>
  <si>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</si>
  <si>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</si>
  <si>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</si>
  <si>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</si>
  <si>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</si>
  <si>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</si>
  <si>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</si>
  <si>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</si>
  <si>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</si>
  <si>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</si>
  <si>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</si>
  <si>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</si>
  <si>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</si>
  <si>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</si>
  <si>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</si>
  <si>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</si>
  <si>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</si>
  <si>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</si>
  <si>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</si>
  <si>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</si>
  <si>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</si>
  <si>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</si>
  <si>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</si>
  <si>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</si>
  <si>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</si>
  <si>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</si>
  <si>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</si>
  <si>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</si>
  <si>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</si>
  <si>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</si>
  <si>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</si>
  <si>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</si>
  <si>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</si>
  <si>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</si>
  <si>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</si>
  <si>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</si>
  <si>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</si>
  <si>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</si>
  <si>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</si>
  <si>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</si>
  <si>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</si>
  <si>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</si>
  <si>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</si>
  <si>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</si>
  <si>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</si>
  <si>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</si>
  <si>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</si>
  <si>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</si>
  <si>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</si>
  <si>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</si>
  <si>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</si>
  <si>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</si>
  <si>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</si>
  <si>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</si>
  <si>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</si>
  <si>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</si>
  <si>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</si>
  <si>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</si>
  <si>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</si>
  <si>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</si>
  <si>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</si>
  <si>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</si>
  <si>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</si>
  <si>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</si>
  <si>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</si>
  <si>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</si>
  <si>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</si>
  <si>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</si>
  <si>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</si>
  <si>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</si>
  <si>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</si>
  <si>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</si>
  <si>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</si>
  <si>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</si>
  <si>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</si>
  <si>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</si>
  <si>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</si>
  <si>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</si>
  <si>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</si>
  <si>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</si>
  <si>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</si>
  <si>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</si>
  <si>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</si>
  <si>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</si>
  <si>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</si>
  <si>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</si>
  <si>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</si>
  <si>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</si>
  <si>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</si>
  <si>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</si>
  <si>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</si>
  <si>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</si>
  <si>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</si>
  <si>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</si>
  <si>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</si>
  <si>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</si>
  <si>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</si>
  <si>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</si>
  <si>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</si>
  <si>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</si>
  <si>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</si>
  <si>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</si>
  <si>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</si>
  <si>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</si>
  <si>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</si>
  <si>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</si>
  <si>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</si>
  <si>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</si>
  <si>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</si>
  <si>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</si>
  <si>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</si>
  <si>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</si>
  <si>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</si>
  <si>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</si>
  <si>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</si>
  <si>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</si>
  <si>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</si>
  <si>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</si>
  <si>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</si>
  <si>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</si>
  <si>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</si>
  <si>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</si>
  <si>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</si>
  <si>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</si>
  <si>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</si>
  <si>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</si>
  <si>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</si>
  <si>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</si>
  <si>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</si>
  <si>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</si>
  <si>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</si>
  <si>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</si>
  <si>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</si>
  <si>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</si>
  <si>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</si>
  <si>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</si>
  <si>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</si>
  <si>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</si>
  <si>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</si>
  <si>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</si>
  <si>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</si>
  <si>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</si>
  <si>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</si>
  <si>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</si>
  <si>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</si>
  <si>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</si>
  <si>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</si>
  <si>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</si>
  <si>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</si>
  <si>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</si>
  <si>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</si>
  <si>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</si>
  <si>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</si>
  <si>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</si>
  <si>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</si>
  <si>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</si>
  <si>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</si>
  <si>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</si>
  <si>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</si>
  <si>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</si>
  <si>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</si>
  <si>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</si>
  <si>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</si>
  <si>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</si>
  <si>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</si>
  <si>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</si>
  <si>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</si>
  <si>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</si>
  <si>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</si>
  <si>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</si>
  <si>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</si>
  <si>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</si>
  <si>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</si>
  <si>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</si>
  <si>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</si>
  <si>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</si>
  <si>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</si>
  <si>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</si>
  <si>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</si>
  <si>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</si>
  <si>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</si>
  <si>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</si>
  <si>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</si>
  <si>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</si>
  <si>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</si>
  <si>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</si>
  <si>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</si>
  <si>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</si>
  <si>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</si>
  <si>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</si>
  <si>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</si>
  <si>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</si>
  <si>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</si>
  <si>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</si>
  <si>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</si>
  <si>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</si>
  <si>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</si>
  <si>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</si>
  <si>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</si>
  <si>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</si>
  <si>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</si>
  <si>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</si>
  <si>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</si>
  <si>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</si>
  <si>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</si>
  <si>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</si>
  <si>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</si>
  <si>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</si>
  <si>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</si>
  <si>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</si>
  <si>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</si>
  <si>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</si>
  <si>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</si>
  <si>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</si>
  <si>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</si>
  <si>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</si>
  <si>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</si>
  <si>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</si>
  <si>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</si>
  <si>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</si>
  <si>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</si>
  <si>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</si>
  <si>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</si>
  <si>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</si>
  <si>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</si>
  <si>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</si>
  <si>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</si>
  <si>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</si>
  <si>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</si>
  <si>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</si>
  <si>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</si>
  <si>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</si>
  <si>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</si>
  <si>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</si>
  <si>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</si>
  <si>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</si>
  <si>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</si>
  <si>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</si>
  <si>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</si>
  <si>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</si>
  <si>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</si>
  <si>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</si>
  <si>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</si>
  <si>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</si>
  <si>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</si>
  <si>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</si>
  <si>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</si>
  <si>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</si>
  <si>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</si>
  <si>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</si>
  <si>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</si>
  <si>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</si>
  <si>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</si>
  <si>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</si>
  <si>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</si>
  <si>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</si>
  <si>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</si>
  <si>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</si>
  <si>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</si>
  <si>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</si>
  <si>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</si>
  <si>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</si>
  <si>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</si>
  <si>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</si>
  <si>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</si>
  <si>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</si>
  <si>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</si>
  <si>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</si>
  <si>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</si>
  <si>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</si>
  <si>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</si>
  <si>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</si>
  <si>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</si>
  <si>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</si>
  <si>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</si>
  <si>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</si>
  <si>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</si>
  <si>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</si>
  <si>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</si>
  <si>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</si>
  <si>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</si>
  <si>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</si>
  <si>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</si>
  <si>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</si>
  <si>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</si>
  <si>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</si>
  <si>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</si>
  <si>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</si>
  <si>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</si>
  <si>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</si>
  <si>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</si>
  <si>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</si>
  <si>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</si>
  <si>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</si>
  <si>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</si>
  <si>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</si>
  <si>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</si>
  <si>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</si>
  <si>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</si>
  <si>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</si>
  <si>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</si>
  <si>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</si>
  <si>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</si>
  <si>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</si>
  <si>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</si>
  <si>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</si>
  <si>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</si>
  <si>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</si>
  <si>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</si>
  <si>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</si>
  <si>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</si>
  <si>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</si>
  <si>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</si>
  <si>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</si>
  <si>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</si>
  <si>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</si>
  <si>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</si>
  <si>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</si>
  <si>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</si>
  <si>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</si>
  <si>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</si>
  <si>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</si>
  <si>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</si>
  <si>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</si>
  <si>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</si>
  <si>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</si>
  <si>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</si>
  <si>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</si>
  <si>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</si>
  <si>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</si>
  <si>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</si>
  <si>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</si>
  <si>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</si>
  <si>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</si>
  <si>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</si>
  <si>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</si>
  <si>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</si>
  <si>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</si>
  <si>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</si>
  <si>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</si>
  <si>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</si>
  <si>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</si>
  <si>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</si>
  <si>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</si>
  <si>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</si>
  <si>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</si>
  <si>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</si>
  <si>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</si>
  <si>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</si>
  <si>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</si>
  <si>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</si>
  <si>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</si>
  <si>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</si>
  <si>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</si>
  <si>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</si>
  <si>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</si>
  <si>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</si>
  <si>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</si>
  <si>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</si>
  <si>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</si>
  <si>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</si>
  <si>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</si>
  <si>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</si>
  <si>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</si>
  <si>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</si>
  <si>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</si>
  <si>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</si>
  <si>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</si>
  <si>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</si>
  <si>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</si>
  <si>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</si>
  <si>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</si>
  <si>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</si>
  <si>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</si>
  <si>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</si>
  <si>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</si>
  <si>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</si>
  <si>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</si>
  <si>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</si>
  <si>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</si>
  <si>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</si>
  <si>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</si>
  <si>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</si>
  <si>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</si>
  <si>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</si>
  <si>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</si>
  <si>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</si>
  <si>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</si>
  <si>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</si>
  <si>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</si>
  <si>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</si>
  <si>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</si>
  <si>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</si>
  <si>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</si>
  <si>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</si>
  <si>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</si>
  <si>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</si>
  <si>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</si>
  <si>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</si>
  <si>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</si>
  <si>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</si>
  <si>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</si>
  <si>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</si>
  <si>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</si>
  <si>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</si>
  <si>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</si>
  <si>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</si>
  <si>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</si>
  <si>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</si>
  <si>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</si>
  <si>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</si>
  <si>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</si>
  <si>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</si>
  <si>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</si>
  <si>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</si>
  <si>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</si>
  <si>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</si>
  <si>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</si>
  <si>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</si>
  <si>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</si>
  <si>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</si>
  <si>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</si>
  <si>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</si>
  <si>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</si>
  <si>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</si>
  <si>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</si>
  <si>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</si>
  <si>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</si>
  <si>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</si>
  <si>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</si>
  <si>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</si>
  <si>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</si>
  <si>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</si>
  <si>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</si>
  <si>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</si>
  <si>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</si>
  <si>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</si>
  <si>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</si>
  <si>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</si>
  <si>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</si>
  <si>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</si>
  <si>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</si>
  <si>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</si>
  <si>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</si>
  <si>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</si>
  <si>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</si>
  <si>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</si>
  <si>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</si>
  <si>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</si>
  <si>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</si>
  <si>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</si>
  <si>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</si>
  <si>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</si>
  <si>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</si>
  <si>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</si>
  <si>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</si>
  <si>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</si>
  <si>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</si>
  <si>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</si>
  <si>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</si>
  <si>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</si>
  <si>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</si>
  <si>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</si>
  <si>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</si>
  <si>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</si>
  <si>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</si>
  <si>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</si>
  <si>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</si>
  <si>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</si>
  <si>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</si>
  <si>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</si>
  <si>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</si>
  <si>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</si>
  <si>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</si>
  <si>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</si>
  <si>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</si>
  <si>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</si>
  <si>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</si>
  <si>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</si>
  <si>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</si>
  <si>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</si>
  <si>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</si>
  <si>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</si>
  <si>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</si>
  <si>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</si>
  <si>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</si>
  <si>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</si>
  <si>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</si>
  <si>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</si>
  <si>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</si>
  <si>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</si>
  <si>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</si>
  <si>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</si>
  <si>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</si>
  <si>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</si>
  <si>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</si>
  <si>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</si>
  <si>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</si>
  <si>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</si>
  <si>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</si>
  <si>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</si>
  <si>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</si>
  <si>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</si>
  <si>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</si>
  <si>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</si>
  <si>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</si>
  <si>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</si>
  <si>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</si>
  <si>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</si>
  <si>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</si>
  <si>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</si>
  <si>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</si>
  <si>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</si>
  <si>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</si>
  <si>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</si>
  <si>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</si>
  <si>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</si>
  <si>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</si>
  <si>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</si>
  <si>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</si>
  <si>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</si>
  <si>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</si>
  <si>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</si>
  <si>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</si>
  <si>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</si>
  <si>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</si>
  <si>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</si>
  <si>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</si>
  <si>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</si>
  <si>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</si>
  <si>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</si>
  <si>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</si>
  <si>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</si>
  <si>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</si>
  <si>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</si>
  <si>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</si>
  <si>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</si>
  <si>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</si>
  <si>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</si>
  <si>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</si>
  <si>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</si>
  <si>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</si>
  <si>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</si>
  <si>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</si>
  <si>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</si>
  <si>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</si>
  <si>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</si>
  <si>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</si>
  <si>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</si>
  <si>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</si>
  <si>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</si>
  <si>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</si>
  <si>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</si>
  <si>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</si>
  <si>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</si>
  <si>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</si>
  <si>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</si>
  <si>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</si>
  <si>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</si>
  <si>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</si>
  <si>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</si>
  <si>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</si>
  <si>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</si>
  <si>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</si>
  <si>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</si>
  <si>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</si>
  <si>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</si>
  <si>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</si>
  <si>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</si>
  <si>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</si>
  <si>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</si>
  <si>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</si>
  <si>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</si>
  <si>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</si>
  <si>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</si>
  <si>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</si>
  <si>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</si>
  <si>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</si>
  <si>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</si>
  <si>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</si>
  <si>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</si>
  <si>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</si>
  <si>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</si>
  <si>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</si>
  <si>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</si>
  <si>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</si>
  <si>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</si>
  <si>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</si>
  <si>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</si>
  <si>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</si>
  <si>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</si>
  <si>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</si>
  <si>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</si>
  <si>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</si>
  <si>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</si>
  <si>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</si>
  <si>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</si>
  <si>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</si>
  <si>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</si>
  <si>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</si>
  <si>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</si>
  <si>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</si>
  <si>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</si>
  <si>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</si>
  <si>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</si>
  <si>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</si>
  <si>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</si>
  <si>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</si>
  <si>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</si>
  <si>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</si>
  <si>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</si>
  <si>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</si>
  <si>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</si>
  <si>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</si>
  <si>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</si>
  <si>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</si>
  <si>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</si>
  <si>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</si>
  <si>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</si>
  <si>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</si>
  <si>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</si>
  <si>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</si>
  <si>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</si>
  <si>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</si>
  <si>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</si>
  <si>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</si>
  <si>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</si>
  <si>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</si>
  <si>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</si>
  <si>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</si>
  <si>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</si>
  <si>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</si>
  <si>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</si>
  <si>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</si>
  <si>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</si>
  <si>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</si>
  <si>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</si>
  <si>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</si>
  <si>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</si>
  <si>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</si>
  <si>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</si>
  <si>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</si>
  <si>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</si>
  <si>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</si>
  <si>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</si>
  <si>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</si>
  <si>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</si>
  <si>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</si>
  <si>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</si>
  <si>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</si>
  <si>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</si>
  <si>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</si>
  <si>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</si>
  <si>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</si>
  <si>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</si>
  <si>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</si>
  <si>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</si>
  <si>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</si>
  <si>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</si>
  <si>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</si>
  <si>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</si>
  <si>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</si>
  <si>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</si>
  <si>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</si>
  <si>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</si>
  <si>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</si>
  <si>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</si>
  <si>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</si>
  <si>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</si>
  <si>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</si>
  <si>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</si>
  <si>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</si>
  <si>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</si>
  <si>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</si>
  <si>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</si>
  <si>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</si>
  <si>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</si>
  <si>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</si>
  <si>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</si>
  <si>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</si>
  <si>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</si>
  <si>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</si>
  <si>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</si>
  <si>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</si>
  <si>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</si>
  <si>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</si>
  <si>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</si>
  <si>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</si>
  <si>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</si>
  <si>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</si>
  <si>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</si>
  <si>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</si>
  <si>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</si>
  <si>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</si>
  <si>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</si>
  <si>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</si>
  <si>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</si>
  <si>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</si>
  <si>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</si>
  <si>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</si>
  <si>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</si>
  <si>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</si>
  <si>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</si>
  <si>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</si>
  <si>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</si>
  <si>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</si>
  <si>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</si>
  <si>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</si>
  <si>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</si>
  <si>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</si>
  <si>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</si>
  <si>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</si>
  <si>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</si>
  <si>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</si>
  <si>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</si>
  <si>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</si>
  <si>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</si>
  <si>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</si>
  <si>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</si>
  <si>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</si>
  <si>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</si>
  <si>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</si>
  <si>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</si>
  <si>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</si>
  <si>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</si>
  <si>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</si>
  <si>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</si>
  <si>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</si>
  <si>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</si>
  <si>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</si>
  <si>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</si>
  <si>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</si>
  <si>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</si>
  <si>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</si>
  <si>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</si>
  <si>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</si>
  <si>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</si>
  <si>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</si>
  <si>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</si>
  <si>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</si>
  <si>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</si>
  <si>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</si>
  <si>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</si>
  <si>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</si>
  <si>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</si>
  <si>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</si>
  <si>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</si>
  <si>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</si>
  <si>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</si>
  <si>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</si>
  <si>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</si>
  <si>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</si>
  <si>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</si>
  <si>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</si>
  <si>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</si>
  <si>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</si>
  <si>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</si>
  <si>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</si>
  <si>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</si>
  <si>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</si>
  <si>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</si>
  <si>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</si>
  <si>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</si>
  <si>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</si>
  <si>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</si>
  <si>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</si>
  <si>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</si>
  <si>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</si>
  <si>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</si>
  <si>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</si>
  <si>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</si>
  <si>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</si>
  <si>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</si>
  <si>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</si>
  <si>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</si>
  <si>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</si>
  <si>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</si>
  <si>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</si>
  <si>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</si>
  <si>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</si>
  <si>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</si>
  <si>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</si>
  <si>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</si>
  <si>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</si>
  <si>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</si>
  <si>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</si>
  <si>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</si>
  <si>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</si>
  <si>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</si>
  <si>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</si>
  <si>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</si>
  <si>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</si>
  <si>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</si>
  <si>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</si>
  <si>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</si>
  <si>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</si>
  <si>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</si>
  <si>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</si>
  <si>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</si>
  <si>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</si>
  <si>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</si>
  <si>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</si>
  <si>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</si>
  <si>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</si>
  <si>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</si>
  <si>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</si>
  <si>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</si>
  <si>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</si>
  <si>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</si>
  <si>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</si>
  <si>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</si>
  <si>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</si>
  <si>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</si>
  <si>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</si>
  <si>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</si>
  <si>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</si>
  <si>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</si>
  <si>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</si>
  <si>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</si>
  <si>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</si>
  <si>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</si>
  <si>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</si>
  <si>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</si>
  <si>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</si>
  <si>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</si>
  <si>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</si>
  <si>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</si>
  <si>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</si>
  <si>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</si>
  <si>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</si>
  <si>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</si>
  <si>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</si>
  <si>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</si>
  <si>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</si>
  <si>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</si>
  <si>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</si>
  <si>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</si>
  <si>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</si>
  <si>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</si>
  <si>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</si>
  <si>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</si>
  <si>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</si>
  <si>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</si>
  <si>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</si>
  <si>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</si>
  <si>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</si>
  <si>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</si>
  <si>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</si>
  <si>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</si>
  <si>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</si>
  <si>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</si>
  <si>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</si>
  <si>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</si>
  <si>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</si>
  <si>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</si>
  <si>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</si>
  <si>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</si>
  <si>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</si>
  <si>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</si>
  <si>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</si>
  <si>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</si>
  <si>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</si>
  <si>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</si>
  <si>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</si>
  <si>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</si>
  <si>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</si>
  <si>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</si>
  <si>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</si>
  <si>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</si>
  <si>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</si>
  <si>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</si>
  <si>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</si>
  <si>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</si>
  <si>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</si>
  <si>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</si>
  <si>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</si>
  <si>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</si>
  <si>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</si>
  <si>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</si>
  <si>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</si>
  <si>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</si>
  <si>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</si>
  <si>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</si>
  <si>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</si>
  <si>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</si>
  <si>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</si>
  <si>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</si>
  <si>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</si>
  <si>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</si>
  <si>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</si>
  <si>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</si>
  <si>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</si>
  <si>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</si>
  <si>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</si>
  <si>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</si>
  <si>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</si>
  <si>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</si>
  <si>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</si>
  <si>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</si>
  <si>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</si>
  <si>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</si>
  <si>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</si>
  <si>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</si>
  <si>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</si>
  <si>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</si>
  <si>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</si>
  <si>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</si>
  <si>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</si>
  <si>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</si>
  <si>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</si>
  <si>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</si>
  <si>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</si>
  <si>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</si>
  <si>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</si>
  <si>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</si>
  <si>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</si>
  <si>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</si>
  <si>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</si>
  <si>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</si>
  <si>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</si>
  <si>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</si>
  <si>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</si>
  <si>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</si>
  <si>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</si>
  <si>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</si>
  <si>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</si>
  <si>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</si>
  <si>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</si>
  <si>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</si>
  <si>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</si>
  <si>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</si>
  <si>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</si>
  <si>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</si>
  <si>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</si>
  <si>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</si>
  <si>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</si>
  <si>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</si>
  <si>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</si>
  <si>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</si>
  <si>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</si>
  <si>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</si>
  <si>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</si>
  <si>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</si>
  <si>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</si>
  <si>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</si>
  <si>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</si>
  <si>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</si>
  <si>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</si>
  <si>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</si>
  <si>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</si>
  <si>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</si>
  <si>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</si>
  <si>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</si>
  <si>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</si>
  <si>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</si>
  <si>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</si>
  <si>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</si>
  <si>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</si>
  <si>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</si>
  <si>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</si>
  <si>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</si>
  <si>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</si>
  <si>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</si>
  <si>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</si>
  <si>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</si>
  <si>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</si>
  <si>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</si>
  <si>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</si>
  <si>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</si>
  <si>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</si>
  <si>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</si>
  <si>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</si>
  <si>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</si>
  <si>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</si>
  <si>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</si>
  <si>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</si>
  <si>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</si>
  <si>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</si>
  <si>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</si>
  <si>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</si>
  <si>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</si>
  <si>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</si>
  <si>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</si>
  <si>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</si>
  <si>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</si>
  <si>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</si>
  <si>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</si>
  <si>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</si>
  <si>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</si>
  <si>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</si>
  <si>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</si>
  <si>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</si>
  <si>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</si>
  <si>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</si>
  <si>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</si>
  <si>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</si>
  <si>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</si>
  <si>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</si>
  <si>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</si>
  <si>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</si>
  <si>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</si>
  <si>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</si>
  <si>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</si>
  <si>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</si>
  <si>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</si>
  <si>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</si>
  <si>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</si>
  <si>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</si>
  <si>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</si>
  <si>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</si>
  <si>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</si>
  <si>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</si>
  <si>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</si>
  <si>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</si>
  <si>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</si>
  <si>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</si>
  <si>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</si>
  <si>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</si>
  <si>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</si>
  <si>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</si>
  <si>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</si>
  <si>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</si>
  <si>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</si>
  <si>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</si>
  <si>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</si>
  <si>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</si>
  <si>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</si>
  <si>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</si>
  <si>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</si>
  <si>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</si>
  <si>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</si>
  <si>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</si>
  <si>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</si>
  <si>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</si>
  <si>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</si>
  <si>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</si>
  <si>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</si>
  <si>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</si>
  <si>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</si>
  <si>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</si>
  <si>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</si>
  <si>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</si>
  <si>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</si>
  <si>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</si>
  <si>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</si>
  <si>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</si>
  <si>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</si>
  <si>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</si>
  <si>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</si>
  <si>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</si>
  <si>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</si>
  <si>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</si>
  <si>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</si>
  <si>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</si>
  <si>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</si>
  <si>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</si>
  <si>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</si>
  <si>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</si>
  <si>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</si>
  <si>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</si>
  <si>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</si>
  <si>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</si>
  <si>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</si>
  <si>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</si>
  <si>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</si>
  <si>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</si>
  <si>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</si>
  <si>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</si>
  <si>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</si>
  <si>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</si>
  <si>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</si>
  <si>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</si>
  <si>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</si>
  <si>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</si>
  <si>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</si>
  <si>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</si>
  <si>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</si>
  <si>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</si>
  <si>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</si>
  <si>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</si>
  <si>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</si>
  <si>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</si>
  <si>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</si>
  <si>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</si>
  <si>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</si>
  <si>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</si>
  <si>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</si>
  <si>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</si>
  <si>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</si>
  <si>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</si>
  <si>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</si>
  <si>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</si>
  <si>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</si>
  <si>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</si>
  <si>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</si>
  <si>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</si>
  <si>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</si>
  <si>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</si>
  <si>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</si>
  <si>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</si>
  <si>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</si>
  <si>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</si>
  <si>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</si>
  <si>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</si>
  <si>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</si>
  <si>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</si>
  <si>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</si>
  <si>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</si>
  <si>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</si>
  <si>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</si>
  <si>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</si>
  <si>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</si>
  <si>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</si>
  <si>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</si>
  <si>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</si>
  <si>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</si>
  <si>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</si>
  <si>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</si>
  <si>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</si>
  <si>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</si>
  <si>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</si>
  <si>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</si>
  <si>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</si>
  <si>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</si>
  <si>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</si>
  <si>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</si>
  <si>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</si>
  <si>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</si>
  <si>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</si>
  <si>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</si>
  <si>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</si>
  <si>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</si>
  <si>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</si>
  <si>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</si>
  <si>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</si>
  <si>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</si>
  <si>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</si>
  <si>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</si>
  <si>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</si>
  <si>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</si>
  <si>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</si>
  <si>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</si>
  <si>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</si>
  <si>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</si>
  <si>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</si>
  <si>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</si>
  <si>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</si>
  <si>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</si>
  <si>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</si>
  <si>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</si>
  <si>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</si>
  <si>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</si>
  <si>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</si>
  <si>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</si>
  <si>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</si>
  <si>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</si>
  <si>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</si>
  <si>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</si>
  <si>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</si>
  <si>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</si>
  <si>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</si>
  <si>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</si>
  <si>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</si>
  <si>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</si>
  <si>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</si>
  <si>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</si>
  <si>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</si>
  <si>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</si>
  <si>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</si>
  <si>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</si>
  <si>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</si>
  <si>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</si>
  <si>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</si>
  <si>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</si>
  <si>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</si>
  <si>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</si>
  <si>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</si>
  <si>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</si>
  <si>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</si>
  <si>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</si>
  <si>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</si>
  <si>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</si>
  <si>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</si>
  <si>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</si>
  <si>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</si>
  <si>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</si>
  <si>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</si>
  <si>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</si>
  <si>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</si>
  <si>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</si>
  <si>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</si>
  <si>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</si>
  <si>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</si>
  <si>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</si>
  <si>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</si>
  <si>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</si>
  <si>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</si>
  <si>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</si>
  <si>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</si>
  <si>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</si>
  <si>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</si>
  <si>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</si>
  <si>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</si>
  <si>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</si>
  <si>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</si>
  <si>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</si>
  <si>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</si>
  <si>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</si>
  <si>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</si>
  <si>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</si>
  <si>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</si>
  <si>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</si>
  <si>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</si>
  <si>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</si>
  <si>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</si>
  <si>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</si>
  <si>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</si>
  <si>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</si>
  <si>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</si>
  <si>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</si>
  <si>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</si>
  <si>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</si>
  <si>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</si>
  <si>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</si>
  <si>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</si>
  <si>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</si>
  <si>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</si>
  <si>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</si>
  <si>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</si>
  <si>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</si>
  <si>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</si>
  <si>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</si>
  <si>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</si>
  <si>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</si>
  <si>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</si>
  <si>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</si>
  <si>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</si>
  <si>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</si>
  <si>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</si>
  <si>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</si>
  <si>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</si>
  <si>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</si>
  <si>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</si>
  <si>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</si>
  <si>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</si>
  <si>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</si>
  <si>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</si>
  <si>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</si>
  <si>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</si>
  <si>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</si>
  <si>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</si>
  <si>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</si>
  <si>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</si>
  <si>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</si>
  <si>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</si>
  <si>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</si>
  <si>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</si>
  <si>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</si>
  <si>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</si>
  <si>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</si>
  <si>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</si>
  <si>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</si>
  <si>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</si>
  <si>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</si>
  <si>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</si>
  <si>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</si>
  <si>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</si>
  <si>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</si>
  <si>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</si>
  <si>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</si>
  <si>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</si>
  <si>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</si>
  <si>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</si>
  <si>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</si>
  <si>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</si>
  <si>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</si>
  <si>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</si>
  <si>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</si>
  <si>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</si>
  <si>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</si>
  <si>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</si>
  <si>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</si>
  <si>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</si>
  <si>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</si>
  <si>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</si>
  <si>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</si>
  <si>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</si>
  <si>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</si>
  <si>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</si>
  <si>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</si>
  <si>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</si>
  <si>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</si>
  <si>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</si>
  <si>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</si>
  <si>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</si>
  <si>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</si>
  <si>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</si>
  <si>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</si>
  <si>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</si>
  <si>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</si>
  <si>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</si>
  <si>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</si>
  <si>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</si>
  <si>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</si>
  <si>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</si>
  <si>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</si>
  <si>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</si>
  <si>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</si>
  <si>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</si>
  <si>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</si>
  <si>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</si>
  <si>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</si>
  <si>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</si>
  <si>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</si>
  <si>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</si>
  <si>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</si>
  <si>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</si>
  <si>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</si>
  <si>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</si>
  <si>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</si>
  <si>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</si>
  <si>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</si>
  <si>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</si>
  <si>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</si>
  <si>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</si>
  <si>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</si>
  <si>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</si>
  <si>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</si>
  <si>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</si>
  <si>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</si>
  <si>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</si>
  <si>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</si>
  <si>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</si>
  <si>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</si>
  <si>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</si>
  <si>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</si>
  <si>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</si>
  <si>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</si>
  <si>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</si>
  <si>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</si>
  <si>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</si>
  <si>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</si>
  <si>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</si>
  <si>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</si>
  <si>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</si>
  <si>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</si>
  <si>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</si>
  <si>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</si>
  <si>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</si>
  <si>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</si>
  <si>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</si>
  <si>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</si>
  <si>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</si>
  <si>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</si>
  <si>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</si>
  <si>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</si>
  <si>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</si>
  <si>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</si>
  <si>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</si>
  <si>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</si>
  <si>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</si>
  <si>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</si>
  <si>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</si>
  <si>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</si>
  <si>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</si>
  <si>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</si>
  <si>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</si>
  <si>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</si>
  <si>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</si>
  <si>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</si>
  <si>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</si>
  <si>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</si>
  <si>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</si>
  <si>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</si>
  <si>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</si>
  <si>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</si>
  <si>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</si>
  <si>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</si>
  <si>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</si>
  <si>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</si>
  <si>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</si>
  <si>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</si>
  <si>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</si>
  <si>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</si>
  <si>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</si>
  <si>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</si>
  <si>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</si>
  <si>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</si>
  <si>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</si>
  <si>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</si>
  <si>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</si>
  <si>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</si>
  <si>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</si>
  <si>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</si>
  <si>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</si>
  <si>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</si>
  <si>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</si>
  <si>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</si>
  <si>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</si>
  <si>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</si>
  <si>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</si>
  <si>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</si>
  <si>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</si>
  <si>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</si>
  <si>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</si>
  <si>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</si>
  <si>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</si>
  <si>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</si>
  <si>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</si>
  <si>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</si>
  <si>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</si>
  <si>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</si>
  <si>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</si>
  <si>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</si>
  <si>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</si>
  <si>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</si>
  <si>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</si>
  <si>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</si>
  <si>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</si>
  <si>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</si>
  <si>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</si>
  <si>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</si>
  <si>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</si>
  <si>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</si>
  <si>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</si>
  <si>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</si>
  <si>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</si>
  <si>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</si>
  <si>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</si>
  <si>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</si>
  <si>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</si>
  <si>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</si>
  <si>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</si>
  <si>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</si>
  <si>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</si>
  <si>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</si>
  <si>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</si>
  <si>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</si>
  <si>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</si>
  <si>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</si>
  <si>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</si>
  <si>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</si>
  <si>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</si>
  <si>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</si>
  <si>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</si>
  <si>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</si>
  <si>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</si>
  <si>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</si>
  <si>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</si>
  <si>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</si>
  <si>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</si>
  <si>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</si>
  <si>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</si>
  <si>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</si>
  <si>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</si>
  <si>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</si>
  <si>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</si>
  <si>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</si>
  <si>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</si>
  <si>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</si>
  <si>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</si>
  <si>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</si>
  <si>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</si>
  <si>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</si>
  <si>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</si>
  <si>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</si>
  <si>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</si>
  <si>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</si>
  <si>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</si>
  <si>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</si>
  <si>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</si>
  <si>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</si>
  <si>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</si>
  <si>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</si>
  <si>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</si>
  <si>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</si>
  <si>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</si>
  <si>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</si>
  <si>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</si>
  <si>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</si>
  <si>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</si>
  <si>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</si>
  <si>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</si>
  <si>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</si>
  <si>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</si>
  <si>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</si>
  <si>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</si>
  <si>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</si>
  <si>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</si>
  <si>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</si>
  <si>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</si>
  <si>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</si>
  <si>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</si>
  <si>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</si>
  <si>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</si>
  <si>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</si>
  <si>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</si>
  <si>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</si>
  <si>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</si>
  <si>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</si>
  <si>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</si>
  <si>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</si>
  <si>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</si>
  <si>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</si>
  <si>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</si>
  <si>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</si>
  <si>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</si>
  <si>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</si>
  <si>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</si>
  <si>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</si>
  <si>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</si>
  <si>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</si>
  <si>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</si>
  <si>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</si>
  <si>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</si>
  <si>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</si>
  <si>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</si>
  <si>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</si>
  <si>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</si>
  <si>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</si>
  <si>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</si>
  <si>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</si>
  <si>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</si>
  <si>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</si>
  <si>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</si>
  <si>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</si>
  <si>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</si>
  <si>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</si>
  <si>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</si>
  <si>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</si>
  <si>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</si>
  <si>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</si>
  <si>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</si>
  <si>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</si>
  <si>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</si>
  <si>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</si>
  <si>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</si>
  <si>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</si>
  <si>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</si>
  <si>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</si>
  <si>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</si>
  <si>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</si>
  <si>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</si>
  <si>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</si>
  <si>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</si>
  <si>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</si>
  <si>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</si>
  <si>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</si>
  <si>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</si>
  <si>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</si>
  <si>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</si>
  <si>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</si>
  <si>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</si>
  <si>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</si>
  <si>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</si>
  <si>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</si>
  <si>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</si>
  <si>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</si>
  <si>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</si>
  <si>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</si>
  <si>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</si>
  <si>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</si>
  <si>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</si>
  <si>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</si>
  <si>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</si>
  <si>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</si>
  <si>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</si>
  <si>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</si>
  <si>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</si>
  <si>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</si>
  <si>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</si>
  <si>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</si>
  <si>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</si>
  <si>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</si>
  <si>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</si>
  <si>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</si>
  <si>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</si>
  <si>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</si>
  <si>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</si>
  <si>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</si>
  <si>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</si>
  <si>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</si>
  <si>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</si>
  <si>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</si>
  <si>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</si>
  <si>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</si>
  <si>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</si>
  <si>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</si>
  <si>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</si>
  <si>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</si>
  <si>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</si>
  <si>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</si>
  <si>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</si>
  <si>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</si>
  <si>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</si>
  <si>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</si>
  <si>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</si>
  <si>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</si>
  <si>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</si>
  <si>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</si>
  <si>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</si>
  <si>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</si>
  <si>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</si>
  <si>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</si>
  <si>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</si>
  <si>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</si>
  <si>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</si>
  <si>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</si>
  <si>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</si>
  <si>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</si>
  <si>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</si>
  <si>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</si>
  <si>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</si>
  <si>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</si>
  <si>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</si>
  <si>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</si>
  <si>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</si>
  <si>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</si>
  <si>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</si>
  <si>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</si>
  <si>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</si>
  <si>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</si>
  <si>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</si>
  <si>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</si>
  <si>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</si>
  <si>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</si>
  <si>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</si>
  <si>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</si>
  <si>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</si>
  <si>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</si>
  <si>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</si>
  <si>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</si>
  <si>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</si>
  <si>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</si>
  <si>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</si>
  <si>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</si>
  <si>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</si>
  <si>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</si>
  <si>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</si>
  <si>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</si>
  <si>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</si>
  <si>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</si>
  <si>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</si>
  <si>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</si>
  <si>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</si>
  <si>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</si>
  <si>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</si>
  <si>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</si>
  <si>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</si>
  <si>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</si>
  <si>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</si>
  <si>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</si>
  <si>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</si>
  <si>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</si>
  <si>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</si>
  <si>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</si>
  <si>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</si>
  <si>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</si>
  <si>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</si>
  <si>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</si>
  <si>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</si>
  <si>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</si>
  <si>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</si>
  <si>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</si>
  <si>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</si>
  <si>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</si>
  <si>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</si>
  <si>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</si>
  <si>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</si>
  <si>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</si>
  <si>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</si>
  <si>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</si>
  <si>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</si>
  <si>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</si>
  <si>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</si>
  <si>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</si>
  <si>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</si>
  <si>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</si>
  <si>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</si>
  <si>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</si>
  <si>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</si>
  <si>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</si>
  <si>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</si>
  <si>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</si>
  <si>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</si>
  <si>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</si>
  <si>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</si>
  <si>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</si>
  <si>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</si>
  <si>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</si>
  <si>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</si>
  <si>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</si>
  <si>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</si>
  <si>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</si>
  <si>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</si>
  <si>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</si>
  <si>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</si>
  <si>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</si>
  <si>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</si>
  <si>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</si>
  <si>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</si>
  <si>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</si>
  <si>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</si>
  <si>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</si>
  <si>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</si>
  <si>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</si>
  <si>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</si>
  <si>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</si>
  <si>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</si>
  <si>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</si>
  <si>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</si>
  <si>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</si>
  <si>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</si>
  <si>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</si>
  <si>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</si>
  <si>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</si>
  <si>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</si>
  <si>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</si>
  <si>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</si>
  <si>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</si>
  <si>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</si>
  <si>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</si>
  <si>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</si>
  <si>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</si>
  <si>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</si>
  <si>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</si>
  <si>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</si>
  <si>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</si>
  <si>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</si>
  <si>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</si>
  <si>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</si>
  <si>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</si>
  <si>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</si>
  <si>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</si>
  <si>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</si>
  <si>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</si>
  <si>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</si>
  <si>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</si>
  <si>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</si>
  <si>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</si>
  <si>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</si>
  <si>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</si>
  <si>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</si>
  <si>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</si>
  <si>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</si>
  <si>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</si>
  <si>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</si>
  <si>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</si>
  <si>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</si>
  <si>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</si>
  <si>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</si>
  <si>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</si>
  <si>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</si>
  <si>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</si>
  <si>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</si>
  <si>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</si>
  <si>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</si>
  <si>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</si>
  <si>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</si>
  <si>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</si>
  <si>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</si>
  <si>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</si>
  <si>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</si>
  <si>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</si>
  <si>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</si>
  <si>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</si>
  <si>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</si>
  <si>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</si>
  <si>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</si>
  <si>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</si>
  <si>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</si>
  <si>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</si>
  <si>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</si>
  <si>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</si>
  <si>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</si>
  <si>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</si>
  <si>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</si>
  <si>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</si>
  <si>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</si>
  <si>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</si>
  <si>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</si>
  <si>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</si>
  <si>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</si>
  <si>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</si>
  <si>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</si>
  <si>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</si>
  <si>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</si>
  <si>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</si>
  <si>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</si>
  <si>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</si>
  <si>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</si>
  <si>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</si>
  <si>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</si>
  <si>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</si>
  <si>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</si>
  <si>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</si>
  <si>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</si>
  <si>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</si>
  <si>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</si>
  <si>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</si>
  <si>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</si>
  <si>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</si>
  <si>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</si>
  <si>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</si>
  <si>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</si>
  <si>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</si>
  <si>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</si>
  <si>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</si>
  <si>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</si>
  <si>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</si>
  <si>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</si>
  <si>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</si>
  <si>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</si>
  <si>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</si>
  <si>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</si>
  <si>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</si>
  <si>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</si>
  <si>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</si>
  <si>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</si>
  <si>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</si>
  <si>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</si>
  <si>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</si>
  <si>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</si>
  <si>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</si>
  <si>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</si>
  <si>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</si>
  <si>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</si>
  <si>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</si>
  <si>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</si>
  <si>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</si>
  <si>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</si>
  <si>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</si>
  <si>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</si>
  <si>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</si>
  <si>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</si>
  <si>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</si>
  <si>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</si>
  <si>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</si>
  <si>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</si>
  <si>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</si>
  <si>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</si>
  <si>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</si>
  <si>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</si>
  <si>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</si>
  <si>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</si>
  <si>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</si>
  <si>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</si>
  <si>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</si>
  <si>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</si>
  <si>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</si>
  <si>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</si>
  <si>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</si>
  <si>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</si>
  <si>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</si>
  <si>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</si>
  <si>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</si>
  <si>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</si>
  <si>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</si>
  <si>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</si>
  <si>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</si>
  <si>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</si>
  <si>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</si>
  <si>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</si>
  <si>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</si>
  <si>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</si>
  <si>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</si>
  <si>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</si>
  <si>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</si>
  <si>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</si>
  <si>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</si>
  <si>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</si>
  <si>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</si>
  <si>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</si>
  <si>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</si>
  <si>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</si>
  <si>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</si>
  <si>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</si>
  <si>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</si>
  <si>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</si>
  <si>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</si>
  <si>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</si>
  <si>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</si>
  <si>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</si>
  <si>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</si>
  <si>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</si>
  <si>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</si>
  <si>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</si>
  <si>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</si>
  <si>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</si>
  <si>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</si>
  <si>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</si>
  <si>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</si>
  <si>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</si>
  <si>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</si>
  <si>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</si>
  <si>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</si>
  <si>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</si>
  <si>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</si>
  <si>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</si>
  <si>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</si>
  <si>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</si>
  <si>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</si>
  <si>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</si>
  <si>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</si>
  <si>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</si>
  <si>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</si>
  <si>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</si>
  <si>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</si>
  <si>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</si>
  <si>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</si>
  <si>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</si>
  <si>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</si>
  <si>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</si>
  <si>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</si>
  <si>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</si>
  <si>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</si>
  <si>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</si>
  <si>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</si>
  <si>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</si>
  <si>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</si>
  <si>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</si>
  <si>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</si>
  <si>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</si>
  <si>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</si>
  <si>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</si>
  <si>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</si>
  <si>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</si>
  <si>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</si>
  <si>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</si>
  <si>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</si>
  <si>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</si>
  <si>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</si>
  <si>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</si>
  <si>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</si>
  <si>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</si>
  <si>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</si>
  <si>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</si>
  <si>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</si>
  <si>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</si>
  <si>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</si>
  <si>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</si>
  <si>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</si>
  <si>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</si>
  <si>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</si>
  <si>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</si>
  <si>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</si>
  <si>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</si>
  <si>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</si>
  <si>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</si>
  <si>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</si>
  <si>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</si>
  <si>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</si>
  <si>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</si>
  <si>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</si>
  <si>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</si>
  <si>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</si>
  <si>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</si>
  <si>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</si>
  <si>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</si>
  <si>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</si>
  <si>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</si>
  <si>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</si>
  <si>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</si>
  <si>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</si>
  <si>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</si>
  <si>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</si>
  <si>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</si>
  <si>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</si>
  <si>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</si>
  <si>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</si>
  <si>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</si>
  <si>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</si>
  <si>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</si>
  <si>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</si>
  <si>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</si>
  <si>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</si>
  <si>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</si>
  <si>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</si>
  <si>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</si>
  <si>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</si>
  <si>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</si>
  <si>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</si>
  <si>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</si>
  <si>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</si>
  <si>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</si>
  <si>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</si>
  <si>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</si>
  <si>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</si>
  <si>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</si>
  <si>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</si>
  <si>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</si>
  <si>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</si>
  <si>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</si>
  <si>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</si>
  <si>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</si>
  <si>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</si>
  <si>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</si>
  <si>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</si>
  <si>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</si>
  <si>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</si>
  <si>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</si>
  <si>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</si>
  <si>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</si>
  <si>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</si>
  <si>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</si>
  <si>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</si>
  <si>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</si>
  <si>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</si>
  <si>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</si>
  <si>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</si>
  <si>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</si>
  <si>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</si>
  <si>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</si>
  <si>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</si>
  <si>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</si>
  <si>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</si>
  <si>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</si>
  <si>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</si>
  <si>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</si>
  <si>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</si>
  <si>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</si>
  <si>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</si>
  <si>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</si>
  <si>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</si>
  <si>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</si>
  <si>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</si>
  <si>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</si>
  <si>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</si>
  <si>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</si>
  <si>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</si>
  <si>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</si>
  <si>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</si>
  <si>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</si>
  <si>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</si>
  <si>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</si>
  <si>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</si>
  <si>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</si>
  <si>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</si>
  <si>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</si>
  <si>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</si>
  <si>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</si>
  <si>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</si>
  <si>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</si>
  <si>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</si>
  <si>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</si>
  <si>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</si>
  <si>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</si>
  <si>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</si>
  <si>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</si>
  <si>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</si>
  <si>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</si>
  <si>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</si>
  <si>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</si>
  <si>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</si>
  <si>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</si>
  <si>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</si>
  <si>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</si>
  <si>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</si>
  <si>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</si>
  <si>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</si>
  <si>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</si>
  <si>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</si>
  <si>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</si>
  <si>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</si>
  <si>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</si>
  <si>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</si>
  <si>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</si>
  <si>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</si>
  <si>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</si>
  <si>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</si>
  <si>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</si>
  <si>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</si>
  <si>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</si>
  <si>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</si>
  <si>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</si>
  <si>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</si>
  <si>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</si>
  <si>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</si>
  <si>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</si>
  <si>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</si>
  <si>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</si>
  <si>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</si>
  <si>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</si>
  <si>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</si>
  <si>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</si>
  <si>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</si>
  <si>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</si>
  <si>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</si>
  <si>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</si>
  <si>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</si>
  <si>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</si>
  <si>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</si>
  <si>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</si>
  <si>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</si>
  <si>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</si>
  <si>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</si>
  <si>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</si>
  <si>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</si>
  <si>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</si>
  <si>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</si>
  <si>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</si>
  <si>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</si>
  <si>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</si>
  <si>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</si>
  <si>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</si>
  <si>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</si>
  <si>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</si>
  <si>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</si>
  <si>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</si>
  <si>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</si>
  <si>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</si>
  <si>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</si>
  <si>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</si>
  <si>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</si>
  <si>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</si>
  <si>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</si>
  <si>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</si>
  <si>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</si>
  <si>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</si>
  <si>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</si>
  <si>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</si>
  <si>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</si>
  <si>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</si>
  <si>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</si>
  <si>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</si>
  <si>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</si>
  <si>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</si>
  <si>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</si>
  <si>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</si>
  <si>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</si>
  <si>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</si>
  <si>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</si>
  <si>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</si>
  <si>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</si>
  <si>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</si>
  <si>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</si>
  <si>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</si>
  <si>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</si>
  <si>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</si>
  <si>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</si>
  <si>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</si>
  <si>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</si>
  <si>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</si>
  <si>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</si>
  <si>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</si>
  <si>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</si>
  <si>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</si>
  <si>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</si>
  <si>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</si>
  <si>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</si>
  <si>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</si>
  <si>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</si>
  <si>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</si>
  <si>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</si>
  <si>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</si>
  <si>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</si>
  <si>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</si>
  <si>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</si>
  <si>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</si>
  <si>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</si>
  <si>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</si>
  <si>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</si>
  <si>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</si>
  <si>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</si>
  <si>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</si>
  <si>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</si>
  <si>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</si>
  <si>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</si>
  <si>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</si>
  <si>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</si>
  <si>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</si>
  <si>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</si>
  <si>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</si>
  <si>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</si>
  <si>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</si>
  <si>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</si>
  <si>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</si>
  <si>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</si>
  <si>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</si>
  <si>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</si>
  <si>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</si>
  <si>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</si>
  <si>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</si>
  <si>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</si>
  <si>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</si>
  <si>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</si>
  <si>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</si>
  <si>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</si>
  <si>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</si>
  <si>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</si>
  <si>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</si>
  <si>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</si>
  <si>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</si>
  <si>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</si>
  <si>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</si>
  <si>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</si>
  <si>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</si>
  <si>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</si>
  <si>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</si>
  <si>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</si>
  <si>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</si>
  <si>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</si>
  <si>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</si>
  <si>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</si>
  <si>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</si>
  <si>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</si>
  <si>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</si>
  <si>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</si>
  <si>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</si>
  <si>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</si>
  <si>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</si>
  <si>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</si>
  <si>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</si>
  <si>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</si>
  <si>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</si>
  <si>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</si>
  <si>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</si>
  <si>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</si>
  <si>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</si>
  <si>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</si>
  <si>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</si>
  <si>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</si>
  <si>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</si>
  <si>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</si>
  <si>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</si>
  <si>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</si>
  <si>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</si>
  <si>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</si>
  <si>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</si>
  <si>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</si>
  <si>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</si>
  <si>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</si>
  <si>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</si>
  <si>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</si>
  <si>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</si>
  <si>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</si>
  <si>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</si>
  <si>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</si>
  <si>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</si>
  <si>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</si>
  <si>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</si>
  <si>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</si>
  <si>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</si>
  <si>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</si>
  <si>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</si>
  <si>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</si>
  <si>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</si>
  <si>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</si>
  <si>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</si>
  <si>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</si>
  <si>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</si>
  <si>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</si>
  <si>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</si>
  <si>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</si>
  <si>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</si>
  <si>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</si>
  <si>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</si>
  <si>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</si>
  <si>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</si>
  <si>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</si>
  <si>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</si>
  <si>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</si>
  <si>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</si>
  <si>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</si>
  <si>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</si>
  <si>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</si>
  <si>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</si>
  <si>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</si>
  <si>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</si>
  <si>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</si>
  <si>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</si>
  <si>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</si>
  <si>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</si>
  <si>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</si>
  <si>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</si>
  <si>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</si>
  <si>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</si>
  <si>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</si>
  <si>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</si>
  <si>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</si>
  <si>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</si>
  <si>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</si>
  <si>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</si>
  <si>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</si>
  <si>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</si>
  <si>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</si>
  <si>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</si>
  <si>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</si>
  <si>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</si>
  <si>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</si>
  <si>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</si>
  <si>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</si>
  <si>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</si>
  <si>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</si>
  <si>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</si>
  <si>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</si>
  <si>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</si>
  <si>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</si>
  <si>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</si>
  <si>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</si>
  <si>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</si>
  <si>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</si>
  <si>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</si>
  <si>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</si>
  <si>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</si>
  <si>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</si>
  <si>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</si>
  <si>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</si>
  <si>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</si>
  <si>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</si>
  <si>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</si>
  <si>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</si>
  <si>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</si>
  <si>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</si>
  <si>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</si>
  <si>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</si>
  <si>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</si>
  <si>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</si>
  <si>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</si>
  <si>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</si>
  <si>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</si>
  <si>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</si>
  <si>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</si>
  <si>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</si>
  <si>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</si>
  <si>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</si>
  <si>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</si>
  <si>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</si>
  <si>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</si>
  <si>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</si>
  <si>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</si>
  <si>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</si>
  <si>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</si>
  <si>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</si>
  <si>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</si>
  <si>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</si>
  <si>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</si>
  <si>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</si>
  <si>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</si>
  <si>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</si>
  <si>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</si>
  <si>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</si>
  <si>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</si>
  <si>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</si>
  <si>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</si>
  <si>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</si>
  <si>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</si>
  <si>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</si>
  <si>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</si>
  <si>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</si>
  <si>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</si>
  <si>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</si>
  <si>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</si>
  <si>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</si>
  <si>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</si>
  <si>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</si>
  <si>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</si>
  <si>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</si>
  <si>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</si>
  <si>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</si>
  <si>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</si>
  <si>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</si>
  <si>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</si>
  <si>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</si>
  <si>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</si>
  <si>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</si>
  <si>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</si>
  <si>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</si>
  <si>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</si>
  <si>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</si>
  <si>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</si>
  <si>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</si>
  <si>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</si>
  <si>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</si>
  <si>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</si>
  <si>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</si>
  <si>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</si>
  <si>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</si>
  <si>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</si>
  <si>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</si>
  <si>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</si>
  <si>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</si>
  <si>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</si>
  <si>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</si>
  <si>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</si>
  <si>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</si>
  <si>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</si>
  <si>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</si>
  <si>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</si>
  <si>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</si>
  <si>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</si>
  <si>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</si>
  <si>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</si>
  <si>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</si>
  <si>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</si>
  <si>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</si>
  <si>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</si>
  <si>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</si>
  <si>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</si>
  <si>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</si>
  <si>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</si>
  <si>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</si>
  <si>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</si>
  <si>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</si>
  <si>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</si>
  <si>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</si>
  <si>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</si>
  <si>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</si>
  <si>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</si>
  <si>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</si>
  <si>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</si>
  <si>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</si>
  <si>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</si>
  <si>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</si>
  <si>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</si>
  <si>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</si>
  <si>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</si>
  <si>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</si>
  <si>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</si>
  <si>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</si>
  <si>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</si>
  <si>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</si>
  <si>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</si>
  <si>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</si>
  <si>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</si>
  <si>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</si>
  <si>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</si>
  <si>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</si>
  <si>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</si>
  <si>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</si>
  <si>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</si>
  <si>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</si>
  <si>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</si>
  <si>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</si>
  <si>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</si>
  <si>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</si>
  <si>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</si>
  <si>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</si>
  <si>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</si>
  <si>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</si>
  <si>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</si>
  <si>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</si>
  <si>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</si>
  <si>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</si>
  <si>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</si>
  <si>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</si>
  <si>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</si>
  <si>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</si>
  <si>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</si>
  <si>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</si>
  <si>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</si>
  <si>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</si>
  <si>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</si>
  <si>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</si>
  <si>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</si>
  <si>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</si>
  <si>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</si>
  <si>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</si>
  <si>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</si>
  <si>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</si>
  <si>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</si>
  <si>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</si>
  <si>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</si>
  <si>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</si>
  <si>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</si>
  <si>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</si>
  <si>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</si>
  <si>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</si>
  <si>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</si>
  <si>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</si>
  <si>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</si>
  <si>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</si>
  <si>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</si>
  <si>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</si>
  <si>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</si>
  <si>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</si>
  <si>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</si>
  <si>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</si>
  <si>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</si>
  <si>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</si>
  <si>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</si>
  <si>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</si>
  <si>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</si>
  <si>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</si>
  <si>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</si>
  <si>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</si>
  <si>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</si>
  <si>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</si>
  <si>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</si>
  <si>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</si>
  <si>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</si>
  <si>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</si>
  <si>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</si>
  <si>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</si>
  <si>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</si>
  <si>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</si>
  <si>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</si>
  <si>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</si>
  <si>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</si>
  <si>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</si>
  <si>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</si>
  <si>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</si>
  <si>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</si>
  <si>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</si>
  <si>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</si>
  <si>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</si>
  <si>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</si>
  <si>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</si>
  <si>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</si>
  <si>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</si>
  <si>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</si>
  <si>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</si>
  <si>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</si>
  <si>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</si>
  <si>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</si>
  <si>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</si>
  <si>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</si>
  <si>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</si>
  <si>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</si>
  <si>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</si>
  <si>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</si>
  <si>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</si>
  <si>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</si>
  <si>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</si>
  <si>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</si>
  <si>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</si>
  <si>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</si>
  <si>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</si>
  <si>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</si>
  <si>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</si>
  <si>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</si>
  <si>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</si>
  <si>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</si>
  <si>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</si>
  <si>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</si>
  <si>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</si>
  <si>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</si>
  <si>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</si>
  <si>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</si>
  <si>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</si>
  <si>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</si>
  <si>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</si>
  <si>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</si>
  <si>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</si>
  <si>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</si>
  <si>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</si>
  <si>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</si>
  <si>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</si>
  <si>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</si>
  <si>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</si>
  <si>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</si>
  <si>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</si>
  <si>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</si>
  <si>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</si>
  <si>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</si>
  <si>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</si>
  <si>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</si>
  <si>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</si>
  <si>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</si>
  <si>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</si>
  <si>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</si>
  <si>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</si>
  <si>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</si>
  <si>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</si>
  <si>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</si>
  <si>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</si>
  <si>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</si>
  <si>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</si>
  <si>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</si>
  <si>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</si>
  <si>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</si>
  <si>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</si>
  <si>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</si>
  <si>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</si>
  <si>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</si>
  <si>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</si>
  <si>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</si>
  <si>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</si>
  <si>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</si>
  <si>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</si>
  <si>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</si>
  <si>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</si>
  <si>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</si>
  <si>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</si>
  <si>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</si>
  <si>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</si>
  <si>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</si>
  <si>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</si>
  <si>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</si>
  <si>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</si>
  <si>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</si>
  <si>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</si>
  <si>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</si>
  <si>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</si>
  <si>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</si>
  <si>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</si>
  <si>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</si>
  <si>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</si>
  <si>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</si>
  <si>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</si>
  <si>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</si>
  <si>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</si>
  <si>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</si>
  <si>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</si>
  <si>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</si>
  <si>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</si>
  <si>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</si>
  <si>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</si>
  <si>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</si>
  <si>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</si>
  <si>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</si>
  <si>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</si>
  <si>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</si>
  <si>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</si>
  <si>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</si>
  <si>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</si>
  <si>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</si>
  <si>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</si>
  <si>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</si>
  <si>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</si>
  <si>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</si>
  <si>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</si>
  <si>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</si>
  <si>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</si>
  <si>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</si>
  <si>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</si>
  <si>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</si>
  <si>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</si>
  <si>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</si>
  <si>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</si>
  <si>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</si>
  <si>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</si>
  <si>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</si>
  <si>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</si>
  <si>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</si>
  <si>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</si>
  <si>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</si>
  <si>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</si>
  <si>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</si>
  <si>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</si>
  <si>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</si>
  <si>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</si>
  <si>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</si>
  <si>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</si>
  <si>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</si>
  <si>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</si>
  <si>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</si>
  <si>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</si>
  <si>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</si>
  <si>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</si>
  <si>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</si>
  <si>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</si>
  <si>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</si>
  <si>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</si>
  <si>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</si>
  <si>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</si>
  <si>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</si>
  <si>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</si>
  <si>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</si>
  <si>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</si>
  <si>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</si>
  <si>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</si>
  <si>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</si>
  <si>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</si>
  <si>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</si>
  <si>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</si>
  <si>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</si>
  <si>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</si>
  <si>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</si>
  <si>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</si>
  <si>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</si>
  <si>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</si>
  <si>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</si>
  <si>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</si>
  <si>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</si>
  <si>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</si>
  <si>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</si>
  <si>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</si>
  <si>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</si>
  <si>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</si>
  <si>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</si>
  <si>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</si>
  <si>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</si>
  <si>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</si>
  <si>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</si>
  <si>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</si>
  <si>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</si>
  <si>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</si>
  <si>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</si>
  <si>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</si>
  <si>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</si>
  <si>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</si>
  <si>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</si>
  <si>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</si>
  <si>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</si>
  <si>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</si>
  <si>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</si>
  <si>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</si>
  <si>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</si>
  <si>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</si>
  <si>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</si>
  <si>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</si>
  <si>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</si>
  <si>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</si>
  <si>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</si>
  <si>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</si>
  <si>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</si>
  <si>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</si>
  <si>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</si>
  <si>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</si>
  <si>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</si>
  <si>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</si>
  <si>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</si>
  <si>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</si>
  <si>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</si>
  <si>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</si>
  <si>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</si>
  <si>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</si>
  <si>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</si>
  <si>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</si>
  <si>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</si>
  <si>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</si>
  <si>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</si>
  <si>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</si>
  <si>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</si>
  <si>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</si>
  <si>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</si>
  <si>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</si>
  <si>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</si>
  <si>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</si>
  <si>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</si>
  <si>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</si>
  <si>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</si>
  <si>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</si>
  <si>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</si>
  <si>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</si>
  <si>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</si>
  <si>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</si>
  <si>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</si>
  <si>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</si>
  <si>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</si>
  <si>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</si>
  <si>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</si>
  <si>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</si>
  <si>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</si>
  <si>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</si>
  <si>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</si>
  <si>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</si>
  <si>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</si>
  <si>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</si>
  <si>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</si>
  <si>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</si>
  <si>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</si>
  <si>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</si>
  <si>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</si>
  <si>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</si>
  <si>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</si>
  <si>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</si>
  <si>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</si>
  <si>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</si>
  <si>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</si>
  <si>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</si>
  <si>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</si>
  <si>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</si>
  <si>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</si>
  <si>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</si>
  <si>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</si>
  <si>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</si>
  <si>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</si>
  <si>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</si>
  <si>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</si>
  <si>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</si>
  <si>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</si>
  <si>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</si>
  <si>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</si>
  <si>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</si>
  <si>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</si>
  <si>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</si>
  <si>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</si>
  <si>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</si>
  <si>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</si>
  <si>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</si>
  <si>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</si>
  <si>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</si>
  <si>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</si>
  <si>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</si>
  <si>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</si>
  <si>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</si>
  <si>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</si>
  <si>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</si>
  <si>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</si>
  <si>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</si>
  <si>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</si>
  <si>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</si>
  <si>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</si>
  <si>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</si>
  <si>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</si>
  <si>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</si>
  <si>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</si>
  <si>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</si>
  <si>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</si>
  <si>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</si>
  <si>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</si>
  <si>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</si>
  <si>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</si>
  <si>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</si>
  <si>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</si>
  <si>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</si>
  <si>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</si>
  <si>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</si>
  <si>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</si>
  <si>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</si>
  <si>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</si>
  <si>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</si>
  <si>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</si>
  <si>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</si>
  <si>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</si>
  <si>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</si>
  <si>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</si>
  <si>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</si>
  <si>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</si>
  <si>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</si>
  <si>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</si>
  <si>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</si>
  <si>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</si>
  <si>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</si>
  <si>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</si>
  <si>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</si>
  <si>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</si>
  <si>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</si>
  <si>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</si>
  <si>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</si>
  <si>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</si>
  <si>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</si>
  <si>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</si>
  <si>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</si>
  <si>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</si>
  <si>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</si>
  <si>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</si>
  <si>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</si>
  <si>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</si>
  <si>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</si>
  <si>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</si>
  <si>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</si>
  <si>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</si>
  <si>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</si>
  <si>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</si>
  <si>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</si>
  <si>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</si>
  <si>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</si>
  <si>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</si>
  <si>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</si>
  <si>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</si>
  <si>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</si>
  <si>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</si>
  <si>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</si>
  <si>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</si>
  <si>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</si>
  <si>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</si>
  <si>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</si>
  <si>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</si>
  <si>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</si>
  <si>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</si>
  <si>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</si>
  <si>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</si>
  <si>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</si>
  <si>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</si>
  <si>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</si>
  <si>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</si>
  <si>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</si>
  <si>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</si>
  <si>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</si>
  <si>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</si>
  <si>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</si>
  <si>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</si>
  <si>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</si>
  <si>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</si>
  <si>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</si>
  <si>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</si>
  <si>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</si>
  <si>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</si>
  <si>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</si>
  <si>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</si>
  <si>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</si>
  <si>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</si>
  <si>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</si>
  <si>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</si>
  <si>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</si>
  <si>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</si>
  <si>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</si>
  <si>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</si>
  <si>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</si>
  <si>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</si>
  <si>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</si>
  <si>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</si>
  <si>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</si>
  <si>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</si>
  <si>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</si>
  <si>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</si>
  <si>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</si>
  <si>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</si>
  <si>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</si>
  <si>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</si>
  <si>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</si>
  <si>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</si>
  <si>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</si>
  <si>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</si>
  <si>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</si>
  <si>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</si>
  <si>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</si>
  <si>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</si>
  <si>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</si>
  <si>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</si>
  <si>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</si>
  <si>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</si>
  <si>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</si>
  <si>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</si>
  <si>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</si>
  <si>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</si>
  <si>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</si>
  <si>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</si>
  <si>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</si>
  <si>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</si>
  <si>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</si>
  <si>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</si>
  <si>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</si>
  <si>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</si>
  <si>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</si>
  <si>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</si>
  <si>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</si>
  <si>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</si>
  <si>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</si>
  <si>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</si>
  <si>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</si>
  <si>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</si>
  <si>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</si>
  <si>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</si>
  <si>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</si>
  <si>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</si>
  <si>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</si>
  <si>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</si>
  <si>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</si>
  <si>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</si>
  <si>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</si>
  <si>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</si>
  <si>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</si>
  <si>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</si>
  <si>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</si>
  <si>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</si>
  <si>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</si>
  <si>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</si>
  <si>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</si>
  <si>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</si>
  <si>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</si>
  <si>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</si>
  <si>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</si>
  <si>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</si>
  <si>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</si>
  <si>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</si>
  <si>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</si>
  <si>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</si>
  <si>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</si>
  <si>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</si>
  <si>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</si>
  <si>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</si>
  <si>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</si>
  <si>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</si>
  <si>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</si>
  <si>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</si>
  <si>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</si>
  <si>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</si>
  <si>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</si>
  <si>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</si>
  <si>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</si>
  <si>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</si>
  <si>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</si>
  <si>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</si>
  <si>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</si>
  <si>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</si>
  <si>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</si>
  <si>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</si>
  <si>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</si>
  <si>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</si>
  <si>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</si>
  <si>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</si>
  <si>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</si>
  <si>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</si>
  <si>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</si>
  <si>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</si>
  <si>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</si>
  <si>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</si>
  <si>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</si>
  <si>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</si>
  <si>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</si>
  <si>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</si>
  <si>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</si>
  <si>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</si>
  <si>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</si>
  <si>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</si>
  <si>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</si>
  <si>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</si>
  <si>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</si>
  <si>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</si>
  <si>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</si>
  <si>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</si>
  <si>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</si>
  <si>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</si>
  <si>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</si>
  <si>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</si>
  <si>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</si>
  <si>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</si>
  <si>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</si>
  <si>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</si>
  <si>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</si>
  <si>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</si>
  <si>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</si>
  <si>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</si>
  <si>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</si>
  <si>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</si>
  <si>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</si>
  <si>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</si>
  <si>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</si>
  <si>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</si>
  <si>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</si>
  <si>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</si>
  <si>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</si>
  <si>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</si>
  <si>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</si>
  <si>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</si>
  <si>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</si>
  <si>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</si>
  <si>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</si>
  <si>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</si>
  <si>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</si>
  <si>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</si>
  <si>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</si>
  <si>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</si>
  <si>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</si>
  <si>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</si>
  <si>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</si>
  <si>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</si>
  <si>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</si>
  <si>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</si>
  <si>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</si>
  <si>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</si>
  <si>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</si>
  <si>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</si>
  <si>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</si>
  <si>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</si>
  <si>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</si>
  <si>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</si>
  <si>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</si>
  <si>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</si>
  <si>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</si>
  <si>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</si>
  <si>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</si>
  <si>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</si>
  <si>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</si>
  <si>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</si>
  <si>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</si>
  <si>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</si>
  <si>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</si>
  <si>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</si>
  <si>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</si>
  <si>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</si>
  <si>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</si>
  <si>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</si>
  <si>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</si>
  <si>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</si>
  <si>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</si>
  <si>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</si>
  <si>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</si>
  <si>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</si>
  <si>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</si>
  <si>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</si>
  <si>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</si>
  <si>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</si>
  <si>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</si>
  <si>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</si>
  <si>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</si>
  <si>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</si>
  <si>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</si>
  <si>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</si>
  <si>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</si>
  <si>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</si>
  <si>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</si>
  <si>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</si>
  <si>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</si>
  <si>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</si>
  <si>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</si>
  <si>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</si>
  <si>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</si>
  <si>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</si>
  <si>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</si>
  <si>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</si>
  <si>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</si>
  <si>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</si>
  <si>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</si>
  <si>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</si>
  <si>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</si>
  <si>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</si>
  <si>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</si>
  <si>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</si>
  <si>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</si>
  <si>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</si>
  <si>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</si>
  <si>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</si>
  <si>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</si>
  <si>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</si>
  <si>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</si>
  <si>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</si>
  <si>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</si>
  <si>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</si>
  <si>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</si>
  <si>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</si>
  <si>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</si>
  <si>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</si>
  <si>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</si>
  <si>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</si>
  <si>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</si>
  <si>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</si>
  <si>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</si>
  <si>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</si>
  <si>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</si>
  <si>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</si>
  <si>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</si>
  <si>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</si>
  <si>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</si>
  <si>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</si>
  <si>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</si>
  <si>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</si>
  <si>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</si>
  <si>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</si>
  <si>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</si>
  <si>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</si>
  <si>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</si>
  <si>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</si>
  <si>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</si>
  <si>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</si>
  <si>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</si>
  <si>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</si>
  <si>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</si>
  <si>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</si>
  <si>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</si>
  <si>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</si>
  <si>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</si>
  <si>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</si>
  <si>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</si>
  <si>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</si>
  <si>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</si>
  <si>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</si>
  <si>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</si>
  <si>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</si>
  <si>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</si>
  <si>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</si>
  <si>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</si>
  <si>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</si>
  <si>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</si>
  <si>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</si>
  <si>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</si>
  <si>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</si>
  <si>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</si>
  <si>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</si>
  <si>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</si>
  <si>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</si>
  <si>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</si>
  <si>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</si>
  <si>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</si>
  <si>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</si>
  <si>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</si>
  <si>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</si>
  <si>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</si>
  <si>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</si>
  <si>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</si>
  <si>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</si>
  <si>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</si>
  <si>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</si>
  <si>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</si>
  <si>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</si>
  <si>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</si>
  <si>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</si>
  <si>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</si>
  <si>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</si>
  <si>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</si>
  <si>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</si>
  <si>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</si>
  <si>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</si>
  <si>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</si>
  <si>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</si>
  <si>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</si>
  <si>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</si>
  <si>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</si>
  <si>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</si>
  <si>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</si>
  <si>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</si>
  <si>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</si>
  <si>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</si>
  <si>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</si>
  <si>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</si>
  <si>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</si>
  <si>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</si>
  <si>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</si>
  <si>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</si>
  <si>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</si>
  <si>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</si>
  <si>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</si>
  <si>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</si>
  <si>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</si>
  <si>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</si>
  <si>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</si>
  <si>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</si>
  <si>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</si>
  <si>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</si>
  <si>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</si>
  <si>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</si>
  <si>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</si>
  <si>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</si>
  <si>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</si>
  <si>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</si>
  <si>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</si>
  <si>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</si>
  <si>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</si>
  <si>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</si>
  <si>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</si>
  <si>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</si>
  <si>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</si>
  <si>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</si>
  <si>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</si>
  <si>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</si>
  <si>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</si>
  <si>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</si>
  <si>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</si>
  <si>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</si>
  <si>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</si>
  <si>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</si>
  <si>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</si>
  <si>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</si>
  <si>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</si>
  <si>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</si>
  <si>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</si>
  <si>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</si>
  <si>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</si>
  <si>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</si>
  <si>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</si>
  <si>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</si>
  <si>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</si>
  <si>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</si>
  <si>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</si>
  <si>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</si>
  <si>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</si>
  <si>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</si>
  <si>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</si>
  <si>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</si>
  <si>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</si>
  <si>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</si>
  <si>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</si>
  <si>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</si>
  <si>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</si>
  <si>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</si>
  <si>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</si>
  <si>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</si>
  <si>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</si>
  <si>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</si>
  <si>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</si>
  <si>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</si>
  <si>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</si>
  <si>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</si>
  <si>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</si>
  <si>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</si>
  <si>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</si>
  <si>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</si>
  <si>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</si>
  <si>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</si>
  <si>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</si>
  <si>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</si>
  <si>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</si>
  <si>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</si>
  <si>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</si>
  <si>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</si>
  <si>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</si>
  <si>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</si>
  <si>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</si>
  <si>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</si>
  <si>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</si>
  <si>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</si>
  <si>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</si>
  <si>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</si>
  <si>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</si>
  <si>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</si>
  <si>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</si>
  <si>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</si>
  <si>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</si>
  <si>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</si>
  <si>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</si>
  <si>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</si>
  <si>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</si>
  <si>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</si>
  <si>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</si>
  <si>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</si>
  <si>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</si>
  <si>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</si>
  <si>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</si>
  <si>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</si>
  <si>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</si>
  <si>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</si>
  <si>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</si>
  <si>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</si>
  <si>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</si>
  <si>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</si>
  <si>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</si>
  <si>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</si>
  <si>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</si>
  <si>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</si>
  <si>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</si>
  <si>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</si>
  <si>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</si>
  <si>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</si>
  <si>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</si>
  <si>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</si>
  <si>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</si>
  <si>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</si>
  <si>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</si>
  <si>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</si>
  <si>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</si>
  <si>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</si>
  <si>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</si>
  <si>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</si>
  <si>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</si>
  <si>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</si>
  <si>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</si>
  <si>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</si>
  <si>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</si>
  <si>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</si>
  <si>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</si>
  <si>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</si>
  <si>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</si>
  <si>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</si>
  <si>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</si>
  <si>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</si>
  <si>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</si>
  <si>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</si>
  <si>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</si>
  <si>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</si>
  <si>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</si>
  <si>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</si>
  <si>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</si>
  <si>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</si>
  <si>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</si>
  <si>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</si>
  <si>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</si>
  <si>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</si>
  <si>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</si>
  <si>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</si>
  <si>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</si>
  <si>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</si>
  <si>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</si>
  <si>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</si>
  <si>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</si>
  <si>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</si>
  <si>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</si>
  <si>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</si>
  <si>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</si>
  <si>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</si>
  <si>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</si>
  <si>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</si>
  <si>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</si>
  <si>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</si>
  <si>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</si>
  <si>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</si>
  <si>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</si>
  <si>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</si>
  <si>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</si>
  <si>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</si>
  <si>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</si>
  <si>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</si>
  <si>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</si>
  <si>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</si>
  <si>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</si>
  <si>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</si>
  <si>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</si>
  <si>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</si>
  <si>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</si>
  <si>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</si>
  <si>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</si>
  <si>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</si>
  <si>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</si>
  <si>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</si>
  <si>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</si>
  <si>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</si>
  <si>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</si>
  <si>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</si>
  <si>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</si>
  <si>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</si>
  <si>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</si>
  <si>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</si>
  <si>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</si>
  <si>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</si>
  <si>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</si>
  <si>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</si>
  <si>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</si>
  <si>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</si>
  <si>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</si>
  <si>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</si>
  <si>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</si>
  <si>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</si>
  <si>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</si>
  <si>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</si>
  <si>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</si>
  <si>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</si>
  <si>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</si>
  <si>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</si>
  <si>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</si>
  <si>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</si>
  <si>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</si>
  <si>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</si>
  <si>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</si>
  <si>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</si>
  <si>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</si>
  <si>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</si>
  <si>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</si>
  <si>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</si>
  <si>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</si>
  <si>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</si>
  <si>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</si>
  <si>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</si>
  <si>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</si>
  <si>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</si>
  <si>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</si>
  <si>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</si>
  <si>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</si>
  <si>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</si>
  <si>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</si>
  <si>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</si>
  <si>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</si>
  <si>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</si>
  <si>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</si>
  <si>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</si>
  <si>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</si>
  <si>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</si>
  <si>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</si>
  <si>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</si>
  <si>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</si>
  <si>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</si>
  <si>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</si>
  <si>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</si>
  <si>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</si>
  <si>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</si>
  <si>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</si>
  <si>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</si>
  <si>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</si>
  <si>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</si>
  <si>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</si>
  <si>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</si>
  <si>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</si>
  <si>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</si>
  <si>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</si>
  <si>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</si>
  <si>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</si>
  <si>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</si>
  <si>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</si>
  <si>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</si>
  <si>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</si>
  <si>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</si>
  <si>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</si>
  <si>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</si>
  <si>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</si>
  <si>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</si>
  <si>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</si>
  <si>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</si>
  <si>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</si>
  <si>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</si>
  <si>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</si>
  <si>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</si>
  <si>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</si>
  <si>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</si>
  <si>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</si>
  <si>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</si>
  <si>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</si>
  <si>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</si>
  <si>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</si>
  <si>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</si>
  <si>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</si>
  <si>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</si>
  <si>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</si>
  <si>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</si>
  <si>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</si>
  <si>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</si>
  <si>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</si>
  <si>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</si>
  <si>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</si>
  <si>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</si>
  <si>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</si>
  <si>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</si>
  <si>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</si>
  <si>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</si>
  <si>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</si>
  <si>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</si>
  <si>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</si>
  <si>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</si>
  <si>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</si>
  <si>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</si>
  <si>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</si>
  <si>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</si>
  <si>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</si>
  <si>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</si>
  <si>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</si>
  <si>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</si>
  <si>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</si>
  <si>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</si>
  <si>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</si>
  <si>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</si>
  <si>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</si>
  <si>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</si>
  <si>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</si>
  <si>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</si>
  <si>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</si>
  <si>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</si>
  <si>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</si>
  <si>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</si>
  <si>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</si>
  <si>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</si>
  <si>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</si>
  <si>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</si>
  <si>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</si>
  <si>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</si>
  <si>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</si>
  <si>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</si>
  <si>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</si>
  <si>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</si>
  <si>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</si>
  <si>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</si>
  <si>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</si>
  <si>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</si>
  <si>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</si>
  <si>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</si>
  <si>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</si>
  <si>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</si>
  <si>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</si>
  <si>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</si>
  <si>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</si>
  <si>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</si>
  <si>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</si>
  <si>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</si>
  <si>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</si>
  <si>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</si>
  <si>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</si>
  <si>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</si>
  <si>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</si>
  <si>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</si>
  <si>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</si>
  <si>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</si>
  <si>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</si>
  <si>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</si>
  <si>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</si>
  <si>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</si>
  <si>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</si>
  <si>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</si>
  <si>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</si>
  <si>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</si>
  <si>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</si>
  <si>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</si>
  <si>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</si>
  <si>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</si>
  <si>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</si>
  <si>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</si>
  <si>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</si>
  <si>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</si>
  <si>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</si>
  <si>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</si>
  <si>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</si>
  <si>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</si>
  <si>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</si>
  <si>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</si>
  <si>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</si>
  <si>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</si>
  <si>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</si>
  <si>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</si>
  <si>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</si>
  <si>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</si>
  <si>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</si>
  <si>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</si>
  <si>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</si>
  <si>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</si>
  <si>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</si>
  <si>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</si>
  <si>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</si>
  <si>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</si>
  <si>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</si>
  <si>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</si>
  <si>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</si>
  <si>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</si>
  <si>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</si>
  <si>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</si>
  <si>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</si>
  <si>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</si>
  <si>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</si>
  <si>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</si>
  <si>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</si>
  <si>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</si>
  <si>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</si>
  <si>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</si>
  <si>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</si>
  <si>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</si>
  <si>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</si>
  <si>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</si>
  <si>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</si>
  <si>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</si>
  <si>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</si>
  <si>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</si>
  <si>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</si>
  <si>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</si>
  <si>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</si>
  <si>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</si>
  <si>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</si>
  <si>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</si>
  <si>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</si>
  <si>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</si>
  <si>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</si>
  <si>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</si>
  <si>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</si>
  <si>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</si>
  <si>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</si>
  <si>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</si>
  <si>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</si>
  <si>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</si>
  <si>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</si>
  <si>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</si>
  <si>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</si>
  <si>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</si>
  <si>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</si>
  <si>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</si>
  <si>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</si>
  <si>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</si>
  <si>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</si>
  <si>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</si>
  <si>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</si>
  <si>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</si>
  <si>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</si>
  <si>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</si>
  <si>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</si>
  <si>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</si>
  <si>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</si>
  <si>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</si>
  <si>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</si>
  <si>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</si>
  <si>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</si>
  <si>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</si>
  <si>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</si>
  <si>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</si>
  <si>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</si>
  <si>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</si>
  <si>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</si>
  <si>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</si>
  <si>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</si>
  <si>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</si>
  <si>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</si>
  <si>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</si>
  <si>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</si>
  <si>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</si>
  <si>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</si>
  <si>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</si>
  <si>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</si>
  <si>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</si>
  <si>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</si>
  <si>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</si>
  <si>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</si>
  <si>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</si>
  <si>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</si>
  <si>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</si>
  <si>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</si>
  <si>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</si>
  <si>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</si>
  <si>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</si>
  <si>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</si>
  <si>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</si>
  <si>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</si>
  <si>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</si>
  <si>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</si>
  <si>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</si>
  <si>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</si>
  <si>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</si>
  <si>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</si>
  <si>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</si>
  <si>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</si>
  <si>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</si>
  <si>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</si>
  <si>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</si>
  <si>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</si>
  <si>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</si>
  <si>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</si>
  <si>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</si>
  <si>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</si>
  <si>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</si>
  <si>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</si>
  <si>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</si>
  <si>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</si>
  <si>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</si>
  <si>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</si>
  <si>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</si>
  <si>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</si>
  <si>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</si>
  <si>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</si>
  <si>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</si>
  <si>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</si>
  <si>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</si>
  <si>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</si>
  <si>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</si>
  <si>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</si>
  <si>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</si>
  <si>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</si>
  <si>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</si>
  <si>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</si>
  <si>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</si>
  <si>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</si>
  <si>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</si>
  <si>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</si>
  <si>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</si>
  <si>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</si>
  <si>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</si>
  <si>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</si>
  <si>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</si>
  <si>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</si>
  <si>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</si>
  <si>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</si>
  <si>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</si>
  <si>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</si>
  <si>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</si>
  <si>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</si>
  <si>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</si>
  <si>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</si>
  <si>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</si>
  <si>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</si>
  <si>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</si>
  <si>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</si>
  <si>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</si>
  <si>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</si>
  <si>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</si>
  <si>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</si>
  <si>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</si>
  <si>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</si>
  <si>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</si>
  <si>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</si>
  <si>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</si>
  <si>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</si>
  <si>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</si>
  <si>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</si>
  <si>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</si>
  <si>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</si>
  <si>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</si>
  <si>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</si>
  <si>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</si>
  <si>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</si>
  <si>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</si>
  <si>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</si>
  <si>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</si>
  <si>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</si>
  <si>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</si>
  <si>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</si>
  <si>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</si>
  <si>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</si>
  <si>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</si>
  <si>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</si>
  <si>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</si>
  <si>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</si>
  <si>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</si>
  <si>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</si>
  <si>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</si>
  <si>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</si>
  <si>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</si>
  <si>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</si>
  <si>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</si>
  <si>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</si>
  <si>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</si>
  <si>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</si>
  <si>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</si>
  <si>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</si>
  <si>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</si>
  <si>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</si>
  <si>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</si>
  <si>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</si>
  <si>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</si>
  <si>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</si>
  <si>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</si>
  <si>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</si>
  <si>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</si>
  <si>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</si>
  <si>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</si>
  <si>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</si>
  <si>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</si>
  <si>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</si>
  <si>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</si>
  <si>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</si>
  <si>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</si>
  <si>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</si>
  <si>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</si>
  <si>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</si>
  <si>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</si>
  <si>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</si>
  <si>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</si>
  <si>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</si>
  <si>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</si>
  <si>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</si>
  <si>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</si>
  <si>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</si>
  <si>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</si>
  <si>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</si>
  <si>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</si>
  <si>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</si>
  <si>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</si>
  <si>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</si>
  <si>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</si>
  <si>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</si>
  <si>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</si>
  <si>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</si>
  <si>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</si>
  <si>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</si>
  <si>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</si>
  <si>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</si>
  <si>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</si>
  <si>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</si>
  <si>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</si>
  <si>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</si>
  <si>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</si>
  <si>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</si>
  <si>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</si>
  <si>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</si>
  <si>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</si>
  <si>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</si>
  <si>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</si>
  <si>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</si>
  <si>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</si>
  <si>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</si>
  <si>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</si>
  <si>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</si>
  <si>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</si>
  <si>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</si>
  <si>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</si>
  <si>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</si>
  <si>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</si>
  <si>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</si>
  <si>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</si>
  <si>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</si>
  <si>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</si>
  <si>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</si>
  <si>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</si>
  <si>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</si>
  <si>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</si>
  <si>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</si>
  <si>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</si>
  <si>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</si>
  <si>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</si>
  <si>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</si>
  <si>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</si>
  <si>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</si>
  <si>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</si>
  <si>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</si>
  <si>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</si>
  <si>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</si>
  <si>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</si>
  <si>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</si>
  <si>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</si>
  <si>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</si>
  <si>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</si>
  <si>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</si>
  <si>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</si>
  <si>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</si>
  <si>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</si>
  <si>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</si>
  <si>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</si>
  <si>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</si>
  <si>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</si>
  <si>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</si>
  <si>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</si>
  <si>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</si>
  <si>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</si>
  <si>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</si>
  <si>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</si>
  <si>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</si>
  <si>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</si>
  <si>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</si>
  <si>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</si>
  <si>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</si>
  <si>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</si>
  <si>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</si>
  <si>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</si>
  <si>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</si>
  <si>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</si>
  <si>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</si>
  <si>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</si>
  <si>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</si>
  <si>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</si>
  <si>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</si>
  <si>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</si>
  <si>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</si>
  <si>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</si>
  <si>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</si>
  <si>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</si>
  <si>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</si>
  <si>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</si>
  <si>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</si>
  <si>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</si>
  <si>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</si>
  <si>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</si>
  <si>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</si>
  <si>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</si>
  <si>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</si>
  <si>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</si>
  <si>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</si>
  <si>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</si>
  <si>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</si>
  <si>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</si>
  <si>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</si>
  <si>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</si>
  <si>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</si>
  <si>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</si>
  <si>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</si>
  <si>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</si>
  <si>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</si>
  <si>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</si>
  <si>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</si>
  <si>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</si>
  <si>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</si>
  <si>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</si>
  <si>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</si>
  <si>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</si>
  <si>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</si>
  <si>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</si>
  <si>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</si>
  <si>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</si>
  <si>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</si>
  <si>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</si>
  <si>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</si>
  <si>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</si>
  <si>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</si>
  <si>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</si>
  <si>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</si>
  <si>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</si>
  <si>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</si>
  <si>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</si>
  <si>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</si>
  <si>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</si>
  <si>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</si>
  <si>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</si>
  <si>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</si>
  <si>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</si>
  <si>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</si>
  <si>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</si>
  <si>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</si>
  <si>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</si>
  <si>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</si>
  <si>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</si>
  <si>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</si>
  <si>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</si>
  <si>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</si>
  <si>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</si>
  <si>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</si>
  <si>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</si>
  <si>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</si>
  <si>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</si>
  <si>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</si>
  <si>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</si>
  <si>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</si>
  <si>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</si>
  <si>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</si>
  <si>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</si>
  <si>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</si>
  <si>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</si>
  <si>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</si>
  <si>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</si>
  <si>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</si>
  <si>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</si>
  <si>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</si>
  <si>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</si>
  <si>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</si>
  <si>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</si>
  <si>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</si>
  <si>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</si>
  <si>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</si>
  <si>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</si>
  <si>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</si>
  <si>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</si>
  <si>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</si>
  <si>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</si>
  <si>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</si>
  <si>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</si>
  <si>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</si>
  <si>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</si>
  <si>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</si>
  <si>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</si>
  <si>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</si>
  <si>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</si>
  <si>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</si>
  <si>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</si>
  <si>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</si>
  <si>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</si>
  <si>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</si>
  <si>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</si>
  <si>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</si>
  <si>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</si>
  <si>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</si>
  <si>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</si>
  <si>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</si>
  <si>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</si>
  <si>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</si>
  <si>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</si>
  <si>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</si>
  <si>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</si>
  <si>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</si>
  <si>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</si>
  <si>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</si>
  <si>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</si>
  <si>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</si>
  <si>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</si>
  <si>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</si>
  <si>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</si>
  <si>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</si>
  <si>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</si>
  <si>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</si>
  <si>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</si>
  <si>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</si>
  <si>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</si>
  <si>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</si>
  <si>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</si>
  <si>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</si>
  <si>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</si>
  <si>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</si>
  <si>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</si>
  <si>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</si>
  <si>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</si>
  <si>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</si>
  <si>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</si>
  <si>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</si>
  <si>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</si>
  <si>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</si>
  <si>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</si>
  <si>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</si>
  <si>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</si>
  <si>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</si>
  <si>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</si>
  <si>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</si>
  <si>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</si>
  <si>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</si>
  <si>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</si>
  <si>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</si>
  <si>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</si>
  <si>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</si>
  <si>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</si>
  <si>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</si>
  <si>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</si>
  <si>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</si>
  <si>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</si>
  <si>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</si>
  <si>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</si>
  <si>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</si>
  <si>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</si>
  <si>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</si>
  <si>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</si>
  <si>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</si>
  <si>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</si>
  <si>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</si>
  <si>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</si>
  <si>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</si>
  <si>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</si>
  <si>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</si>
  <si>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</si>
  <si>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</si>
  <si>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</si>
  <si>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</si>
  <si>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</si>
  <si>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</si>
  <si>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</si>
  <si>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</si>
  <si>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</si>
  <si>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</si>
  <si>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</si>
  <si>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</si>
  <si>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</si>
  <si>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</si>
  <si>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</si>
  <si>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</si>
  <si>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</si>
  <si>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</si>
  <si>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</si>
  <si>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</si>
  <si>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</si>
  <si>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</si>
  <si>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</si>
  <si>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</si>
  <si>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</si>
  <si>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</si>
  <si>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</si>
  <si>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</si>
  <si>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</si>
  <si>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</si>
  <si>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</si>
  <si>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</si>
  <si>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</si>
  <si>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</si>
  <si>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</si>
  <si>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</si>
  <si>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</si>
  <si>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</si>
  <si>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</si>
  <si>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</si>
  <si>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</si>
  <si>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</si>
  <si>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</si>
  <si>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</si>
  <si>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</si>
  <si>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</si>
  <si>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</si>
  <si>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</si>
  <si>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</si>
  <si>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</si>
  <si>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</si>
  <si>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</si>
  <si>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</si>
  <si>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</si>
  <si>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</si>
  <si>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</si>
  <si>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</si>
  <si>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</si>
  <si>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</si>
  <si>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</si>
  <si>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</si>
  <si>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</si>
  <si>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</si>
  <si>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</si>
  <si>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</si>
  <si>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</si>
  <si>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</si>
  <si>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</si>
  <si>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</si>
  <si>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</si>
  <si>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</si>
  <si>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</si>
  <si>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</si>
  <si>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</si>
  <si>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</si>
  <si>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</si>
  <si>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</si>
  <si>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</si>
  <si>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</si>
  <si>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</si>
  <si>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</si>
  <si>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</si>
  <si>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</si>
  <si>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</si>
  <si>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</si>
  <si>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</si>
  <si>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</si>
  <si>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</si>
  <si>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</si>
  <si>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</si>
  <si>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</si>
  <si>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</si>
  <si>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</si>
  <si>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</si>
  <si>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</si>
  <si>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</si>
  <si>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</si>
  <si>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</si>
  <si>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</si>
  <si>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</si>
  <si>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</si>
  <si>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</si>
  <si>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</si>
  <si>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</si>
  <si>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</si>
  <si>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</si>
  <si>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</si>
  <si>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</si>
  <si>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</si>
  <si>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</si>
  <si>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</si>
  <si>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</si>
  <si>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</si>
  <si>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</si>
  <si>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</si>
  <si>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</si>
  <si>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</si>
  <si>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</si>
  <si>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</si>
  <si>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</si>
  <si>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</si>
  <si>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</si>
  <si>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</si>
  <si>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</si>
  <si>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</si>
  <si>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</si>
  <si>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</si>
  <si>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</si>
  <si>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</si>
  <si>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</si>
  <si>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</si>
  <si>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</si>
  <si>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</si>
  <si>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</si>
  <si>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</si>
  <si>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</si>
  <si>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</si>
  <si>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</si>
  <si>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</si>
  <si>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</si>
  <si>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</si>
  <si>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</si>
  <si>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</si>
  <si>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</si>
  <si>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</si>
  <si>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</si>
  <si>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</si>
  <si>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</si>
  <si>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</si>
  <si>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</si>
  <si>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</si>
  <si>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</si>
  <si>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</si>
  <si>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</si>
  <si>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</si>
  <si>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</si>
  <si>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</si>
  <si>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</si>
  <si>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</si>
  <si>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</si>
  <si>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</si>
  <si>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</si>
  <si>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</si>
  <si>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</si>
  <si>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</si>
  <si>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</si>
  <si>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</si>
  <si>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</si>
  <si>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</si>
  <si>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</si>
  <si>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</si>
  <si>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</si>
  <si>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</si>
  <si>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</si>
  <si>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</si>
  <si>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</si>
  <si>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</si>
  <si>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</si>
  <si>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</si>
  <si>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</si>
  <si>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</si>
  <si>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</si>
  <si>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</si>
  <si>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</si>
  <si>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</si>
  <si>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</si>
  <si>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</si>
  <si>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</si>
  <si>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</si>
  <si>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</si>
  <si>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</si>
  <si>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</si>
  <si>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</si>
  <si>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</si>
  <si>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</si>
  <si>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</si>
  <si>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</si>
  <si>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</si>
  <si>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</si>
  <si>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</si>
  <si>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</si>
  <si>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</si>
  <si>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</si>
  <si>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</si>
  <si>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</si>
  <si>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</si>
  <si>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</si>
  <si>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</si>
  <si>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</si>
  <si>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</si>
  <si>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</si>
  <si>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</si>
  <si>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</si>
  <si>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</si>
  <si>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</si>
  <si>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</si>
  <si>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</si>
  <si>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</si>
  <si>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</si>
  <si>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</si>
  <si>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</si>
  <si>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</si>
  <si>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</si>
  <si>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</si>
  <si>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</si>
  <si>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</si>
  <si>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</si>
  <si>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</si>
  <si>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</si>
  <si>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</si>
  <si>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</si>
  <si>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</si>
  <si>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</si>
  <si>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</si>
  <si>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</si>
  <si>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</si>
  <si>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</si>
  <si>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</si>
  <si>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</si>
  <si>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</si>
  <si>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</si>
  <si>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</si>
  <si>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</si>
  <si>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</si>
  <si>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</si>
  <si>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</si>
  <si>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</si>
  <si>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</si>
  <si>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</si>
  <si>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</si>
  <si>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</si>
  <si>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</si>
  <si>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</si>
  <si>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</si>
  <si>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</si>
  <si>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</si>
  <si>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</si>
  <si>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</si>
  <si>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</si>
  <si>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</si>
  <si>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</si>
  <si>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</si>
  <si>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</si>
  <si>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</si>
  <si>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</si>
  <si>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</si>
  <si>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</si>
  <si>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</si>
  <si>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</si>
  <si>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</si>
  <si>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</si>
  <si>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</si>
  <si>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</si>
  <si>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</si>
  <si>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</si>
  <si>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</si>
  <si>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</si>
  <si>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</si>
  <si>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</si>
  <si>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</si>
  <si>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</si>
  <si>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</si>
  <si>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</si>
  <si>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</si>
  <si>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</si>
  <si>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</si>
  <si>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</si>
  <si>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</si>
  <si>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</si>
  <si>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</si>
  <si>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</si>
  <si>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</si>
  <si>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</si>
  <si>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</si>
  <si>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</si>
  <si>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</si>
  <si>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</si>
  <si>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</si>
  <si>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</si>
  <si>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</si>
  <si>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</si>
  <si>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</si>
  <si>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</si>
  <si>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</si>
  <si>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</si>
  <si>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</si>
  <si>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</si>
  <si>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</si>
  <si>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</si>
  <si>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</si>
  <si>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</si>
  <si>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</si>
  <si>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</si>
  <si>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</si>
  <si>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</si>
  <si>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</si>
  <si>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</si>
  <si>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</si>
  <si>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</si>
  <si>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</si>
  <si>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</si>
  <si>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</si>
  <si>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</si>
  <si>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</si>
  <si>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</si>
  <si>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</si>
  <si>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</si>
  <si>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</si>
  <si>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</si>
  <si>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</si>
  <si>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</si>
  <si>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</si>
  <si>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</si>
  <si>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</si>
  <si>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</si>
  <si>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</si>
  <si>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</si>
  <si>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</si>
  <si>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</si>
  <si>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</si>
  <si>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</si>
  <si>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</si>
  <si>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</si>
  <si>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</si>
  <si>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</si>
  <si>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</si>
  <si>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</si>
  <si>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</si>
  <si>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</si>
  <si>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</si>
  <si>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</si>
  <si>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</si>
  <si>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</si>
  <si>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</si>
  <si>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</si>
  <si>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</si>
  <si>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</si>
  <si>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</si>
  <si>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</si>
  <si>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</si>
  <si>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</si>
  <si>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</si>
  <si>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</si>
  <si>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</si>
  <si>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</si>
  <si>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</si>
  <si>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</si>
  <si>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</si>
  <si>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</si>
  <si>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</si>
  <si>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</si>
  <si>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</si>
  <si>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</si>
  <si>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</si>
  <si>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</si>
  <si>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</si>
  <si>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</si>
  <si>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</si>
  <si>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</si>
  <si>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</si>
  <si>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</si>
  <si>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</si>
  <si>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</si>
  <si>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</si>
  <si>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</si>
  <si>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</si>
  <si>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</si>
  <si>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</si>
  <si>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</si>
  <si>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</si>
  <si>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</si>
  <si>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</si>
  <si>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</si>
  <si>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</si>
  <si>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</si>
  <si>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</si>
  <si>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</si>
  <si>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</si>
  <si>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</si>
  <si>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</si>
  <si>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</si>
  <si>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</si>
  <si>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</si>
  <si>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</si>
  <si>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</si>
  <si>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</si>
  <si>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</si>
  <si>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</si>
  <si>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</si>
  <si>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</si>
  <si>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</si>
  <si>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</si>
  <si>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</si>
  <si>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</si>
  <si>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</si>
  <si>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</si>
  <si>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</si>
  <si>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</si>
  <si>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</si>
  <si>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</si>
  <si>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</si>
  <si>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</si>
  <si>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</si>
  <si>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</si>
  <si>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</si>
  <si>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</si>
  <si>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</si>
  <si>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</si>
  <si>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</si>
  <si>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</si>
  <si>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</si>
  <si>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</si>
  <si>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</si>
  <si>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</si>
  <si>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</si>
  <si>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</si>
  <si>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</si>
  <si>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</si>
  <si>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</si>
  <si>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</si>
  <si>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</si>
  <si>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</si>
  <si>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</si>
  <si>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</si>
  <si>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</si>
  <si>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</si>
  <si>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</si>
  <si>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</si>
  <si>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</si>
  <si>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</si>
  <si>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</si>
  <si>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</si>
  <si>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</si>
  <si>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</si>
  <si>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</si>
  <si>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</si>
  <si>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</si>
  <si>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</si>
  <si>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</si>
  <si>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</si>
  <si>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</si>
  <si>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</si>
  <si>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</si>
  <si>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</si>
  <si>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</si>
  <si>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</si>
  <si>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</si>
  <si>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</si>
  <si>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</si>
  <si>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</si>
  <si>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</si>
  <si>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</si>
  <si>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</si>
  <si>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</si>
  <si>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</si>
  <si>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</si>
  <si>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</si>
  <si>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</si>
  <si>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</si>
  <si>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</si>
  <si>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</si>
  <si>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</si>
  <si>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</si>
  <si>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</si>
  <si>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</si>
  <si>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</si>
  <si>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</si>
  <si>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</si>
  <si>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</si>
  <si>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</si>
  <si>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</si>
  <si>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</si>
  <si>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</si>
  <si>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</si>
  <si>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</si>
  <si>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</si>
  <si>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</si>
  <si>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</si>
  <si>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</si>
  <si>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</si>
  <si>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</si>
  <si>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</si>
  <si>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</si>
  <si>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</si>
  <si>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</si>
  <si>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</si>
  <si>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</si>
  <si>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</si>
  <si>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</si>
  <si>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</si>
  <si>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</si>
  <si>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</si>
  <si>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</si>
  <si>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</si>
  <si>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</si>
  <si>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</si>
  <si>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</si>
  <si>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</si>
  <si>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</si>
  <si>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</si>
  <si>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</si>
  <si>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</si>
  <si>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</si>
  <si>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</si>
  <si>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</si>
  <si>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</si>
  <si>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</si>
  <si>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</si>
  <si>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</si>
  <si>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</si>
  <si>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</si>
  <si>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</si>
  <si>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</si>
  <si>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</si>
  <si>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</si>
  <si>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</si>
  <si>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</si>
  <si>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</si>
  <si>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</si>
  <si>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</si>
  <si>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</si>
  <si>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</si>
  <si>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</si>
  <si>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</si>
  <si>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</si>
  <si>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</si>
  <si>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</si>
  <si>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</si>
  <si>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</si>
  <si>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</si>
  <si>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</si>
  <si>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</si>
  <si>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</si>
  <si>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</si>
  <si>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</si>
  <si>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</si>
  <si>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</si>
  <si>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</si>
  <si>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</si>
  <si>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</si>
  <si>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</si>
  <si>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</si>
  <si>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</si>
  <si>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</si>
  <si>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</si>
  <si>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</si>
  <si>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</si>
  <si>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</si>
  <si>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</si>
  <si>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</si>
  <si>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</si>
  <si>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</si>
  <si>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</si>
  <si>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</si>
  <si>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</si>
  <si>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</si>
  <si>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</si>
  <si>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</si>
  <si>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</si>
  <si>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</si>
  <si>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</si>
  <si>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</si>
  <si>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</si>
  <si>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</si>
  <si>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</si>
  <si>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</si>
  <si>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</si>
  <si>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</si>
  <si>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</si>
  <si>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</si>
  <si>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</si>
  <si>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</si>
  <si>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</si>
  <si>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</si>
  <si>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</si>
  <si>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</si>
  <si>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</si>
  <si>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</si>
  <si>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</si>
  <si>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</si>
  <si>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</si>
  <si>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</si>
  <si>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</si>
  <si>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</si>
  <si>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</si>
  <si>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</si>
  <si>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</si>
  <si>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</si>
  <si>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</si>
  <si>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</si>
  <si>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</si>
  <si>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</si>
  <si>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</si>
  <si>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</si>
  <si>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</si>
  <si>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</si>
  <si>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</si>
  <si>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</si>
  <si>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</si>
  <si>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</si>
  <si>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</si>
  <si>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</si>
  <si>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</si>
  <si>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</si>
  <si>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</si>
  <si>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</si>
  <si>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</si>
  <si>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</si>
  <si>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</si>
  <si>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</si>
  <si>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</si>
  <si>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</si>
  <si>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</si>
  <si>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</si>
  <si>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</si>
  <si>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</si>
  <si>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</si>
  <si>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</si>
  <si>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</si>
  <si>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</si>
  <si>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</si>
  <si>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</si>
  <si>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</si>
  <si>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</si>
  <si>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</si>
  <si>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</si>
  <si>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</si>
  <si>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</si>
  <si>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</si>
  <si>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</si>
  <si>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</si>
  <si>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</si>
  <si>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</si>
  <si>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</si>
  <si>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</si>
  <si>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</si>
  <si>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</si>
  <si>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</si>
  <si>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</si>
  <si>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</si>
  <si>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</si>
  <si>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</si>
  <si>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</si>
  <si>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</si>
  <si>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</si>
  <si>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</si>
  <si>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</si>
  <si>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</si>
  <si>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</si>
  <si>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</si>
  <si>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</si>
  <si>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</si>
  <si>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</si>
  <si>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</si>
  <si>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</si>
  <si>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</si>
  <si>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</si>
  <si>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</si>
  <si>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</si>
  <si>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</si>
  <si>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</si>
  <si>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</si>
  <si>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</si>
  <si>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</si>
  <si>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</si>
  <si>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</si>
  <si>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</si>
  <si>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</si>
  <si>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</si>
  <si>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</si>
  <si>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</si>
  <si>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</si>
  <si>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</si>
  <si>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</si>
  <si>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</si>
  <si>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</si>
  <si>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</si>
  <si>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</si>
  <si>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</si>
  <si>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</si>
  <si>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</si>
  <si>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</si>
  <si>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</si>
  <si>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</si>
  <si>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</si>
  <si>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</si>
  <si>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</si>
  <si>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</si>
  <si>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</si>
  <si>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</si>
  <si>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</si>
  <si>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</si>
  <si>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</si>
  <si>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</si>
  <si>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</si>
  <si>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</si>
  <si>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</si>
  <si>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</si>
  <si>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</si>
  <si>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</si>
  <si>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</si>
  <si>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</si>
  <si>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</si>
  <si>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</si>
  <si>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</si>
  <si>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</si>
  <si>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</si>
  <si>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</si>
  <si>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</si>
  <si>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</si>
  <si>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</si>
  <si>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</si>
  <si>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</si>
  <si>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</si>
  <si>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</si>
  <si>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</si>
  <si>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</si>
  <si>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</si>
  <si>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</si>
  <si>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</si>
  <si>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</si>
  <si>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</si>
  <si>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</si>
  <si>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</si>
  <si>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</si>
  <si>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</si>
  <si>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</si>
  <si>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</si>
  <si>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</si>
  <si>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</si>
  <si>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</si>
  <si>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</si>
  <si>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</si>
  <si>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</si>
  <si>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</si>
  <si>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</si>
  <si>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</si>
  <si>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</si>
  <si>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</si>
  <si>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</si>
  <si>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</si>
  <si>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</si>
  <si>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</si>
  <si>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</si>
  <si>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</si>
  <si>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</si>
  <si>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</si>
  <si>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</si>
  <si>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</si>
  <si>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</si>
  <si>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</si>
  <si>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</si>
  <si>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</si>
  <si>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</si>
  <si>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</si>
  <si>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</si>
  <si>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</si>
  <si>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</si>
  <si>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</si>
  <si>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</si>
  <si>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</si>
  <si>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</si>
  <si>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</si>
  <si>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</si>
  <si>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</si>
  <si>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</si>
  <si>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</si>
  <si>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</si>
  <si>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</si>
  <si>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</si>
  <si>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</si>
  <si>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</si>
  <si>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</si>
  <si>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</si>
  <si>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</si>
  <si>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</si>
  <si>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</si>
  <si>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</si>
  <si>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</si>
  <si>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</si>
  <si>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</si>
  <si>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</si>
  <si>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</si>
  <si>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</si>
  <si>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</si>
  <si>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</si>
  <si>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</si>
  <si>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</si>
  <si>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</si>
  <si>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</si>
  <si>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</si>
  <si>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</si>
  <si>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</si>
  <si>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</si>
  <si>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</si>
  <si>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</si>
  <si>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</si>
  <si>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</si>
  <si>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</si>
  <si>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</si>
  <si>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</si>
  <si>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</si>
  <si>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</si>
  <si>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</si>
  <si>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</si>
  <si>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</si>
  <si>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</si>
  <si>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</si>
  <si>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</si>
  <si>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</si>
  <si>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</si>
  <si>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</si>
  <si>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</si>
  <si>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</si>
  <si>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</si>
  <si>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</si>
  <si>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</si>
  <si>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</si>
  <si>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</si>
  <si>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</si>
  <si>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</si>
  <si>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</si>
  <si>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</si>
  <si>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</si>
  <si>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</si>
  <si>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</si>
  <si>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</si>
  <si>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</si>
  <si>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</si>
  <si>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</si>
  <si>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</si>
  <si>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</si>
  <si>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</si>
  <si>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</si>
  <si>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</si>
  <si>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</si>
  <si>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</si>
  <si>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</si>
  <si>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</si>
  <si>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</si>
  <si>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</si>
  <si>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</si>
  <si>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</si>
  <si>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</si>
  <si>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</si>
  <si>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</si>
  <si>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</si>
  <si>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</si>
  <si>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</si>
  <si>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</si>
  <si>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</si>
  <si>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</si>
  <si>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</si>
  <si>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</si>
  <si>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</si>
  <si>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</si>
  <si>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</si>
  <si>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</si>
  <si>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</si>
  <si>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</si>
  <si>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</si>
  <si>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</si>
  <si>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</si>
  <si>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</si>
  <si>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</si>
  <si>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</si>
  <si>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</si>
  <si>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</si>
  <si>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</si>
  <si>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</si>
  <si>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</si>
  <si>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</si>
  <si>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</si>
  <si>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</si>
  <si>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</si>
  <si>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</si>
  <si>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</si>
  <si>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</si>
  <si>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</si>
  <si>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</si>
  <si>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</si>
  <si>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</si>
  <si>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</si>
  <si>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</si>
  <si>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</si>
  <si>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</si>
  <si>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</si>
  <si>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</si>
  <si>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</si>
  <si>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</si>
  <si>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</si>
  <si>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</si>
  <si>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</si>
  <si>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</si>
  <si>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</si>
  <si>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</si>
  <si>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</si>
  <si>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</si>
  <si>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</si>
  <si>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</si>
  <si>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</si>
  <si>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</si>
  <si>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</si>
  <si>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</si>
  <si>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</si>
  <si>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</si>
  <si>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</si>
  <si>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</si>
  <si>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</si>
  <si>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</si>
  <si>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</si>
  <si>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</si>
  <si>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</si>
  <si>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</si>
  <si>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</si>
  <si>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</si>
  <si>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</si>
  <si>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</si>
  <si>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</si>
  <si>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</si>
  <si>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</si>
  <si>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</si>
  <si>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</si>
  <si>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</si>
  <si>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</si>
  <si>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</si>
  <si>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</si>
  <si>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</si>
  <si>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</si>
  <si>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</si>
  <si>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</si>
  <si>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</si>
  <si>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</si>
  <si>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</si>
  <si>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</si>
  <si>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</si>
  <si>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</si>
  <si>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</si>
  <si>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</si>
  <si>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</si>
  <si>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</si>
  <si>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</si>
  <si>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</si>
  <si>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</si>
  <si>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</si>
  <si>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</si>
  <si>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</si>
  <si>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</si>
  <si>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</si>
  <si>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</si>
  <si>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</si>
  <si>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</si>
  <si>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</si>
  <si>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</si>
  <si>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</si>
  <si>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</si>
  <si>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</si>
  <si>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</si>
  <si>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</si>
  <si>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</si>
  <si>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</si>
  <si>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</si>
  <si>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</si>
  <si>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</si>
  <si>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</si>
  <si>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</si>
  <si>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</si>
  <si>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</si>
  <si>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</si>
  <si>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</si>
  <si>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</si>
  <si>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</si>
  <si>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</si>
  <si>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</si>
  <si>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</si>
  <si>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</si>
  <si>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</si>
  <si>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</si>
  <si>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</si>
  <si>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</si>
  <si>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</si>
  <si>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</si>
  <si>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</si>
  <si>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</si>
  <si>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</si>
  <si>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</si>
  <si>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</si>
  <si>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</si>
  <si>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</si>
  <si>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</si>
  <si>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</si>
  <si>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</si>
  <si>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</si>
  <si>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</si>
  <si>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</si>
  <si>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</si>
  <si>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</si>
  <si>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</si>
  <si>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</si>
  <si>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</si>
  <si>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</si>
  <si>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</si>
  <si>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</si>
  <si>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</si>
  <si>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</si>
  <si>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</si>
  <si>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</si>
  <si>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</si>
  <si>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</si>
  <si>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</si>
  <si>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</si>
  <si>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</si>
  <si>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</si>
  <si>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</si>
  <si>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</si>
  <si>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</si>
  <si>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</si>
  <si>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</si>
  <si>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</si>
  <si>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</si>
  <si>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</si>
  <si>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</si>
  <si>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</si>
  <si>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</si>
  <si>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</si>
  <si>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</si>
  <si>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</si>
  <si>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</si>
  <si>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</si>
  <si>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</si>
  <si>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</si>
  <si>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</si>
  <si>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</si>
  <si>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</si>
  <si>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</si>
  <si>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</si>
  <si>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</si>
  <si>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</si>
  <si>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</si>
  <si>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</si>
  <si>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</si>
  <si>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</si>
  <si>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</si>
  <si>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</si>
  <si>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</si>
  <si>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</si>
  <si>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</si>
  <si>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</si>
  <si>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</si>
  <si>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</si>
  <si>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</si>
  <si>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</si>
  <si>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</si>
  <si>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</si>
  <si>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</si>
  <si>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</si>
  <si>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</si>
  <si>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</si>
  <si>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</si>
  <si>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</si>
  <si>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</si>
  <si>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</si>
  <si>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</si>
  <si>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</si>
  <si>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</si>
  <si>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</si>
  <si>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</si>
  <si>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</si>
  <si>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</si>
  <si>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</si>
  <si>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</si>
  <si>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</si>
  <si>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</si>
  <si>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</si>
  <si>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</si>
  <si>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</si>
  <si>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</si>
  <si>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</si>
  <si>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</si>
  <si>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</si>
  <si>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</si>
  <si>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</si>
  <si>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</si>
  <si>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</si>
  <si>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</si>
  <si>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</si>
  <si>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</si>
  <si>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</si>
  <si>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</si>
  <si>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</si>
  <si>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</si>
  <si>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</si>
  <si>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</si>
  <si>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</si>
  <si>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</si>
  <si>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</si>
  <si>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</si>
  <si>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</si>
  <si>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</si>
  <si>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</si>
  <si>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</si>
  <si>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</si>
  <si>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</si>
  <si>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</si>
  <si>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</si>
  <si>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</si>
  <si>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</si>
  <si>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</si>
  <si>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</si>
  <si>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</si>
  <si>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</si>
  <si>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</si>
  <si>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</si>
  <si>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</si>
  <si>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</si>
  <si>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</si>
  <si>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</si>
  <si>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</si>
  <si>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</si>
  <si>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</si>
  <si>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</si>
  <si>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</si>
  <si>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</si>
  <si>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</si>
  <si>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</si>
  <si>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</si>
  <si>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</si>
  <si>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</si>
  <si>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</si>
  <si>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</si>
  <si>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</si>
  <si>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</si>
  <si>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</si>
  <si>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</si>
  <si>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</si>
  <si>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</si>
  <si>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</si>
  <si>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</si>
  <si>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</si>
  <si>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</si>
  <si>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</si>
  <si>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</si>
  <si>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</si>
  <si>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</si>
  <si>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</si>
  <si>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</si>
  <si>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</si>
  <si>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</si>
  <si>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</si>
  <si>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</si>
  <si>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</si>
  <si>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</si>
  <si>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</si>
  <si>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</si>
  <si>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</si>
  <si>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</si>
  <si>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</si>
  <si>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</si>
  <si>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</si>
  <si>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</si>
  <si>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</si>
  <si>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</si>
  <si>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</si>
  <si>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</si>
  <si>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</si>
  <si>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</si>
  <si>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</si>
  <si>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</si>
  <si>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</si>
  <si>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</si>
  <si>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</si>
  <si>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</si>
  <si>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</si>
  <si>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</si>
  <si>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</si>
  <si>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</si>
  <si>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</si>
  <si>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</si>
  <si>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</si>
  <si>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</si>
  <si>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</si>
  <si>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</si>
  <si>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</si>
  <si>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</si>
  <si>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</si>
  <si>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</si>
  <si>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</si>
  <si>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</si>
  <si>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</si>
  <si>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</si>
  <si>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</si>
  <si>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</si>
  <si>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</si>
  <si>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</si>
  <si>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</si>
  <si>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</si>
  <si>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</si>
  <si>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</si>
  <si>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</si>
  <si>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</si>
  <si>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</si>
  <si>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</si>
  <si>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</si>
  <si>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</si>
  <si>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</si>
  <si>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</si>
  <si>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</si>
  <si>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</si>
  <si>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</si>
  <si>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</si>
  <si>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</si>
  <si>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</si>
  <si>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</si>
  <si>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</si>
  <si>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</si>
  <si>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</si>
  <si>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</si>
  <si>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</si>
  <si>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</si>
  <si>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</si>
  <si>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</si>
  <si>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</si>
  <si>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</si>
  <si>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</si>
  <si>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</si>
  <si>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</si>
  <si>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</si>
  <si>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</si>
  <si>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</si>
  <si>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</si>
  <si>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</si>
  <si>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</si>
  <si>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</si>
  <si>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</si>
  <si>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</si>
  <si>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</si>
  <si>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</si>
  <si>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</si>
  <si>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</si>
  <si>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</si>
  <si>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</si>
  <si>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</si>
  <si>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</si>
  <si>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</si>
  <si>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</si>
  <si>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</si>
  <si>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</si>
  <si>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</si>
  <si>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</si>
  <si>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</si>
  <si>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</si>
  <si>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</si>
  <si>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</si>
  <si>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</si>
  <si>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</si>
  <si>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</si>
  <si>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</si>
  <si>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</si>
  <si>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</si>
  <si>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</si>
  <si>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</si>
  <si>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</si>
  <si>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</si>
  <si>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</si>
  <si>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</si>
  <si>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</si>
  <si>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</si>
  <si>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</si>
  <si>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</si>
  <si>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</si>
  <si>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</si>
  <si>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</si>
  <si>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</si>
  <si>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</si>
  <si>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</si>
  <si>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</si>
  <si>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</si>
  <si>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</si>
  <si>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</si>
  <si>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</si>
  <si>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</si>
  <si>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</si>
  <si>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</si>
  <si>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</si>
  <si>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</si>
  <si>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</si>
  <si>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</si>
  <si>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</si>
  <si>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</si>
  <si>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</si>
  <si>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</si>
  <si>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</si>
  <si>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</si>
  <si>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</si>
  <si>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</si>
  <si>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</si>
  <si>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</si>
  <si>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</si>
  <si>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</si>
  <si>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</si>
  <si>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</si>
  <si>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</si>
  <si>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</si>
  <si>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</si>
  <si>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</si>
  <si>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</si>
  <si>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</si>
  <si>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</si>
  <si>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</si>
  <si>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</si>
  <si>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</si>
  <si>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</si>
  <si>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</si>
  <si>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</si>
  <si>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</si>
  <si>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</si>
  <si>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</si>
  <si>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</si>
  <si>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</si>
  <si>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</si>
  <si>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</si>
  <si>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</si>
  <si>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</si>
  <si>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</si>
  <si>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</si>
  <si>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</si>
  <si>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</si>
  <si>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</si>
  <si>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</si>
  <si>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</si>
  <si>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</si>
  <si>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</si>
  <si>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</si>
  <si>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</si>
  <si>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</si>
  <si>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</si>
  <si>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</si>
  <si>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</si>
  <si>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</si>
  <si>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</si>
  <si>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</si>
  <si>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</si>
  <si>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</si>
  <si>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</si>
  <si>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</si>
  <si>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</si>
  <si>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</si>
  <si>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</si>
  <si>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</si>
  <si>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</si>
  <si>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</si>
  <si>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</si>
  <si>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</si>
  <si>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</si>
  <si>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</si>
  <si>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</si>
  <si>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</si>
  <si>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</si>
  <si>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</si>
  <si>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</si>
  <si>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</si>
  <si>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</si>
  <si>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</si>
  <si>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</si>
  <si>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</si>
  <si>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</si>
  <si>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</si>
  <si>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</si>
  <si>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</si>
  <si>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</si>
  <si>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</si>
  <si>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</si>
  <si>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</si>
  <si>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</si>
  <si>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</si>
  <si>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</si>
  <si>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</si>
  <si>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</si>
  <si>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</si>
  <si>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</si>
  <si>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</si>
  <si>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</si>
  <si>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</si>
  <si>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</si>
  <si>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</si>
  <si>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</si>
  <si>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</si>
  <si>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</si>
  <si>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</si>
  <si>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</si>
  <si>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</si>
  <si>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</si>
  <si>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</si>
  <si>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</si>
  <si>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</si>
  <si>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</si>
  <si>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</si>
  <si>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</si>
  <si>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</si>
  <si>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</si>
  <si>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</si>
  <si>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</si>
  <si>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</si>
  <si>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</si>
  <si>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</si>
  <si>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</si>
  <si>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</si>
  <si>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</si>
  <si>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</si>
  <si>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</si>
  <si>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</si>
  <si>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</si>
  <si>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</si>
  <si>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</si>
  <si>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</si>
  <si>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</si>
  <si>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</si>
  <si>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</si>
  <si>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</si>
  <si>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</si>
  <si>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</si>
  <si>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</si>
  <si>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</si>
  <si>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</si>
  <si>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</si>
  <si>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</si>
  <si>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</si>
  <si>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</si>
  <si>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</si>
  <si>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</si>
  <si>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</si>
  <si>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</si>
  <si>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</si>
  <si>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</si>
  <si>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</si>
  <si>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</si>
  <si>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</si>
  <si>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</si>
  <si>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</si>
  <si>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</si>
  <si>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</si>
  <si>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</si>
  <si>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</si>
  <si>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</si>
  <si>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</si>
  <si>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</si>
  <si>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</si>
  <si>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</si>
  <si>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</si>
  <si>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</si>
  <si>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</si>
  <si>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</si>
  <si>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</si>
  <si>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</si>
  <si>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</si>
  <si>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</si>
  <si>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</si>
  <si>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</si>
  <si>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</si>
  <si>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</si>
  <si>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</si>
  <si>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</si>
  <si>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</si>
  <si>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</si>
  <si>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</si>
  <si>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</si>
  <si>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</si>
  <si>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</si>
  <si>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</si>
  <si>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</si>
  <si>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</si>
  <si>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</si>
  <si>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</si>
  <si>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</si>
  <si>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</si>
  <si>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</si>
  <si>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</si>
  <si>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</si>
  <si>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</si>
  <si>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</si>
  <si>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</si>
  <si>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</si>
  <si>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</si>
  <si>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</si>
  <si>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</si>
  <si>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</si>
  <si>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</si>
  <si>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</si>
  <si>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</si>
  <si>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</si>
  <si>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</si>
  <si>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</si>
  <si>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</si>
  <si>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</si>
  <si>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</si>
  <si>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</si>
  <si>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</si>
  <si>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</si>
  <si>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</si>
  <si>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</si>
  <si>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</si>
  <si>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</si>
  <si>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</si>
  <si>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</si>
  <si>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</si>
  <si>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</si>
  <si>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</si>
  <si>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</si>
  <si>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</si>
  <si>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</si>
  <si>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</si>
  <si>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</si>
  <si>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</si>
  <si>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</si>
  <si>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</si>
  <si>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</si>
  <si>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</si>
  <si>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</si>
  <si>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</si>
  <si>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</si>
  <si>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</si>
  <si>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</si>
  <si>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</si>
  <si>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</si>
  <si>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</si>
  <si>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</si>
  <si>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</si>
  <si>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</si>
  <si>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</si>
  <si>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</si>
  <si>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</si>
  <si>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</si>
  <si>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</si>
  <si>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</si>
  <si>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</si>
  <si>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</si>
  <si>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</si>
  <si>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</si>
  <si>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</si>
  <si>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</si>
  <si>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</si>
  <si>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</si>
  <si>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</si>
  <si>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</si>
  <si>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</si>
  <si>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</si>
  <si>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</si>
  <si>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</si>
  <si>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</si>
  <si>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</si>
  <si>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</si>
  <si>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</si>
  <si>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</si>
  <si>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</si>
  <si>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</si>
  <si>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</si>
  <si>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</si>
  <si>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</si>
  <si>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</si>
  <si>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</si>
  <si>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</si>
  <si>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</si>
  <si>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</si>
  <si>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</si>
  <si>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</si>
  <si>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</si>
  <si>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</si>
  <si>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</si>
  <si>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</si>
  <si>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</si>
  <si>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</si>
  <si>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</si>
  <si>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</si>
  <si>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</si>
  <si>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</si>
  <si>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</si>
  <si>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</si>
  <si>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</si>
  <si>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</si>
  <si>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</si>
  <si>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</si>
  <si>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</si>
  <si>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</si>
  <si>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</si>
  <si>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</si>
  <si>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</si>
  <si>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</si>
  <si>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</si>
  <si>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</si>
  <si>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</si>
  <si>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</si>
  <si>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</si>
  <si>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</si>
  <si>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</si>
  <si>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</si>
  <si>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</si>
  <si>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</si>
  <si>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</si>
  <si>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</si>
  <si>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</si>
  <si>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</si>
  <si>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</si>
  <si>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</si>
  <si>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</si>
  <si>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</si>
  <si>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</si>
  <si>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</si>
  <si>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</si>
  <si>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</si>
  <si>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</si>
  <si>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</si>
  <si>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</si>
  <si>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</si>
  <si>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</si>
  <si>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</si>
  <si>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</si>
  <si>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</si>
  <si>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</si>
  <si>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</si>
  <si>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</si>
  <si>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</si>
  <si>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</si>
  <si>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</si>
  <si>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</si>
  <si>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</si>
  <si>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</si>
  <si>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</si>
  <si>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</si>
  <si>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</si>
  <si>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</si>
  <si>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</si>
  <si>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</si>
  <si>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</si>
  <si>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</si>
  <si>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</si>
  <si>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</si>
  <si>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</si>
  <si>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</si>
  <si>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</si>
  <si>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</si>
  <si>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</si>
  <si>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</si>
  <si>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</si>
  <si>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</si>
  <si>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</si>
  <si>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</si>
  <si>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</si>
  <si>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</si>
  <si>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</si>
  <si>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</si>
  <si>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</si>
  <si>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</si>
  <si>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</si>
  <si>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</si>
  <si>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</si>
  <si>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</si>
  <si>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</si>
  <si>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</si>
  <si>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</si>
  <si>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</si>
  <si>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</si>
  <si>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</si>
  <si>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</si>
  <si>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</si>
  <si>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</si>
  <si>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</si>
  <si>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</si>
  <si>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</si>
  <si>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</si>
  <si>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</si>
  <si>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</si>
  <si>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</si>
  <si>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</si>
  <si>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</si>
  <si>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</si>
  <si>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</si>
  <si>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</si>
  <si>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</si>
  <si>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</si>
  <si>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</si>
  <si>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</si>
  <si>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</si>
  <si>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</si>
  <si>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</si>
  <si>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</si>
  <si>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</si>
  <si>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</si>
  <si>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</si>
  <si>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</si>
  <si>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</si>
  <si>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</si>
  <si>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</si>
  <si>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</si>
  <si>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</si>
  <si>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</si>
  <si>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</si>
  <si>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</si>
  <si>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</si>
  <si>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</si>
  <si>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</si>
  <si>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</si>
  <si>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</si>
  <si>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</si>
  <si>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</si>
  <si>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</si>
  <si>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</si>
  <si>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</si>
  <si>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</si>
  <si>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</si>
  <si>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</si>
  <si>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</si>
  <si>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</si>
  <si>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</si>
  <si>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</si>
  <si>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</si>
  <si>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</si>
  <si>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</si>
  <si>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</si>
  <si>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</si>
  <si>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</si>
  <si>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</si>
  <si>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</si>
  <si>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</si>
  <si>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</si>
  <si>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</si>
  <si>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</si>
  <si>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</si>
  <si>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</si>
  <si>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</si>
  <si>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</si>
  <si>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</si>
  <si>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</si>
  <si>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</si>
  <si>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</si>
  <si>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</si>
  <si>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</si>
  <si>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</si>
  <si>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</si>
  <si>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</si>
  <si>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</si>
  <si>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</si>
  <si>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</si>
  <si>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</si>
  <si>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</si>
  <si>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</si>
  <si>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</si>
  <si>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</si>
  <si>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</si>
  <si>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</si>
  <si>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</si>
  <si>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</si>
  <si>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</si>
  <si>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</si>
  <si>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</si>
  <si>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</si>
  <si>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</si>
  <si>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</si>
  <si>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</si>
  <si>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</si>
  <si>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</si>
  <si>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</si>
  <si>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</si>
  <si>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</si>
  <si>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</si>
  <si>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</si>
  <si>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</si>
  <si>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</si>
  <si>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</si>
  <si>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</si>
  <si>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</si>
  <si>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</si>
  <si>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</si>
  <si>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</si>
  <si>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</si>
  <si>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</si>
  <si>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</si>
  <si>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</si>
  <si>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</si>
  <si>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</si>
  <si>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</si>
  <si>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</si>
  <si>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</si>
  <si>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</si>
  <si>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</si>
  <si>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</si>
  <si>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</si>
  <si>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</si>
  <si>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</si>
  <si>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</si>
  <si>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</si>
  <si>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</si>
  <si>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</si>
  <si>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</si>
  <si>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</si>
  <si>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</si>
  <si>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</si>
  <si>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</si>
  <si>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</si>
  <si>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</si>
  <si>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</si>
  <si>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</si>
  <si>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</si>
  <si>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</si>
  <si>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</si>
  <si>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</si>
  <si>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</si>
  <si>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</si>
  <si>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</si>
  <si>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</si>
  <si>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</si>
  <si>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</si>
  <si>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</si>
  <si>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</si>
  <si>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</si>
  <si>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</si>
  <si>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</si>
  <si>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</si>
  <si>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</si>
  <si>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</si>
  <si>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</si>
  <si>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</si>
  <si>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</si>
  <si>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</si>
  <si>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</si>
  <si>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</si>
  <si>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</si>
  <si>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</si>
  <si>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</si>
  <si>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</si>
  <si>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</si>
  <si>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</si>
  <si>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</si>
  <si>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</si>
  <si>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</si>
  <si>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</si>
  <si>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</si>
  <si>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</si>
  <si>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</si>
  <si>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</si>
  <si>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</si>
  <si>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</si>
  <si>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</si>
  <si>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</si>
  <si>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</si>
  <si>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</si>
  <si>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</si>
  <si>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</si>
  <si>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</si>
  <si>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</si>
  <si>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</si>
  <si>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</si>
  <si>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</si>
  <si>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</si>
  <si>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</si>
  <si>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</si>
  <si>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</si>
  <si>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</si>
  <si>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</si>
  <si>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</si>
  <si>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</si>
  <si>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</si>
  <si>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</si>
  <si>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</si>
  <si>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</si>
  <si>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</si>
  <si>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Goal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</si>
  <si>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</si>
  <si>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</si>
  <si>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</si>
  <si>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</si>
  <si>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</si>
  <si>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</si>
  <si>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</si>
  <si>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</si>
  <si>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</si>
  <si>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</si>
  <si>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</si>
  <si>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</si>
  <si>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</si>
  <si>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</si>
  <si>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</si>
  <si>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</si>
  <si>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</si>
  <si>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</si>
  <si>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</si>
  <si>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</si>
  <si>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</si>
  <si>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</si>
  <si>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</si>
  <si>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ot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</si>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</sst>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Theater</a:t>
            </a:r>
            <a:r>
              <a:rPr lang="zh-CN" altLang="en-US"/>
              <a:t> </a:t>
            </a:r>
            <a:r>
              <a:rPr lang="en-US" altLang="zh-CN"/>
              <a:t>Outcomes</a:t>
            </a:r>
            <a:r>
              <a:rPr lang="zh-CN" altLang="en-US"/>
              <a:t> </a:t>
            </a:r>
            <a:r>
              <a:rPr lang="en-US" altLang="zh-CN"/>
              <a:t>Based</a:t>
            </a:r>
            <a:r>
              <a:rPr lang="zh-CN" altLang="en-US"/>
              <a:t> </a:t>
            </a:r>
            <a:r>
              <a:rPr lang="en-US" altLang="zh-CN"/>
              <a:t>on</a:t>
            </a:r>
            <a:r>
              <a:rPr lang="zh-CN" altLang="en-US"/>
              <a:t> </a:t>
            </a:r>
            <a:r>
              <a:rPr lang="en-US" altLang="zh-CN"/>
              <a:t>Launch</a:t>
            </a:r>
            <a:r>
              <a:rPr lang="zh-CN" altLang="en-US"/>
              <a:t> </a:t>
            </a:r>
            <a:r>
              <a:rPr lang="en-US" altLang="zh-CN"/>
              <a:t>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62-5245-B832-1553D7F27D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F-9243-8265-6B2B506A81D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F-9243-8265-6B2B506A8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882943"/>
        <c:axId val="747884591"/>
      </c:lineChart>
      <c:catAx>
        <c:axId val="74788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84591"/>
        <c:crosses val="autoZero"/>
        <c:auto val="1"/>
        <c:lblAlgn val="ctr"/>
        <c:lblOffset val="100"/>
        <c:noMultiLvlLbl val="0"/>
      </c:catAx>
      <c:valAx>
        <c:axId val="7478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8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/>
              <a:t> </a:t>
            </a:r>
            <a:r>
              <a:rPr lang="en-US" altLang="zh-CN"/>
              <a:t>Based</a:t>
            </a:r>
            <a:r>
              <a:rPr lang="zh-CN" altLang="en-US"/>
              <a:t> </a:t>
            </a:r>
            <a:r>
              <a:rPr lang="en-US" altLang="zh-CN"/>
              <a:t>on</a:t>
            </a:r>
            <a:r>
              <a:rPr lang="zh-CN" altLang="en-US"/>
              <a:t> </a:t>
            </a:r>
            <a:r>
              <a:rPr lang="en-US" altLang="zh-CN"/>
              <a:t>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ot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6-604B-B339-07E6C4D0052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ot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6-604B-B339-07E6C4D0052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ot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6-604B-B339-07E6C4D00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638847"/>
        <c:axId val="912148159"/>
      </c:lineChart>
      <c:catAx>
        <c:axId val="79563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48159"/>
        <c:crosses val="autoZero"/>
        <c:auto val="1"/>
        <c:lblAlgn val="ctr"/>
        <c:lblOffset val="100"/>
        <c:noMultiLvlLbl val="0"/>
      </c:catAx>
      <c:valAx>
        <c:axId val="91214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63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7</xdr:row>
      <xdr:rowOff>38100</xdr:rowOff>
    </xdr:from>
    <xdr:to>
      <xdr:col>19</xdr:col>
      <xdr:colOff>114300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E6F82-DA94-384A-9017-876CABB8C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343763</xdr:colOff>
      <xdr:row>17</xdr:row>
      <xdr:rowOff>31384</xdr:rowOff>
    </xdr:from>
    <xdr:to>
      <xdr:col>7</xdr:col>
      <xdr:colOff>166230</xdr:colOff>
      <xdr:row>37</xdr:row>
      <xdr:rowOff>6650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7A114-852B-6C44-8293-F611EDE51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2.982937384259" createdVersion="6" refreshedVersion="6" minRefreshableVersion="3" recordCount="4114" xr:uid="{5873D991-AEA2-F544-BF1E-5E2812844CF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A0EA7-F3D7-A842-B3B3-8C49D400A709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xSplit="2" ySplit="1" topLeftCell="C84" activePane="bottomRight" state="frozen"/>
      <selection pane="topRight" activeCell="C1" sqref="C1"/>
      <selection pane="bottomLeft" activeCell="A2" sqref="A2"/>
      <selection pane="bottomRight" activeCell="D158" sqref="D15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0.83203125" style="10" bestFit="1" customWidth="1"/>
    <col min="17" max="17" width="18.6640625" customWidth="1"/>
    <col min="18" max="18" width="19.5" customWidth="1"/>
    <col min="19" max="19" width="20.33203125" style="13" customWidth="1"/>
    <col min="20" max="20" width="17.6640625" style="13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2" t="s">
        <v>8364</v>
      </c>
      <c r="T1" s="12" t="s">
        <v>8365</v>
      </c>
      <c r="U1" s="12" t="s">
        <v>8367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 s="10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IFERROR(ROUND(E67/L67,2),0)</f>
        <v>61.38</v>
      </c>
      <c r="Q67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IFERROR(ROUND(E131/L131,2),0)</f>
        <v>118.45</v>
      </c>
      <c r="Q131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IFERROR(ROUND(E195/L195,2),0)</f>
        <v>922.22</v>
      </c>
      <c r="Q195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IFERROR(ROUND(E259/L259,2),0)</f>
        <v>57.63</v>
      </c>
      <c r="Q259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IFERROR(ROUND(E323/L323,2),0)</f>
        <v>85</v>
      </c>
      <c r="Q323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IFERROR(ROUND(E387/L387,2),0)</f>
        <v>97.64</v>
      </c>
      <c r="Q387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IFERROR(ROUND(E451/L451,2),0)</f>
        <v>180.41</v>
      </c>
      <c r="Q451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IFERROR(ROUND(E515/L515,2),0)</f>
        <v>88.04</v>
      </c>
      <c r="Q515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IFERROR(ROUND(E579/L579,2),0)</f>
        <v>69.569999999999993</v>
      </c>
      <c r="Q579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IFERROR(ROUND(E643/L643,2),0)</f>
        <v>50.16</v>
      </c>
      <c r="Q643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IFERROR(ROUND(E707/L707,2),0)</f>
        <v>137.24</v>
      </c>
      <c r="Q707" t="s">
        <v>8323</v>
      </c>
      <c r="R707" t="s">
        <v>8326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IFERROR(ROUND(E771/L771,2),0)</f>
        <v>93.9</v>
      </c>
      <c r="Q771" t="s">
        <v>8308</v>
      </c>
      <c r="R771" t="s">
        <v>8310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IFERROR(ROUND(E835/L835,2),0)</f>
        <v>104.99</v>
      </c>
      <c r="Q835" t="s">
        <v>8323</v>
      </c>
      <c r="R835" t="s">
        <v>8326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IFERROR(ROUND(E899/L899,2),0)</f>
        <v>43.98</v>
      </c>
      <c r="Q899" t="s">
        <v>8316</v>
      </c>
      <c r="R899" t="s">
        <v>8334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IFERROR(ROUND(E963/L963,2),0)</f>
        <v>108.02</v>
      </c>
      <c r="Q963" t="s">
        <v>8327</v>
      </c>
      <c r="R963" t="s">
        <v>8331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0">
        <f t="shared" si="76"/>
        <v>80.33</v>
      </c>
      <c r="Q1008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0">
        <f t="shared" si="76"/>
        <v>89.93</v>
      </c>
      <c r="Q1009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0">
        <f t="shared" si="76"/>
        <v>98.36</v>
      </c>
      <c r="Q1016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0">
        <f t="shared" si="76"/>
        <v>41.38</v>
      </c>
      <c r="Q1017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0">
        <f t="shared" si="76"/>
        <v>600</v>
      </c>
      <c r="Q1018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0">
        <f t="shared" si="76"/>
        <v>63.83</v>
      </c>
      <c r="Q1019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0">
        <f t="shared" si="76"/>
        <v>72.290000000000006</v>
      </c>
      <c r="Q1020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IFERROR(ROUND(E1027/L1027,2),0)</f>
        <v>42.16</v>
      </c>
      <c r="Q1027" t="s">
        <v>8313</v>
      </c>
      <c r="R1027" t="s">
        <v>8314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0">
        <f t="shared" si="81"/>
        <v>37.479999999999997</v>
      </c>
      <c r="Q1073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0">
        <f t="shared" si="81"/>
        <v>68.86</v>
      </c>
      <c r="Q1074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IFERROR(ROUND(E1091/L1091,2),0)</f>
        <v>71.34</v>
      </c>
      <c r="Q1091" t="s">
        <v>8313</v>
      </c>
      <c r="R1091" t="s">
        <v>8314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0">
        <f t="shared" si="86"/>
        <v>43.55</v>
      </c>
      <c r="Q1132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0">
        <f t="shared" si="86"/>
        <v>80.400000000000006</v>
      </c>
      <c r="Q1133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IFERROR(ROUND(E1155/L1155,2),0)</f>
        <v>51.47</v>
      </c>
      <c r="Q1155" t="s">
        <v>8311</v>
      </c>
      <c r="R1155" t="s">
        <v>8333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0">
        <f t="shared" si="91"/>
        <v>231.75</v>
      </c>
      <c r="Q1218" t="s">
        <v>8327</v>
      </c>
      <c r="R1218" t="s">
        <v>8350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10">
        <f t="shared" ref="P1219:P1282" si="96">IFERROR(ROUND(E1219/L1219,2),0)</f>
        <v>125.27</v>
      </c>
      <c r="Q1219" t="s">
        <v>8323</v>
      </c>
      <c r="R1219" t="s">
        <v>8324</v>
      </c>
      <c r="S1219" s="13">
        <f t="shared" ref="S1219:S1282" si="97">(((J1219/60)/60)/24)+DATE(1970,1,1)</f>
        <v>42081.731273148151</v>
      </c>
      <c r="T1219" s="13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0">
        <f t="shared" si="96"/>
        <v>136.91</v>
      </c>
      <c r="Q1235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0">
        <f t="shared" si="96"/>
        <v>74.069999999999993</v>
      </c>
      <c r="Q1236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IFERROR(ROUND(E1283/L1283,2),0)</f>
        <v>44.96</v>
      </c>
      <c r="Q1283" t="s">
        <v>8327</v>
      </c>
      <c r="R1283" t="s">
        <v>8338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0">
        <f t="shared" si="101"/>
        <v>168.75</v>
      </c>
      <c r="Q1312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0">
        <f t="shared" si="101"/>
        <v>176.09</v>
      </c>
      <c r="Q1313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0">
        <f t="shared" si="101"/>
        <v>85.96</v>
      </c>
      <c r="Q1315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0">
        <f t="shared" si="101"/>
        <v>98.54</v>
      </c>
      <c r="Q1316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0">
        <f t="shared" si="101"/>
        <v>74.069999999999993</v>
      </c>
      <c r="Q1332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0">
        <f t="shared" si="101"/>
        <v>307.69</v>
      </c>
      <c r="Q1333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IFERROR(ROUND(E1347/L1347,2),0)</f>
        <v>100.06</v>
      </c>
      <c r="Q1347" t="s">
        <v>8323</v>
      </c>
      <c r="R1347" t="s">
        <v>8326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0">
        <f t="shared" si="106"/>
        <v>88.25</v>
      </c>
      <c r="Q1396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0">
        <f t="shared" si="106"/>
        <v>106.97</v>
      </c>
      <c r="Q1397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0">
        <f t="shared" si="106"/>
        <v>175</v>
      </c>
      <c r="Q1405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0">
        <f t="shared" si="106"/>
        <v>62.5</v>
      </c>
      <c r="Q1406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10">
        <f t="shared" ref="P1411:P1474" si="111">IFERROR(ROUND(E1411/L1411,2),0)</f>
        <v>29.62</v>
      </c>
      <c r="Q1411" t="s">
        <v>8327</v>
      </c>
      <c r="R1411" t="s">
        <v>8331</v>
      </c>
      <c r="S1411" s="13">
        <f t="shared" ref="S1411:S1474" si="112">(((J1411/60)/60)/24)+DATE(1970,1,1)</f>
        <v>42438.667071759264</v>
      </c>
      <c r="T1411" s="13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0">
        <f t="shared" si="111"/>
        <v>94.03</v>
      </c>
      <c r="Q1435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0">
        <f t="shared" si="111"/>
        <v>49.06</v>
      </c>
      <c r="Q1436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0">
        <f t="shared" si="111"/>
        <v>68.37</v>
      </c>
      <c r="Q1445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0">
        <f t="shared" si="111"/>
        <v>119.64</v>
      </c>
      <c r="Q1447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>
        <f t="shared" si="111"/>
        <v>53.41</v>
      </c>
      <c r="Q1469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0">
        <f t="shared" si="111"/>
        <v>85.74</v>
      </c>
      <c r="Q1470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IFERROR(ROUND(E1475/L1475,2),0)</f>
        <v>41.96</v>
      </c>
      <c r="Q1475" t="s">
        <v>8327</v>
      </c>
      <c r="R1475" t="s">
        <v>8328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0">
        <f t="shared" si="116"/>
        <v>50.9</v>
      </c>
      <c r="Q1511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0">
        <f t="shared" si="116"/>
        <v>70.569999999999993</v>
      </c>
      <c r="Q1512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0">
        <f t="shared" si="116"/>
        <v>88.57</v>
      </c>
      <c r="Q1513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0">
        <f t="shared" si="116"/>
        <v>129.16999999999999</v>
      </c>
      <c r="Q1514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0">
        <f t="shared" si="116"/>
        <v>160.79</v>
      </c>
      <c r="Q1528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0">
        <f t="shared" si="116"/>
        <v>33.94</v>
      </c>
      <c r="Q1529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0">
        <f t="shared" si="116"/>
        <v>49.11</v>
      </c>
      <c r="Q1532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0">
        <f t="shared" si="116"/>
        <v>179.12</v>
      </c>
      <c r="Q1534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IFERROR(ROUND(E1539/L1539,2),0)</f>
        <v>116.73</v>
      </c>
      <c r="Q1539" t="s">
        <v>8323</v>
      </c>
      <c r="R1539" t="s">
        <v>8324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IFERROR(ROUND(E1603/L1603,2),0)</f>
        <v>166.06</v>
      </c>
      <c r="Q1603" t="s">
        <v>8323</v>
      </c>
      <c r="R1603" t="s">
        <v>8326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0">
        <f t="shared" si="126"/>
        <v>34.18</v>
      </c>
      <c r="Q1626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0">
        <f t="shared" si="126"/>
        <v>72.97</v>
      </c>
      <c r="Q1627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0">
        <f t="shared" si="126"/>
        <v>450</v>
      </c>
      <c r="Q1628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0">
        <f t="shared" si="126"/>
        <v>70.55</v>
      </c>
      <c r="Q1632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0">
        <f t="shared" si="126"/>
        <v>81.239999999999995</v>
      </c>
      <c r="Q1633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0">
        <f t="shared" si="126"/>
        <v>77.349999999999994</v>
      </c>
      <c r="Q1643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0">
        <f t="shared" si="126"/>
        <v>97.41</v>
      </c>
      <c r="Q1644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0">
        <f t="shared" si="126"/>
        <v>66.87</v>
      </c>
      <c r="Q1651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0">
        <f t="shared" si="126"/>
        <v>49.21</v>
      </c>
      <c r="Q1652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IFERROR(ROUND(E1667/L1667,2),0)</f>
        <v>47.57</v>
      </c>
      <c r="Q1667" t="s">
        <v>8323</v>
      </c>
      <c r="R1667" t="s">
        <v>8335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0">
        <f t="shared" si="131"/>
        <v>50</v>
      </c>
      <c r="Q1706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0">
        <f t="shared" si="131"/>
        <v>113.64</v>
      </c>
      <c r="Q1707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48.08</v>
      </c>
      <c r="Q1708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0">
        <f t="shared" si="131"/>
        <v>73.53</v>
      </c>
      <c r="Q1709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227.27</v>
      </c>
      <c r="Q1710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104.17</v>
      </c>
      <c r="Q1711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0">
        <f t="shared" si="131"/>
        <v>100</v>
      </c>
      <c r="Q1712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0">
        <f t="shared" si="131"/>
        <v>1250</v>
      </c>
      <c r="Q1713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IFERROR(ROUND(E1731/L1731,2),0)</f>
        <v>25</v>
      </c>
      <c r="Q1731" t="s">
        <v>8327</v>
      </c>
      <c r="R1731" t="s">
        <v>8331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0">
        <f t="shared" si="136"/>
        <v>79.31</v>
      </c>
      <c r="Q1759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0">
        <f t="shared" si="136"/>
        <v>383.33</v>
      </c>
      <c r="Q1760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0">
        <f t="shared" si="136"/>
        <v>63.49</v>
      </c>
      <c r="Q1778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0">
        <f t="shared" si="136"/>
        <v>51.67</v>
      </c>
      <c r="Q1779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0">
        <f t="shared" si="136"/>
        <v>147.33000000000001</v>
      </c>
      <c r="Q1781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0">
        <f t="shared" si="136"/>
        <v>110.5</v>
      </c>
      <c r="Q1782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IFERROR(ROUND(E1795/L1795,2),0)</f>
        <v>63.97</v>
      </c>
      <c r="Q1795" t="s">
        <v>8313</v>
      </c>
      <c r="R1795" t="s">
        <v>8314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0">
        <f t="shared" si="141"/>
        <v>164.62</v>
      </c>
      <c r="Q1813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0">
        <f t="shared" si="141"/>
        <v>164.62</v>
      </c>
      <c r="Q1814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0">
        <f t="shared" si="141"/>
        <v>150</v>
      </c>
      <c r="Q1832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0">
        <f t="shared" si="141"/>
        <v>91.3</v>
      </c>
      <c r="Q1833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0">
        <f t="shared" si="141"/>
        <v>43.02</v>
      </c>
      <c r="Q1850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0">
        <f t="shared" si="141"/>
        <v>50.37</v>
      </c>
      <c r="Q1851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10">
        <f t="shared" ref="P1859:P1922" si="146">IFERROR(ROUND(E1859/L1859,2),0)</f>
        <v>45.62</v>
      </c>
      <c r="Q1859" t="s">
        <v>8327</v>
      </c>
      <c r="R1859" t="s">
        <v>8331</v>
      </c>
      <c r="S1859" s="13">
        <f t="shared" ref="S1859:S1922" si="147">(((J1859/60)/60)/24)+DATE(1970,1,1)</f>
        <v>42614.722013888888</v>
      </c>
      <c r="T1859" s="13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0">
        <f t="shared" si="146"/>
        <v>39.479999999999997</v>
      </c>
      <c r="Q186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0">
        <f t="shared" si="146"/>
        <v>65.16</v>
      </c>
      <c r="Q1883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0">
        <f t="shared" si="146"/>
        <v>673.33</v>
      </c>
      <c r="Q1884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0">
        <f t="shared" si="146"/>
        <v>55.97</v>
      </c>
      <c r="Q1892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0">
        <f t="shared" si="146"/>
        <v>61.06</v>
      </c>
      <c r="Q1893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0">
        <f t="shared" si="146"/>
        <v>45.57</v>
      </c>
      <c r="Q1898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0">
        <f t="shared" si="146"/>
        <v>501.25</v>
      </c>
      <c r="Q1899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0">
        <f t="shared" si="146"/>
        <v>86.96</v>
      </c>
      <c r="Q1910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0">
        <f t="shared" si="146"/>
        <v>285.70999999999998</v>
      </c>
      <c r="Q1911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42.55</v>
      </c>
      <c r="Q1912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0">
        <f t="shared" si="146"/>
        <v>250</v>
      </c>
      <c r="Q1913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0">
        <f t="shared" si="146"/>
        <v>36.36</v>
      </c>
      <c r="Q1914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133.33000000000001</v>
      </c>
      <c r="Q1915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117.65</v>
      </c>
      <c r="Q1916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95.24</v>
      </c>
      <c r="Q1917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0">
        <f t="shared" si="146"/>
        <v>64.52</v>
      </c>
      <c r="Q1918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0">
        <f t="shared" si="146"/>
        <v>68.97</v>
      </c>
      <c r="Q1919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0">
        <f t="shared" si="146"/>
        <v>100</v>
      </c>
      <c r="Q1920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IFERROR(ROUND(E1923/L1923,2),0)</f>
        <v>82.58</v>
      </c>
      <c r="Q1923" t="s">
        <v>8327</v>
      </c>
      <c r="R1923" t="s">
        <v>8350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0">
        <f t="shared" si="151"/>
        <v>23.17</v>
      </c>
      <c r="Q1941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0">
        <f t="shared" si="151"/>
        <v>98.79</v>
      </c>
      <c r="Q1942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0">
        <f t="shared" si="151"/>
        <v>94.74</v>
      </c>
      <c r="Q1969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0">
        <f t="shared" si="151"/>
        <v>300</v>
      </c>
      <c r="Q1970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0">
        <f t="shared" si="151"/>
        <v>36.24</v>
      </c>
      <c r="Q1978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0">
        <f t="shared" si="151"/>
        <v>35.520000000000003</v>
      </c>
      <c r="Q1979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IFERROR(ROUND(E1987/L1987,2),0)</f>
        <v>73.13</v>
      </c>
      <c r="Q1987" t="s">
        <v>8327</v>
      </c>
      <c r="R1987" t="s">
        <v>8329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0">
        <f t="shared" si="156"/>
        <v>94.28</v>
      </c>
      <c r="Q2003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0">
        <f t="shared" si="156"/>
        <v>188.56</v>
      </c>
      <c r="Q2004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0">
        <f t="shared" si="156"/>
        <v>35.130000000000003</v>
      </c>
      <c r="Q2007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0">
        <f t="shared" si="156"/>
        <v>29.07</v>
      </c>
      <c r="Q2008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0">
        <f t="shared" si="156"/>
        <v>34.409999999999997</v>
      </c>
      <c r="Q2009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0">
        <f t="shared" si="156"/>
        <v>92.22</v>
      </c>
      <c r="Q2017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0">
        <f t="shared" si="156"/>
        <v>55.33</v>
      </c>
      <c r="Q2018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0">
        <f t="shared" si="156"/>
        <v>31.83</v>
      </c>
      <c r="Q2020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0">
        <f t="shared" si="156"/>
        <v>45.97</v>
      </c>
      <c r="Q2021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0">
        <f t="shared" si="156"/>
        <v>76.86</v>
      </c>
      <c r="Q2034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0">
        <f t="shared" si="156"/>
        <v>43.62</v>
      </c>
      <c r="Q2035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0">
        <f t="shared" si="156"/>
        <v>58.33</v>
      </c>
      <c r="Q2047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0">
        <f t="shared" si="156"/>
        <v>225</v>
      </c>
      <c r="Q2049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IFERROR(ROUND(E2051/L2051,2),0)</f>
        <v>87.31</v>
      </c>
      <c r="Q2051" t="s">
        <v>8321</v>
      </c>
      <c r="R2051" t="s">
        <v>8325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0">
        <f t="shared" si="161"/>
        <v>60.38</v>
      </c>
      <c r="Q2053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0">
        <f t="shared" si="161"/>
        <v>34.130000000000003</v>
      </c>
      <c r="Q2054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0">
        <f t="shared" si="161"/>
        <v>54.14</v>
      </c>
      <c r="Q2055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0">
        <f t="shared" si="161"/>
        <v>86.94</v>
      </c>
      <c r="Q2056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0">
        <f t="shared" si="161"/>
        <v>55.89</v>
      </c>
      <c r="Q2057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0">
        <f t="shared" si="161"/>
        <v>77.75</v>
      </c>
      <c r="Q2062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0">
        <f t="shared" si="161"/>
        <v>25.49</v>
      </c>
      <c r="Q2063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0">
        <f t="shared" si="161"/>
        <v>67.39</v>
      </c>
      <c r="Q2065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0">
        <f t="shared" si="161"/>
        <v>775</v>
      </c>
      <c r="Q2066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0">
        <f t="shared" si="161"/>
        <v>69.77</v>
      </c>
      <c r="Q2072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0">
        <f t="shared" si="161"/>
        <v>59.04</v>
      </c>
      <c r="Q2073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0">
        <f t="shared" si="161"/>
        <v>48.71</v>
      </c>
      <c r="Q2088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35.950000000000003</v>
      </c>
      <c r="Q2089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0">
        <f t="shared" si="161"/>
        <v>75.5</v>
      </c>
      <c r="Q2090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0">
        <f t="shared" si="161"/>
        <v>71.709999999999994</v>
      </c>
      <c r="Q2091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0">
        <f t="shared" si="161"/>
        <v>30.12</v>
      </c>
      <c r="Q2092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0">
        <f t="shared" si="161"/>
        <v>31.91</v>
      </c>
      <c r="Q2099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0">
        <f t="shared" si="161"/>
        <v>50</v>
      </c>
      <c r="Q2101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51.72</v>
      </c>
      <c r="Q2103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0">
        <f t="shared" si="161"/>
        <v>33.33</v>
      </c>
      <c r="Q2104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0">
        <f t="shared" si="161"/>
        <v>55.56</v>
      </c>
      <c r="Q2105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0">
        <f t="shared" si="161"/>
        <v>150</v>
      </c>
      <c r="Q2106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0">
        <f t="shared" si="161"/>
        <v>77.11</v>
      </c>
      <c r="Q2112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0">
        <f t="shared" si="161"/>
        <v>61.04</v>
      </c>
      <c r="Q2113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IFERROR(ROUND(E2115/L2115,2),0)</f>
        <v>292.2</v>
      </c>
      <c r="Q2115" t="s">
        <v>8308</v>
      </c>
      <c r="R2115" t="s">
        <v>8342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0">
        <f t="shared" si="166"/>
        <v>40.42</v>
      </c>
      <c r="Q2117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0">
        <f t="shared" si="166"/>
        <v>90.94</v>
      </c>
      <c r="Q2118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0">
        <f t="shared" si="166"/>
        <v>38.6</v>
      </c>
      <c r="Q2156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0">
        <f t="shared" si="166"/>
        <v>46.59</v>
      </c>
      <c r="Q2157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0">
        <f t="shared" si="166"/>
        <v>51.96</v>
      </c>
      <c r="Q2158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0">
        <f t="shared" si="166"/>
        <v>44.33</v>
      </c>
      <c r="Q2166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0">
        <f t="shared" si="166"/>
        <v>25.58</v>
      </c>
      <c r="Q2167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50.04</v>
      </c>
      <c r="Q2179" t="s">
        <v>8327</v>
      </c>
      <c r="R2179" t="s">
        <v>8331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0">
        <f t="shared" si="171"/>
        <v>59.52</v>
      </c>
      <c r="Q2205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0">
        <f t="shared" si="171"/>
        <v>62.5</v>
      </c>
      <c r="Q2206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0">
        <f t="shared" si="171"/>
        <v>42.24</v>
      </c>
      <c r="Q2212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0">
        <f t="shared" si="171"/>
        <v>68.06</v>
      </c>
      <c r="Q2213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0">
        <f t="shared" si="171"/>
        <v>175</v>
      </c>
      <c r="Q2214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0">
        <f t="shared" si="171"/>
        <v>71.59</v>
      </c>
      <c r="Q2219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0">
        <f t="shared" si="171"/>
        <v>202.83</v>
      </c>
      <c r="Q2220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0">
        <f t="shared" si="171"/>
        <v>52.17</v>
      </c>
      <c r="Q2226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0">
        <f t="shared" si="171"/>
        <v>42.86</v>
      </c>
      <c r="Q2227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0">
        <f t="shared" si="171"/>
        <v>28.57</v>
      </c>
      <c r="Q2228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0">
        <f t="shared" si="171"/>
        <v>66.67</v>
      </c>
      <c r="Q2229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0">
        <f t="shared" si="171"/>
        <v>52.17</v>
      </c>
      <c r="Q2230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0">
        <f t="shared" si="171"/>
        <v>31.58</v>
      </c>
      <c r="Q2231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0">
        <f t="shared" si="171"/>
        <v>27.56</v>
      </c>
      <c r="Q2234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0">
        <f t="shared" si="171"/>
        <v>237</v>
      </c>
      <c r="Q2235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0">
        <f t="shared" si="171"/>
        <v>79</v>
      </c>
      <c r="Q2236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IFERROR(ROUND(E2243/L2243,2),0)</f>
        <v>44.92</v>
      </c>
      <c r="Q2243" t="s">
        <v>8323</v>
      </c>
      <c r="R2243" t="s">
        <v>8326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0">
        <f t="shared" si="176"/>
        <v>57.25</v>
      </c>
      <c r="Q2252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0">
        <f t="shared" si="176"/>
        <v>163.57</v>
      </c>
      <c r="Q2253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0">
        <f t="shared" si="176"/>
        <v>18.77</v>
      </c>
      <c r="Q2254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0">
        <f t="shared" si="176"/>
        <v>286.25</v>
      </c>
      <c r="Q2255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0">
        <f t="shared" si="176"/>
        <v>66.47</v>
      </c>
      <c r="Q2261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0">
        <f t="shared" si="176"/>
        <v>33.24</v>
      </c>
      <c r="Q2262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0">
        <f t="shared" si="176"/>
        <v>100</v>
      </c>
      <c r="Q2280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0">
        <f t="shared" si="176"/>
        <v>550</v>
      </c>
      <c r="Q2281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0">
        <f t="shared" si="176"/>
        <v>73.33</v>
      </c>
      <c r="Q2282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0">
        <f t="shared" si="176"/>
        <v>31.82</v>
      </c>
      <c r="Q2289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0">
        <f t="shared" si="176"/>
        <v>43.28</v>
      </c>
      <c r="Q2290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IFERROR(ROUND(E2307/L2307,2),0)</f>
        <v>117.56</v>
      </c>
      <c r="Q2307" t="s">
        <v>8308</v>
      </c>
      <c r="R2307" t="s">
        <v>8340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0">
        <f t="shared" si="181"/>
        <v>38.89</v>
      </c>
      <c r="Q2312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0">
        <f t="shared" si="181"/>
        <v>525</v>
      </c>
      <c r="Q2313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0">
        <f t="shared" si="181"/>
        <v>38.520000000000003</v>
      </c>
      <c r="Q2320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0">
        <f t="shared" si="181"/>
        <v>86.67</v>
      </c>
      <c r="Q2321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0">
        <f t="shared" si="181"/>
        <v>346.67</v>
      </c>
      <c r="Q2322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0">
        <f t="shared" si="181"/>
        <v>61.18</v>
      </c>
      <c r="Q2323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0">
        <f t="shared" si="181"/>
        <v>32.340000000000003</v>
      </c>
      <c r="Q2325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38.33</v>
      </c>
      <c r="Q2326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43.13</v>
      </c>
      <c r="Q2327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0">
        <f t="shared" si="181"/>
        <v>36.96</v>
      </c>
      <c r="Q2328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0">
        <f t="shared" si="181"/>
        <v>114</v>
      </c>
      <c r="Q2332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0">
        <f t="shared" si="181"/>
        <v>44.61</v>
      </c>
      <c r="Q2333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0">
        <f t="shared" si="181"/>
        <v>342</v>
      </c>
      <c r="Q2334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0">
        <f t="shared" si="181"/>
        <v>102.5</v>
      </c>
      <c r="Q2335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0">
        <f t="shared" si="181"/>
        <v>37.96</v>
      </c>
      <c r="Q2336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0">
        <f t="shared" si="181"/>
        <v>205</v>
      </c>
      <c r="Q2337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0">
        <f t="shared" si="181"/>
        <v>340</v>
      </c>
      <c r="Q2339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0">
        <f t="shared" si="181"/>
        <v>510</v>
      </c>
      <c r="Q2340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0">
        <f t="shared" si="181"/>
        <v>59.41</v>
      </c>
      <c r="Q2346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0">
        <f t="shared" si="181"/>
        <v>63.13</v>
      </c>
      <c r="Q2347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0">
        <f t="shared" si="181"/>
        <v>27.86</v>
      </c>
      <c r="Q2352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0">
        <f t="shared" si="181"/>
        <v>45.59</v>
      </c>
      <c r="Q2353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0">
        <f t="shared" si="181"/>
        <v>37.07</v>
      </c>
      <c r="Q2356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0">
        <f t="shared" si="181"/>
        <v>52.68</v>
      </c>
      <c r="Q2357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0">
        <f t="shared" si="181"/>
        <v>40.04</v>
      </c>
      <c r="Q2358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0">
        <f t="shared" si="181"/>
        <v>40.04</v>
      </c>
      <c r="Q2359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0">
        <f t="shared" si="181"/>
        <v>91</v>
      </c>
      <c r="Q2360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0">
        <f t="shared" si="181"/>
        <v>71.430000000000007</v>
      </c>
      <c r="Q2363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0">
        <f t="shared" si="181"/>
        <v>52.63</v>
      </c>
      <c r="Q2364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0">
        <f t="shared" si="181"/>
        <v>76.92</v>
      </c>
      <c r="Q2365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0">
        <f t="shared" si="181"/>
        <v>35.71</v>
      </c>
      <c r="Q2366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0">
        <f t="shared" si="181"/>
        <v>28.57</v>
      </c>
      <c r="Q2367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0">
        <f t="shared" si="181"/>
        <v>41.67</v>
      </c>
      <c r="Q2368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0">
        <f t="shared" si="181"/>
        <v>35.71</v>
      </c>
      <c r="Q2369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0">
        <f t="shared" si="181"/>
        <v>41.67</v>
      </c>
      <c r="Q2370" t="s">
        <v>8323</v>
      </c>
      <c r="R2370" t="s">
        <v>8326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IFERROR(ROUND(E2371/L2371,2),0)</f>
        <v>125</v>
      </c>
      <c r="Q2371" t="s">
        <v>8323</v>
      </c>
      <c r="R2371" t="s">
        <v>8326</v>
      </c>
      <c r="S2371" s="13">
        <f t="shared" ref="S2371:S2434" si="187">(((J2371/60)/60)/24)+DATE(1970,1,1)</f>
        <v>42297.748738425929</v>
      </c>
      <c r="T2371" s="13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58.82</v>
      </c>
      <c r="Q2372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41.67</v>
      </c>
      <c r="Q2373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0">
        <f t="shared" si="186"/>
        <v>142.86000000000001</v>
      </c>
      <c r="Q2374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0">
        <f t="shared" si="186"/>
        <v>75.38</v>
      </c>
      <c r="Q2379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0">
        <f t="shared" si="186"/>
        <v>57.65</v>
      </c>
      <c r="Q238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0">
        <f t="shared" si="186"/>
        <v>44.1</v>
      </c>
      <c r="Q2389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0">
        <f t="shared" si="186"/>
        <v>66.14</v>
      </c>
      <c r="Q2390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0">
        <f t="shared" si="186"/>
        <v>27.61</v>
      </c>
      <c r="Q2395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0">
        <f t="shared" si="186"/>
        <v>60.73</v>
      </c>
      <c r="Q2396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0">
        <f t="shared" si="186"/>
        <v>47.11</v>
      </c>
      <c r="Q2407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0">
        <f t="shared" si="186"/>
        <v>35.799999999999997</v>
      </c>
      <c r="Q2408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0">
        <f t="shared" si="186"/>
        <v>35.4</v>
      </c>
      <c r="Q2414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0">
        <f t="shared" si="186"/>
        <v>80.45</v>
      </c>
      <c r="Q2415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0">
        <f t="shared" si="186"/>
        <v>51.82</v>
      </c>
      <c r="Q2416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0">
        <f t="shared" si="186"/>
        <v>55.06</v>
      </c>
      <c r="Q2417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0">
        <f t="shared" si="186"/>
        <v>62.5</v>
      </c>
      <c r="Q2422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0">
        <f t="shared" si="186"/>
        <v>46.05</v>
      </c>
      <c r="Q2423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0">
        <f t="shared" si="186"/>
        <v>61.5</v>
      </c>
      <c r="Q2427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0">
        <f t="shared" si="186"/>
        <v>50.65</v>
      </c>
      <c r="Q2428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0">
        <f t="shared" si="186"/>
        <v>121.43</v>
      </c>
      <c r="Q2434" t="s">
        <v>8308</v>
      </c>
      <c r="R2434" t="s">
        <v>8342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10">
        <f t="shared" ref="P2435:P2498" si="191">IFERROR(ROUND(E2435/L2435,2),0)</f>
        <v>40.479999999999997</v>
      </c>
      <c r="Q2435" t="s">
        <v>8316</v>
      </c>
      <c r="R2435" t="s">
        <v>8334</v>
      </c>
      <c r="S2435" s="13">
        <f t="shared" ref="S2435:S2498" si="192">(((J2435/60)/60)/24)+DATE(1970,1,1)</f>
        <v>41572.229849537034</v>
      </c>
      <c r="T2435" s="13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0">
        <f t="shared" si="191"/>
        <v>56.67</v>
      </c>
      <c r="Q2436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0">
        <f t="shared" si="191"/>
        <v>34</v>
      </c>
      <c r="Q2437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0">
        <f t="shared" si="191"/>
        <v>40.479999999999997</v>
      </c>
      <c r="Q2438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0">
        <f t="shared" si="191"/>
        <v>54.27</v>
      </c>
      <c r="Q2451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0">
        <f t="shared" si="191"/>
        <v>50.88</v>
      </c>
      <c r="Q2452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0">
        <f t="shared" si="191"/>
        <v>53.4</v>
      </c>
      <c r="Q2461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0">
        <f t="shared" si="191"/>
        <v>42.16</v>
      </c>
      <c r="Q2462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0">
        <f t="shared" si="191"/>
        <v>57.14</v>
      </c>
      <c r="Q2463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0">
        <f t="shared" si="191"/>
        <v>160</v>
      </c>
      <c r="Q2464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0">
        <f t="shared" si="191"/>
        <v>88.89</v>
      </c>
      <c r="Q2465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0">
        <f t="shared" si="191"/>
        <v>200</v>
      </c>
      <c r="Q2466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0">
        <f t="shared" si="191"/>
        <v>800</v>
      </c>
      <c r="Q2468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0">
        <f t="shared" si="191"/>
        <v>88.33</v>
      </c>
      <c r="Q2471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0">
        <f t="shared" si="191"/>
        <v>56.79</v>
      </c>
      <c r="Q2472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0">
        <f t="shared" si="191"/>
        <v>88.33</v>
      </c>
      <c r="Q2473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0">
        <f t="shared" si="191"/>
        <v>23.64</v>
      </c>
      <c r="Q2478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28.89</v>
      </c>
      <c r="Q2479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0">
        <f t="shared" si="191"/>
        <v>97.5</v>
      </c>
      <c r="Q2480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0">
        <f t="shared" si="191"/>
        <v>35.71</v>
      </c>
      <c r="Q2493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0">
        <f t="shared" si="191"/>
        <v>83.33</v>
      </c>
      <c r="Q2495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t="s">
        <v>8316</v>
      </c>
      <c r="R2499" t="s">
        <v>8334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0">
        <f t="shared" si="196"/>
        <v>36.5</v>
      </c>
      <c r="Q2502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0">
        <f t="shared" si="196"/>
        <v>91.25</v>
      </c>
      <c r="Q2503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0">
        <f t="shared" si="196"/>
        <v>65</v>
      </c>
      <c r="Q2512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0">
        <f t="shared" si="196"/>
        <v>27.5</v>
      </c>
      <c r="Q2513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0">
        <f t="shared" si="196"/>
        <v>59.58</v>
      </c>
      <c r="Q2514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0">
        <f t="shared" si="196"/>
        <v>45.6</v>
      </c>
      <c r="Q2525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0">
        <f t="shared" si="196"/>
        <v>27.36</v>
      </c>
      <c r="Q2526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0">
        <f t="shared" si="196"/>
        <v>65.099999999999994</v>
      </c>
      <c r="Q2543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0">
        <f t="shared" si="196"/>
        <v>93</v>
      </c>
      <c r="Q2544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0">
        <f t="shared" si="196"/>
        <v>65</v>
      </c>
      <c r="Q2545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0">
        <f t="shared" si="196"/>
        <v>216.67</v>
      </c>
      <c r="Q2546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0">
        <f t="shared" si="196"/>
        <v>108.33</v>
      </c>
      <c r="Q2547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0">
        <f t="shared" si="196"/>
        <v>50</v>
      </c>
      <c r="Q2548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46.43</v>
      </c>
      <c r="Q2549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0">
        <f t="shared" si="196"/>
        <v>46.43</v>
      </c>
      <c r="Q2550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0">
        <f t="shared" si="196"/>
        <v>21.37</v>
      </c>
      <c r="Q2554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0">
        <f t="shared" si="196"/>
        <v>45.79</v>
      </c>
      <c r="Q2557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IFERROR(ROUND(E2563/L2563,2),0)</f>
        <v>24.5</v>
      </c>
      <c r="Q2563" t="s">
        <v>8308</v>
      </c>
      <c r="R2563" t="s">
        <v>8318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0">
        <f t="shared" si="201"/>
        <v>37.409999999999997</v>
      </c>
      <c r="Q2564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0">
        <f t="shared" si="201"/>
        <v>90.86</v>
      </c>
      <c r="Q2565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0">
        <f t="shared" si="201"/>
        <v>70.67</v>
      </c>
      <c r="Q2566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0">
        <f t="shared" si="201"/>
        <v>33.32</v>
      </c>
      <c r="Q2568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0">
        <f t="shared" si="201"/>
        <v>22.61</v>
      </c>
      <c r="Q2569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0">
        <f t="shared" si="201"/>
        <v>38.75</v>
      </c>
      <c r="Q2579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0">
        <f t="shared" si="201"/>
        <v>56.36</v>
      </c>
      <c r="Q2580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0">
        <f t="shared" si="201"/>
        <v>51.67</v>
      </c>
      <c r="Q2581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0">
        <f t="shared" si="201"/>
        <v>62</v>
      </c>
      <c r="Q2582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0">
        <f t="shared" si="201"/>
        <v>27.73</v>
      </c>
      <c r="Q2586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0">
        <f t="shared" si="201"/>
        <v>67.78</v>
      </c>
      <c r="Q2588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0">
        <f t="shared" si="201"/>
        <v>24.2</v>
      </c>
      <c r="Q2593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43.21</v>
      </c>
      <c r="Q2594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0">
        <f t="shared" si="201"/>
        <v>201.67</v>
      </c>
      <c r="Q2595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0">
        <f t="shared" si="201"/>
        <v>46.23</v>
      </c>
      <c r="Q2596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0">
        <f t="shared" si="201"/>
        <v>50.08</v>
      </c>
      <c r="Q2597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0">
        <f t="shared" si="201"/>
        <v>27.27</v>
      </c>
      <c r="Q2598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0">
        <f t="shared" si="201"/>
        <v>60</v>
      </c>
      <c r="Q2599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0">
        <f t="shared" si="201"/>
        <v>42.86</v>
      </c>
      <c r="Q2600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0">
        <f t="shared" si="201"/>
        <v>75</v>
      </c>
      <c r="Q2601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0">
        <f t="shared" si="201"/>
        <v>25.52</v>
      </c>
      <c r="Q2609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0">
        <f t="shared" si="201"/>
        <v>24.46</v>
      </c>
      <c r="Q2610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0">
        <f t="shared" si="201"/>
        <v>56</v>
      </c>
      <c r="Q2626" t="s">
        <v>8321</v>
      </c>
      <c r="R2626" t="s">
        <v>8325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IFERROR(ROUND(E2627/L2627,2),0)</f>
        <v>62.22</v>
      </c>
      <c r="Q2627" t="s">
        <v>8327</v>
      </c>
      <c r="R2627" t="s">
        <v>8330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0">
        <f t="shared" si="206"/>
        <v>50.91</v>
      </c>
      <c r="Q2628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0">
        <f t="shared" si="206"/>
        <v>55.3</v>
      </c>
      <c r="Q2632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0">
        <f t="shared" si="206"/>
        <v>69.13</v>
      </c>
      <c r="Q2633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0">
        <f t="shared" si="206"/>
        <v>50</v>
      </c>
      <c r="Q2635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0">
        <f t="shared" si="206"/>
        <v>39.29</v>
      </c>
      <c r="Q2636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0">
        <f t="shared" si="206"/>
        <v>183.33</v>
      </c>
      <c r="Q2637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0">
        <f t="shared" si="206"/>
        <v>55</v>
      </c>
      <c r="Q2638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0">
        <f t="shared" si="206"/>
        <v>45.83</v>
      </c>
      <c r="Q2639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0">
        <f t="shared" si="206"/>
        <v>28.68</v>
      </c>
      <c r="Q2641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0">
        <f t="shared" si="206"/>
        <v>19.46</v>
      </c>
      <c r="Q2642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0">
        <f t="shared" si="206"/>
        <v>36.33</v>
      </c>
      <c r="Q2643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0">
        <f t="shared" si="206"/>
        <v>29.17</v>
      </c>
      <c r="Q2656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0">
        <f t="shared" si="206"/>
        <v>75</v>
      </c>
      <c r="Q2657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0">
        <f t="shared" si="206"/>
        <v>32.5</v>
      </c>
      <c r="Q2659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0">
        <f t="shared" si="206"/>
        <v>65</v>
      </c>
      <c r="Q2660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47.27</v>
      </c>
      <c r="Q2661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0">
        <f t="shared" si="206"/>
        <v>57.78</v>
      </c>
      <c r="Q2662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0">
        <f t="shared" si="206"/>
        <v>47.27</v>
      </c>
      <c r="Q2663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0">
        <f t="shared" si="206"/>
        <v>71.430000000000007</v>
      </c>
      <c r="Q2676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0">
        <f t="shared" si="206"/>
        <v>500</v>
      </c>
      <c r="Q2677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0">
        <f t="shared" si="206"/>
        <v>25</v>
      </c>
      <c r="Q2678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0">
        <f t="shared" si="206"/>
        <v>29.41</v>
      </c>
      <c r="Q2679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0">
        <f t="shared" si="206"/>
        <v>500</v>
      </c>
      <c r="Q2687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IFERROR(ROUND(E2691/L2691,2),0)</f>
        <v>37.54</v>
      </c>
      <c r="Q2691" t="s">
        <v>8323</v>
      </c>
      <c r="R2691" t="s">
        <v>8326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0">
        <f t="shared" si="211"/>
        <v>40</v>
      </c>
      <c r="Q2698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0">
        <f t="shared" si="211"/>
        <v>60</v>
      </c>
      <c r="Q2699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0">
        <f t="shared" si="211"/>
        <v>35.619999999999997</v>
      </c>
      <c r="Q2705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0">
        <f t="shared" si="211"/>
        <v>57.88</v>
      </c>
      <c r="Q2706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0">
        <f t="shared" si="211"/>
        <v>30.67</v>
      </c>
      <c r="Q2707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0">
        <f t="shared" si="211"/>
        <v>21.9</v>
      </c>
      <c r="Q2708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0">
        <f t="shared" si="211"/>
        <v>76.67</v>
      </c>
      <c r="Q2709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0">
        <f t="shared" si="211"/>
        <v>35.380000000000003</v>
      </c>
      <c r="Q2710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0">
        <f t="shared" si="211"/>
        <v>30.67</v>
      </c>
      <c r="Q2711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0">
        <f t="shared" si="211"/>
        <v>38.33</v>
      </c>
      <c r="Q2712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0">
        <f t="shared" si="211"/>
        <v>30</v>
      </c>
      <c r="Q2718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0">
        <f t="shared" si="211"/>
        <v>64.290000000000006</v>
      </c>
      <c r="Q2719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0">
        <f t="shared" si="211"/>
        <v>24.44</v>
      </c>
      <c r="Q2722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0">
        <f t="shared" si="211"/>
        <v>44</v>
      </c>
      <c r="Q2723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0">
        <f t="shared" si="211"/>
        <v>43.5</v>
      </c>
      <c r="Q2725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0">
        <f t="shared" si="211"/>
        <v>31.07</v>
      </c>
      <c r="Q2726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0">
        <f t="shared" si="211"/>
        <v>145</v>
      </c>
      <c r="Q2727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0">
        <f t="shared" si="211"/>
        <v>47.78</v>
      </c>
      <c r="Q2730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0">
        <f t="shared" si="211"/>
        <v>30.71</v>
      </c>
      <c r="Q2732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0">
        <f t="shared" si="211"/>
        <v>21.5</v>
      </c>
      <c r="Q2733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0">
        <f t="shared" si="211"/>
        <v>33.08</v>
      </c>
      <c r="Q2734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0">
        <f t="shared" si="211"/>
        <v>53.13</v>
      </c>
      <c r="Q2738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0">
        <f t="shared" si="211"/>
        <v>60.71</v>
      </c>
      <c r="Q2740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0">
        <f t="shared" si="211"/>
        <v>53.13</v>
      </c>
      <c r="Q2742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0">
        <f t="shared" si="211"/>
        <v>51.25</v>
      </c>
      <c r="Q2751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0">
        <f t="shared" si="211"/>
        <v>410</v>
      </c>
      <c r="Q2752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0">
        <f t="shared" si="211"/>
        <v>41</v>
      </c>
      <c r="Q2753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IFERROR(ROUND(E2755/L2755,2),0)</f>
        <v>45.33</v>
      </c>
      <c r="Q2755" t="s">
        <v>8308</v>
      </c>
      <c r="R2755" t="s">
        <v>8310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0">
        <f t="shared" si="216"/>
        <v>80.599999999999994</v>
      </c>
      <c r="Q2757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0">
        <f t="shared" si="216"/>
        <v>13</v>
      </c>
      <c r="Q2758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0">
        <f t="shared" si="216"/>
        <v>80.599999999999994</v>
      </c>
      <c r="Q2759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0">
        <f t="shared" si="216"/>
        <v>30.77</v>
      </c>
      <c r="Q2766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0">
        <f t="shared" si="216"/>
        <v>80</v>
      </c>
      <c r="Q2768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0">
        <f t="shared" si="216"/>
        <v>27.5</v>
      </c>
      <c r="Q2772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0">
        <f t="shared" si="216"/>
        <v>64.17</v>
      </c>
      <c r="Q2773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0">
        <f t="shared" si="216"/>
        <v>54.29</v>
      </c>
      <c r="Q2776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0">
        <f t="shared" si="216"/>
        <v>42.22</v>
      </c>
      <c r="Q2777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0">
        <f t="shared" si="216"/>
        <v>47.5</v>
      </c>
      <c r="Q2778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0">
        <f t="shared" si="216"/>
        <v>41.78</v>
      </c>
      <c r="Q2780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0">
        <f t="shared" si="216"/>
        <v>53.71</v>
      </c>
      <c r="Q2781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0">
        <f t="shared" si="216"/>
        <v>41.67</v>
      </c>
      <c r="Q2782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0">
        <f t="shared" si="216"/>
        <v>53.57</v>
      </c>
      <c r="Q2783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0">
        <f t="shared" si="216"/>
        <v>93.75</v>
      </c>
      <c r="Q2784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0">
        <f t="shared" si="216"/>
        <v>35</v>
      </c>
      <c r="Q2803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0">
        <f t="shared" si="216"/>
        <v>29.17</v>
      </c>
      <c r="Q2804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0">
        <f t="shared" si="216"/>
        <v>67</v>
      </c>
      <c r="Q2811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0">
        <f t="shared" si="216"/>
        <v>83.75</v>
      </c>
      <c r="Q2812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0">
        <f t="shared" si="216"/>
        <v>55.83</v>
      </c>
      <c r="Q2813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0">
        <f t="shared" si="216"/>
        <v>55.83</v>
      </c>
      <c r="Q2814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10">
        <f t="shared" ref="P2819:P2882" si="221">IFERROR(ROUND(E2819/L2819,2),0)</f>
        <v>108.33</v>
      </c>
      <c r="Q2819" t="s">
        <v>8321</v>
      </c>
      <c r="R2819" t="s">
        <v>8325</v>
      </c>
      <c r="S2819" s="13">
        <f t="shared" ref="S2819:S2882" si="222">(((J2819/60)/60)/24)+DATE(1970,1,1)</f>
        <v>42052.83530092593</v>
      </c>
      <c r="T2819" s="13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0">
        <f t="shared" si="221"/>
        <v>32.5</v>
      </c>
      <c r="Q282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0">
        <f t="shared" si="221"/>
        <v>40</v>
      </c>
      <c r="Q2824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0">
        <f t="shared" si="221"/>
        <v>29.09</v>
      </c>
      <c r="Q2825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0">
        <f t="shared" si="221"/>
        <v>28.18</v>
      </c>
      <c r="Q2830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0">
        <f t="shared" si="221"/>
        <v>103.33</v>
      </c>
      <c r="Q2831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0">
        <f t="shared" si="221"/>
        <v>34.44</v>
      </c>
      <c r="Q2832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0">
        <f t="shared" si="221"/>
        <v>37.630000000000003</v>
      </c>
      <c r="Q2838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0">
        <f t="shared" si="221"/>
        <v>23.15</v>
      </c>
      <c r="Q2839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0">
        <f t="shared" si="221"/>
        <v>75.25</v>
      </c>
      <c r="Q2840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0">
        <f t="shared" si="221"/>
        <v>18.75</v>
      </c>
      <c r="Q2842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0">
        <f t="shared" si="221"/>
        <v>30</v>
      </c>
      <c r="Q2843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0">
        <f t="shared" si="221"/>
        <v>27.27</v>
      </c>
      <c r="Q2844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0">
        <f t="shared" si="221"/>
        <v>27.27</v>
      </c>
      <c r="Q2845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0">
        <f t="shared" si="221"/>
        <v>300</v>
      </c>
      <c r="Q2846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0">
        <f t="shared" si="221"/>
        <v>60</v>
      </c>
      <c r="Q2847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0">
        <f t="shared" si="221"/>
        <v>30</v>
      </c>
      <c r="Q2848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0">
        <f t="shared" si="221"/>
        <v>25</v>
      </c>
      <c r="Q2849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0">
        <f t="shared" si="221"/>
        <v>300</v>
      </c>
      <c r="Q2850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0">
        <f t="shared" si="221"/>
        <v>60</v>
      </c>
      <c r="Q2851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0">
        <f t="shared" si="221"/>
        <v>71.25</v>
      </c>
      <c r="Q2860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0">
        <f t="shared" si="221"/>
        <v>57</v>
      </c>
      <c r="Q2861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0">
        <f t="shared" si="221"/>
        <v>35</v>
      </c>
      <c r="Q2864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0">
        <f t="shared" si="221"/>
        <v>40</v>
      </c>
      <c r="Q2866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0">
        <f t="shared" si="221"/>
        <v>93.33</v>
      </c>
      <c r="Q2868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0">
        <f t="shared" si="221"/>
        <v>45</v>
      </c>
      <c r="Q2880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0">
        <f t="shared" si="221"/>
        <v>54</v>
      </c>
      <c r="Q2881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IFERROR(ROUND(E2883/L2883,2),0)</f>
        <v>38.57</v>
      </c>
      <c r="Q2883" t="s">
        <v>8323</v>
      </c>
      <c r="R2883" t="s">
        <v>8326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0">
        <f t="shared" si="226"/>
        <v>21.67</v>
      </c>
      <c r="Q2889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0">
        <f t="shared" si="226"/>
        <v>26</v>
      </c>
      <c r="Q289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0">
        <f t="shared" si="226"/>
        <v>28.89</v>
      </c>
      <c r="Q2892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0">
        <f t="shared" si="226"/>
        <v>17.329999999999998</v>
      </c>
      <c r="Q2893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0">
        <f t="shared" si="226"/>
        <v>65</v>
      </c>
      <c r="Q2894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0">
        <f t="shared" si="226"/>
        <v>37.14</v>
      </c>
      <c r="Q2895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0">
        <f t="shared" si="226"/>
        <v>31.38</v>
      </c>
      <c r="Q2901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0">
        <f t="shared" si="226"/>
        <v>50.2</v>
      </c>
      <c r="Q2902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0">
        <f t="shared" si="226"/>
        <v>83.33</v>
      </c>
      <c r="Q2903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0">
        <f t="shared" si="226"/>
        <v>125</v>
      </c>
      <c r="Q2904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0">
        <f t="shared" si="226"/>
        <v>50</v>
      </c>
      <c r="Q2905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0">
        <f t="shared" si="226"/>
        <v>250</v>
      </c>
      <c r="Q2906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0">
        <f t="shared" si="226"/>
        <v>250</v>
      </c>
      <c r="Q2907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0">
        <f t="shared" si="226"/>
        <v>250</v>
      </c>
      <c r="Q2908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0">
        <f t="shared" si="226"/>
        <v>250</v>
      </c>
      <c r="Q2909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0">
        <f t="shared" si="226"/>
        <v>62.5</v>
      </c>
      <c r="Q2910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0">
        <f t="shared" si="226"/>
        <v>41.67</v>
      </c>
      <c r="Q2911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0">
        <f t="shared" si="226"/>
        <v>27.78</v>
      </c>
      <c r="Q2912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0">
        <f t="shared" si="226"/>
        <v>31.25</v>
      </c>
      <c r="Q2913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11.36</v>
      </c>
      <c r="Q2914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0">
        <f t="shared" si="226"/>
        <v>62.5</v>
      </c>
      <c r="Q2915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0">
        <f t="shared" si="226"/>
        <v>35.71</v>
      </c>
      <c r="Q2916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0">
        <f t="shared" si="226"/>
        <v>30.13</v>
      </c>
      <c r="Q2919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0">
        <f t="shared" si="226"/>
        <v>48.2</v>
      </c>
      <c r="Q2920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0">
        <f t="shared" si="226"/>
        <v>75</v>
      </c>
      <c r="Q2939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0">
        <f t="shared" si="226"/>
        <v>56.25</v>
      </c>
      <c r="Q2940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0">
        <f t="shared" si="226"/>
        <v>24.78</v>
      </c>
      <c r="Q2941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0">
        <f t="shared" si="226"/>
        <v>74.33</v>
      </c>
      <c r="Q2942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IFERROR(ROUND(E2947/L2947,2),0)</f>
        <v>71.67</v>
      </c>
      <c r="Q2947" t="s">
        <v>8321</v>
      </c>
      <c r="R2947" t="s">
        <v>8339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0">
        <f t="shared" si="231"/>
        <v>30.29</v>
      </c>
      <c r="Q2951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0">
        <f t="shared" si="231"/>
        <v>16.309999999999999</v>
      </c>
      <c r="Q2953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0">
        <f t="shared" si="231"/>
        <v>35</v>
      </c>
      <c r="Q2956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0">
        <f t="shared" si="231"/>
        <v>52.5</v>
      </c>
      <c r="Q2957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0">
        <f t="shared" si="231"/>
        <v>15.77</v>
      </c>
      <c r="Q2958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0">
        <f t="shared" si="231"/>
        <v>68.33</v>
      </c>
      <c r="Q296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0">
        <f t="shared" si="231"/>
        <v>29.29</v>
      </c>
      <c r="Q2961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0">
        <f t="shared" si="231"/>
        <v>51.25</v>
      </c>
      <c r="Q2962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0">
        <f t="shared" si="231"/>
        <v>20.5</v>
      </c>
      <c r="Q2963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0">
        <f t="shared" si="231"/>
        <v>16.829999999999998</v>
      </c>
      <c r="Q2966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0">
        <f t="shared" si="231"/>
        <v>202</v>
      </c>
      <c r="Q2967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0">
        <f t="shared" si="231"/>
        <v>18.27</v>
      </c>
      <c r="Q2969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0">
        <f t="shared" si="231"/>
        <v>100.5</v>
      </c>
      <c r="Q2970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0">
        <f t="shared" si="231"/>
        <v>100</v>
      </c>
      <c r="Q2971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0">
        <f t="shared" si="231"/>
        <v>200</v>
      </c>
      <c r="Q2972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0">
        <f t="shared" si="231"/>
        <v>40</v>
      </c>
      <c r="Q2973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0">
        <f t="shared" si="231"/>
        <v>40</v>
      </c>
      <c r="Q2974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0">
        <f t="shared" si="231"/>
        <v>100</v>
      </c>
      <c r="Q2975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0">
        <f t="shared" si="231"/>
        <v>200</v>
      </c>
      <c r="Q2976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22.22</v>
      </c>
      <c r="Q2977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0">
        <f t="shared" si="231"/>
        <v>100</v>
      </c>
      <c r="Q2978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0">
        <f t="shared" si="231"/>
        <v>16.25</v>
      </c>
      <c r="Q2983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0">
        <f t="shared" si="231"/>
        <v>39</v>
      </c>
      <c r="Q2984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0">
        <f t="shared" si="231"/>
        <v>25.71</v>
      </c>
      <c r="Q2994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0">
        <f t="shared" si="231"/>
        <v>22.5</v>
      </c>
      <c r="Q2996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0">
        <f t="shared" si="231"/>
        <v>30</v>
      </c>
      <c r="Q2997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0">
        <f t="shared" si="231"/>
        <v>59</v>
      </c>
      <c r="Q3001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0">
        <f t="shared" si="231"/>
        <v>35.4</v>
      </c>
      <c r="Q3002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0">
        <f t="shared" si="231"/>
        <v>35</v>
      </c>
      <c r="Q3003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0">
        <f t="shared" si="231"/>
        <v>87.5</v>
      </c>
      <c r="Q3004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0">
        <f t="shared" si="231"/>
        <v>34</v>
      </c>
      <c r="Q3006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0">
        <f t="shared" si="231"/>
        <v>42.5</v>
      </c>
      <c r="Q3007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0">
        <f t="shared" si="231"/>
        <v>28.33</v>
      </c>
      <c r="Q3008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0">
        <f t="shared" si="231"/>
        <v>42.5</v>
      </c>
      <c r="Q3009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0">
        <f t="shared" si="231"/>
        <v>34</v>
      </c>
      <c r="Q3010" t="s">
        <v>8323</v>
      </c>
      <c r="R3010" t="s">
        <v>8326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10">
        <f t="shared" ref="P3011:P3074" si="236">IFERROR(ROUND(E3011/L3011,2),0)</f>
        <v>23.57</v>
      </c>
      <c r="Q3011" t="s">
        <v>8316</v>
      </c>
      <c r="R3011" t="s">
        <v>8334</v>
      </c>
      <c r="S3011" s="13">
        <f t="shared" ref="S3011:S3074" si="237">(((J3011/60)/60)/24)+DATE(1970,1,1)</f>
        <v>40973.740451388891</v>
      </c>
      <c r="T3011" s="13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0">
        <f t="shared" si="236"/>
        <v>27.5</v>
      </c>
      <c r="Q3012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0">
        <f t="shared" si="236"/>
        <v>40</v>
      </c>
      <c r="Q3014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0">
        <f t="shared" si="236"/>
        <v>32</v>
      </c>
      <c r="Q3015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0">
        <f t="shared" si="236"/>
        <v>21.86</v>
      </c>
      <c r="Q3019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0">
        <f t="shared" si="236"/>
        <v>38.25</v>
      </c>
      <c r="Q302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0">
        <f t="shared" si="236"/>
        <v>50.33</v>
      </c>
      <c r="Q3023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0">
        <f t="shared" si="236"/>
        <v>50.33</v>
      </c>
      <c r="Q3024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0">
        <f t="shared" si="236"/>
        <v>30</v>
      </c>
      <c r="Q3027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0">
        <f t="shared" si="236"/>
        <v>50</v>
      </c>
      <c r="Q3028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0">
        <f t="shared" si="236"/>
        <v>50</v>
      </c>
      <c r="Q3029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0">
        <f t="shared" si="236"/>
        <v>75</v>
      </c>
      <c r="Q3030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0">
        <f t="shared" si="236"/>
        <v>48.33</v>
      </c>
      <c r="Q3034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0">
        <f t="shared" si="236"/>
        <v>72.5</v>
      </c>
      <c r="Q3035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0">
        <f t="shared" si="236"/>
        <v>28.2</v>
      </c>
      <c r="Q3038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0">
        <f t="shared" si="236"/>
        <v>20.14</v>
      </c>
      <c r="Q3039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0">
        <f t="shared" si="236"/>
        <v>27</v>
      </c>
      <c r="Q3047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0">
        <f t="shared" si="236"/>
        <v>33.75</v>
      </c>
      <c r="Q3048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0">
        <f t="shared" si="236"/>
        <v>45</v>
      </c>
      <c r="Q3049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0">
        <f t="shared" si="236"/>
        <v>15</v>
      </c>
      <c r="Q3050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0">
        <f t="shared" si="236"/>
        <v>44</v>
      </c>
      <c r="Q3052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0">
        <f t="shared" si="236"/>
        <v>44</v>
      </c>
      <c r="Q3053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0">
        <f t="shared" si="236"/>
        <v>65</v>
      </c>
      <c r="Q3057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0">
        <f t="shared" si="236"/>
        <v>13</v>
      </c>
      <c r="Q3058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0">
        <f t="shared" si="236"/>
        <v>26</v>
      </c>
      <c r="Q3059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0">
        <f t="shared" si="236"/>
        <v>14.44</v>
      </c>
      <c r="Q3060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0">
        <f t="shared" si="236"/>
        <v>32.5</v>
      </c>
      <c r="Q3061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0">
        <f t="shared" si="236"/>
        <v>10.67</v>
      </c>
      <c r="Q3063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0">
        <f t="shared" si="236"/>
        <v>12.8</v>
      </c>
      <c r="Q3064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0">
        <f t="shared" si="236"/>
        <v>25.2</v>
      </c>
      <c r="Q3065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0">
        <f t="shared" si="236"/>
        <v>42</v>
      </c>
      <c r="Q3066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0">
        <f t="shared" si="236"/>
        <v>62.5</v>
      </c>
      <c r="Q3068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0">
        <f t="shared" si="236"/>
        <v>31.25</v>
      </c>
      <c r="Q3069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0">
        <f t="shared" si="236"/>
        <v>31.25</v>
      </c>
      <c r="Q3070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0">
        <f t="shared" si="236"/>
        <v>41.67</v>
      </c>
      <c r="Q3071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0">
        <f t="shared" si="236"/>
        <v>62.5</v>
      </c>
      <c r="Q3072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0">
        <f t="shared" si="236"/>
        <v>62.5</v>
      </c>
      <c r="Q3073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0">
        <f t="shared" si="236"/>
        <v>62.5</v>
      </c>
      <c r="Q3074" t="s">
        <v>8323</v>
      </c>
      <c r="R3074" t="s">
        <v>8326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10">
        <f t="shared" ref="P3075:P3138" si="241">IFERROR(ROUND(E3075/L3075,2),0)</f>
        <v>62.5</v>
      </c>
      <c r="Q3075" t="s">
        <v>8323</v>
      </c>
      <c r="R3075" t="s">
        <v>8326</v>
      </c>
      <c r="S3075" s="13">
        <f t="shared" ref="S3075:S3138" si="242">(((J3075/60)/60)/24)+DATE(1970,1,1)</f>
        <v>41878.911550925928</v>
      </c>
      <c r="T3075" s="13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0">
        <f t="shared" si="241"/>
        <v>60</v>
      </c>
      <c r="Q308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0">
        <f t="shared" si="241"/>
        <v>30</v>
      </c>
      <c r="Q3081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0">
        <f t="shared" si="241"/>
        <v>60</v>
      </c>
      <c r="Q3082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0">
        <f t="shared" si="241"/>
        <v>60</v>
      </c>
      <c r="Q3083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0">
        <f t="shared" si="241"/>
        <v>8.57</v>
      </c>
      <c r="Q3084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0">
        <f t="shared" si="241"/>
        <v>40</v>
      </c>
      <c r="Q3085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0">
        <f t="shared" si="241"/>
        <v>19.329999999999998</v>
      </c>
      <c r="Q3088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0">
        <f t="shared" si="241"/>
        <v>58</v>
      </c>
      <c r="Q3089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0">
        <f t="shared" si="241"/>
        <v>29</v>
      </c>
      <c r="Q309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0">
        <f t="shared" si="241"/>
        <v>16.43</v>
      </c>
      <c r="Q3092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0">
        <f t="shared" si="241"/>
        <v>23</v>
      </c>
      <c r="Q3094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0">
        <f t="shared" si="241"/>
        <v>15.71</v>
      </c>
      <c r="Q3097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0">
        <f t="shared" si="241"/>
        <v>55</v>
      </c>
      <c r="Q3098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0">
        <f t="shared" si="241"/>
        <v>55</v>
      </c>
      <c r="Q3099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0">
        <f t="shared" si="241"/>
        <v>36.67</v>
      </c>
      <c r="Q3100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0">
        <f t="shared" si="241"/>
        <v>18.329999999999998</v>
      </c>
      <c r="Q3101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0">
        <f t="shared" si="241"/>
        <v>27.5</v>
      </c>
      <c r="Q3102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0">
        <f t="shared" si="241"/>
        <v>108</v>
      </c>
      <c r="Q3105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0">
        <f t="shared" si="241"/>
        <v>15.43</v>
      </c>
      <c r="Q3106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0">
        <f t="shared" si="241"/>
        <v>53</v>
      </c>
      <c r="Q3108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0">
        <f t="shared" si="241"/>
        <v>26.5</v>
      </c>
      <c r="Q3109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0">
        <f t="shared" si="241"/>
        <v>35.33</v>
      </c>
      <c r="Q3110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0">
        <f t="shared" si="241"/>
        <v>26.5</v>
      </c>
      <c r="Q3111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0">
        <f t="shared" si="241"/>
        <v>21.2</v>
      </c>
      <c r="Q3112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0">
        <f t="shared" si="241"/>
        <v>17.670000000000002</v>
      </c>
      <c r="Q3113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0">
        <f t="shared" si="241"/>
        <v>17.5</v>
      </c>
      <c r="Q3116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0">
        <f t="shared" si="241"/>
        <v>52.5</v>
      </c>
      <c r="Q3117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0">
        <f t="shared" si="241"/>
        <v>52.5</v>
      </c>
      <c r="Q3118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0">
        <f t="shared" si="241"/>
        <v>52.5</v>
      </c>
      <c r="Q3119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0">
        <f t="shared" si="241"/>
        <v>50.5</v>
      </c>
      <c r="Q3123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0">
        <f t="shared" si="241"/>
        <v>50.5</v>
      </c>
      <c r="Q3124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0">
        <f t="shared" si="241"/>
        <v>50.5</v>
      </c>
      <c r="Q3126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0">
        <f t="shared" si="241"/>
        <v>100</v>
      </c>
      <c r="Q3127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0">
        <f t="shared" si="241"/>
        <v>100</v>
      </c>
      <c r="Q3128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0">
        <f t="shared" si="241"/>
        <v>100</v>
      </c>
      <c r="Q3129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0">
        <f t="shared" si="241"/>
        <v>10</v>
      </c>
      <c r="Q3130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0">
        <f t="shared" si="241"/>
        <v>100</v>
      </c>
      <c r="Q3131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0">
        <f t="shared" si="241"/>
        <v>50</v>
      </c>
      <c r="Q3132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0">
        <f t="shared" si="241"/>
        <v>33.33</v>
      </c>
      <c r="Q3133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0">
        <f t="shared" si="241"/>
        <v>100</v>
      </c>
      <c r="Q3134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0">
        <f t="shared" si="241"/>
        <v>100</v>
      </c>
      <c r="Q3135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0">
        <f t="shared" si="241"/>
        <v>100</v>
      </c>
      <c r="Q3136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0">
        <f t="shared" si="241"/>
        <v>100</v>
      </c>
      <c r="Q3137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0">
        <f t="shared" si="241"/>
        <v>100</v>
      </c>
      <c r="Q3138" t="s">
        <v>8313</v>
      </c>
      <c r="R3138" t="s">
        <v>8355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10">
        <f t="shared" ref="P3139:P3202" si="246">IFERROR(ROUND(E3139/L3139,2),0)</f>
        <v>100</v>
      </c>
      <c r="Q3139" t="s">
        <v>8311</v>
      </c>
      <c r="R3139" t="s">
        <v>8349</v>
      </c>
      <c r="S3139" s="13">
        <f t="shared" ref="S3139:S3202" si="247">(((J3139/60)/60)/24)+DATE(1970,1,1)</f>
        <v>40672.729872685188</v>
      </c>
      <c r="T3139" s="13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0">
        <f t="shared" si="246"/>
        <v>50</v>
      </c>
      <c r="Q314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0">
        <f t="shared" si="246"/>
        <v>100</v>
      </c>
      <c r="Q3141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0">
        <f t="shared" si="246"/>
        <v>25</v>
      </c>
      <c r="Q3142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0">
        <f t="shared" si="246"/>
        <v>100</v>
      </c>
      <c r="Q3143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0">
        <f t="shared" si="246"/>
        <v>20</v>
      </c>
      <c r="Q3144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0">
        <f t="shared" si="246"/>
        <v>100</v>
      </c>
      <c r="Q3145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0">
        <f t="shared" si="246"/>
        <v>25</v>
      </c>
      <c r="Q3147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0">
        <f t="shared" si="246"/>
        <v>100</v>
      </c>
      <c r="Q3148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0">
        <f t="shared" si="246"/>
        <v>100</v>
      </c>
      <c r="Q3149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0">
        <f t="shared" si="246"/>
        <v>33.33</v>
      </c>
      <c r="Q315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0">
        <f t="shared" si="246"/>
        <v>16.670000000000002</v>
      </c>
      <c r="Q3151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0">
        <f t="shared" si="246"/>
        <v>9.5</v>
      </c>
      <c r="Q3155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0">
        <f t="shared" si="246"/>
        <v>23.75</v>
      </c>
      <c r="Q3156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0">
        <f t="shared" si="246"/>
        <v>23.5</v>
      </c>
      <c r="Q3157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0">
        <f t="shared" si="246"/>
        <v>15.67</v>
      </c>
      <c r="Q3158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0">
        <f t="shared" si="246"/>
        <v>22.5</v>
      </c>
      <c r="Q3163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0">
        <f t="shared" si="246"/>
        <v>18</v>
      </c>
      <c r="Q3164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0">
        <f t="shared" si="246"/>
        <v>30</v>
      </c>
      <c r="Q3165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0">
        <f t="shared" si="246"/>
        <v>30</v>
      </c>
      <c r="Q3167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0">
        <f t="shared" si="246"/>
        <v>30</v>
      </c>
      <c r="Q3168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0">
        <f t="shared" si="246"/>
        <v>42.5</v>
      </c>
      <c r="Q3171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0">
        <f t="shared" si="246"/>
        <v>21.25</v>
      </c>
      <c r="Q3172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0">
        <f t="shared" si="246"/>
        <v>21.25</v>
      </c>
      <c r="Q3173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0">
        <f t="shared" si="246"/>
        <v>21.25</v>
      </c>
      <c r="Q3174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0">
        <f t="shared" si="246"/>
        <v>5.31</v>
      </c>
      <c r="Q3175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0">
        <f t="shared" si="246"/>
        <v>21.25</v>
      </c>
      <c r="Q3176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0">
        <f t="shared" si="246"/>
        <v>16.399999999999999</v>
      </c>
      <c r="Q3180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0">
        <f t="shared" si="246"/>
        <v>20.5</v>
      </c>
      <c r="Q3181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0">
        <f t="shared" si="246"/>
        <v>20</v>
      </c>
      <c r="Q3184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0">
        <f t="shared" si="246"/>
        <v>20</v>
      </c>
      <c r="Q3185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0">
        <f t="shared" si="246"/>
        <v>26.67</v>
      </c>
      <c r="Q3187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0">
        <f t="shared" si="246"/>
        <v>40</v>
      </c>
      <c r="Q3188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0">
        <f t="shared" si="246"/>
        <v>75</v>
      </c>
      <c r="Q3193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0">
        <f t="shared" si="246"/>
        <v>25</v>
      </c>
      <c r="Q3195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0">
        <f t="shared" si="246"/>
        <v>25</v>
      </c>
      <c r="Q3196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0">
        <f t="shared" si="246"/>
        <v>37.5</v>
      </c>
      <c r="Q3198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0">
        <f t="shared" si="246"/>
        <v>37.5</v>
      </c>
      <c r="Q3199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0">
        <f t="shared" si="246"/>
        <v>25</v>
      </c>
      <c r="Q3200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0">
        <f t="shared" si="246"/>
        <v>25</v>
      </c>
      <c r="Q3201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0">
        <f t="shared" si="246"/>
        <v>18.75</v>
      </c>
      <c r="Q3202" t="s">
        <v>8323</v>
      </c>
      <c r="R3202" t="s">
        <v>8326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10">
        <f t="shared" ref="P3203:P3266" si="251">IFERROR(ROUND(E3203/L3203,2),0)</f>
        <v>37.5</v>
      </c>
      <c r="Q3203" t="s">
        <v>8323</v>
      </c>
      <c r="R3203" t="s">
        <v>8324</v>
      </c>
      <c r="S3203" s="13">
        <f t="shared" ref="S3203:S3266" si="252">(((J3203/60)/60)/24)+DATE(1970,1,1)</f>
        <v>42122.670069444444</v>
      </c>
      <c r="T3203" s="13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0">
        <f t="shared" si="251"/>
        <v>25</v>
      </c>
      <c r="Q3204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0">
        <f t="shared" si="251"/>
        <v>23.67</v>
      </c>
      <c r="Q3209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0">
        <f t="shared" si="251"/>
        <v>23.67</v>
      </c>
      <c r="Q32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0">
        <f t="shared" si="251"/>
        <v>11.67</v>
      </c>
      <c r="Q3211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0">
        <f t="shared" si="251"/>
        <v>35</v>
      </c>
      <c r="Q3213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0">
        <f t="shared" si="251"/>
        <v>35</v>
      </c>
      <c r="Q3214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0">
        <f t="shared" si="251"/>
        <v>17.5</v>
      </c>
      <c r="Q3215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0">
        <f t="shared" si="251"/>
        <v>23.33</v>
      </c>
      <c r="Q3216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0">
        <f t="shared" si="251"/>
        <v>23.33</v>
      </c>
      <c r="Q3217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0">
        <f t="shared" si="251"/>
        <v>10</v>
      </c>
      <c r="Q3219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0">
        <f t="shared" si="251"/>
        <v>8.5</v>
      </c>
      <c r="Q3222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0">
        <f t="shared" si="251"/>
        <v>34</v>
      </c>
      <c r="Q3223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0">
        <f t="shared" si="251"/>
        <v>32.5</v>
      </c>
      <c r="Q3225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0">
        <f t="shared" si="251"/>
        <v>13</v>
      </c>
      <c r="Q3227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0">
        <f t="shared" si="251"/>
        <v>16.25</v>
      </c>
      <c r="Q3229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0">
        <f t="shared" si="251"/>
        <v>21.67</v>
      </c>
      <c r="Q3230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0">
        <f t="shared" si="251"/>
        <v>16.25</v>
      </c>
      <c r="Q3231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0">
        <f t="shared" si="251"/>
        <v>20.329999999999998</v>
      </c>
      <c r="Q3235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0">
        <f t="shared" si="251"/>
        <v>30.5</v>
      </c>
      <c r="Q3236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0">
        <f t="shared" si="251"/>
        <v>30.5</v>
      </c>
      <c r="Q3237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0">
        <f t="shared" si="251"/>
        <v>20</v>
      </c>
      <c r="Q3240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0">
        <f t="shared" si="251"/>
        <v>60</v>
      </c>
      <c r="Q3241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0">
        <f t="shared" si="251"/>
        <v>30</v>
      </c>
      <c r="Q3242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0">
        <f t="shared" si="251"/>
        <v>20</v>
      </c>
      <c r="Q3243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0">
        <f t="shared" si="251"/>
        <v>15</v>
      </c>
      <c r="Q3244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0">
        <f t="shared" si="251"/>
        <v>15</v>
      </c>
      <c r="Q3245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0">
        <f t="shared" si="251"/>
        <v>14</v>
      </c>
      <c r="Q3249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0">
        <f t="shared" si="251"/>
        <v>18.670000000000002</v>
      </c>
      <c r="Q3250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0">
        <f t="shared" si="251"/>
        <v>18.670000000000002</v>
      </c>
      <c r="Q3251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0">
        <f t="shared" si="251"/>
        <v>27.5</v>
      </c>
      <c r="Q3253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0">
        <f t="shared" si="251"/>
        <v>27.5</v>
      </c>
      <c r="Q3254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0">
        <f t="shared" si="251"/>
        <v>27.5</v>
      </c>
      <c r="Q3255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0">
        <f t="shared" si="251"/>
        <v>18.329999999999998</v>
      </c>
      <c r="Q3256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0">
        <f t="shared" si="251"/>
        <v>18.329999999999998</v>
      </c>
      <c r="Q3258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0">
        <f t="shared" si="251"/>
        <v>3.71</v>
      </c>
      <c r="Q3264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0">
        <f t="shared" si="251"/>
        <v>26</v>
      </c>
      <c r="Q3265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10">
        <f t="shared" ref="P3267:P3330" si="256">IFERROR(ROUND(E3267/L3267,2),0)</f>
        <v>25.5</v>
      </c>
      <c r="Q3267" t="s">
        <v>8321</v>
      </c>
      <c r="R3267" t="s">
        <v>8325</v>
      </c>
      <c r="S3267" s="13">
        <f t="shared" ref="S3267:S3330" si="257">(((J3267/60)/60)/24)+DATE(1970,1,1)</f>
        <v>41825.791226851856</v>
      </c>
      <c r="T3267" s="13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0">
        <f t="shared" si="256"/>
        <v>25.5</v>
      </c>
      <c r="Q3268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0">
        <f t="shared" si="256"/>
        <v>12.75</v>
      </c>
      <c r="Q3269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0">
        <f t="shared" si="256"/>
        <v>25.5</v>
      </c>
      <c r="Q327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0">
        <f t="shared" si="256"/>
        <v>17</v>
      </c>
      <c r="Q3271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0">
        <f t="shared" si="256"/>
        <v>12.75</v>
      </c>
      <c r="Q3272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0">
        <f t="shared" si="256"/>
        <v>25.5</v>
      </c>
      <c r="Q3273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0">
        <f t="shared" si="256"/>
        <v>8.5</v>
      </c>
      <c r="Q3274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0">
        <f t="shared" si="256"/>
        <v>50</v>
      </c>
      <c r="Q3276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0">
        <f t="shared" si="256"/>
        <v>50</v>
      </c>
      <c r="Q3277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0">
        <f t="shared" si="256"/>
        <v>50</v>
      </c>
      <c r="Q3278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0">
        <f t="shared" si="256"/>
        <v>50</v>
      </c>
      <c r="Q3279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0">
        <f t="shared" si="256"/>
        <v>16.670000000000002</v>
      </c>
      <c r="Q328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0">
        <f t="shared" si="256"/>
        <v>50</v>
      </c>
      <c r="Q3281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0">
        <f t="shared" si="256"/>
        <v>50</v>
      </c>
      <c r="Q3282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0">
        <f t="shared" si="256"/>
        <v>50</v>
      </c>
      <c r="Q3283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0">
        <f t="shared" si="256"/>
        <v>25</v>
      </c>
      <c r="Q3284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0">
        <f t="shared" si="256"/>
        <v>50</v>
      </c>
      <c r="Q3285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0">
        <f t="shared" si="256"/>
        <v>50</v>
      </c>
      <c r="Q3286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0">
        <f t="shared" si="256"/>
        <v>50</v>
      </c>
      <c r="Q3287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0">
        <f t="shared" si="256"/>
        <v>25</v>
      </c>
      <c r="Q3288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0">
        <f t="shared" si="256"/>
        <v>50</v>
      </c>
      <c r="Q3289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0">
        <f t="shared" si="256"/>
        <v>50</v>
      </c>
      <c r="Q3290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0">
        <f t="shared" si="256"/>
        <v>25</v>
      </c>
      <c r="Q3291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0">
        <f t="shared" si="256"/>
        <v>50</v>
      </c>
      <c r="Q3292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0">
        <f t="shared" si="256"/>
        <v>10</v>
      </c>
      <c r="Q3293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0">
        <f t="shared" si="256"/>
        <v>12.5</v>
      </c>
      <c r="Q3294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0">
        <f t="shared" si="256"/>
        <v>50</v>
      </c>
      <c r="Q3295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0">
        <f t="shared" si="256"/>
        <v>50</v>
      </c>
      <c r="Q3296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0">
        <f t="shared" si="256"/>
        <v>50</v>
      </c>
      <c r="Q3297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0">
        <f t="shared" si="256"/>
        <v>50</v>
      </c>
      <c r="Q3298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0">
        <f t="shared" si="256"/>
        <v>50</v>
      </c>
      <c r="Q3299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0">
        <f t="shared" si="256"/>
        <v>50</v>
      </c>
      <c r="Q3300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0">
        <f t="shared" si="256"/>
        <v>16.670000000000002</v>
      </c>
      <c r="Q3301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0">
        <f t="shared" si="256"/>
        <v>50</v>
      </c>
      <c r="Q3302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0">
        <f t="shared" si="256"/>
        <v>50</v>
      </c>
      <c r="Q3304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0">
        <f t="shared" si="256"/>
        <v>50</v>
      </c>
      <c r="Q3305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0">
        <f t="shared" si="256"/>
        <v>25</v>
      </c>
      <c r="Q3306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0">
        <f t="shared" si="256"/>
        <v>50</v>
      </c>
      <c r="Q3307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0">
        <f t="shared" si="256"/>
        <v>9</v>
      </c>
      <c r="Q3312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0">
        <f t="shared" si="256"/>
        <v>22.5</v>
      </c>
      <c r="Q3314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0">
        <f t="shared" si="256"/>
        <v>9</v>
      </c>
      <c r="Q3315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0">
        <f t="shared" si="256"/>
        <v>11.25</v>
      </c>
      <c r="Q3316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0">
        <f t="shared" si="256"/>
        <v>15</v>
      </c>
      <c r="Q3317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0">
        <f t="shared" si="256"/>
        <v>9</v>
      </c>
      <c r="Q3318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0">
        <f t="shared" si="256"/>
        <v>15</v>
      </c>
      <c r="Q3319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0">
        <f t="shared" si="256"/>
        <v>15</v>
      </c>
      <c r="Q3320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0">
        <f t="shared" si="256"/>
        <v>22.5</v>
      </c>
      <c r="Q3321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0">
        <f t="shared" si="256"/>
        <v>11.25</v>
      </c>
      <c r="Q3322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0">
        <f t="shared" si="256"/>
        <v>22.5</v>
      </c>
      <c r="Q3323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0">
        <f t="shared" si="256"/>
        <v>15</v>
      </c>
      <c r="Q3324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0">
        <f t="shared" si="256"/>
        <v>11.25</v>
      </c>
      <c r="Q3325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0">
        <f t="shared" si="256"/>
        <v>15</v>
      </c>
      <c r="Q3326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0">
        <f t="shared" si="256"/>
        <v>22.5</v>
      </c>
      <c r="Q3327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0">
        <f t="shared" si="256"/>
        <v>10.5</v>
      </c>
      <c r="Q3329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0">
        <f t="shared" si="256"/>
        <v>10.5</v>
      </c>
      <c r="Q3330" t="s">
        <v>8308</v>
      </c>
      <c r="R3330" t="s">
        <v>8318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IFERROR(ROUND(E3331/L3331,2),0)</f>
        <v>6.83</v>
      </c>
      <c r="Q3331" t="s">
        <v>8316</v>
      </c>
      <c r="R3331" t="s">
        <v>8334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0">
        <f t="shared" si="261"/>
        <v>10.25</v>
      </c>
      <c r="Q3332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0">
        <f t="shared" si="261"/>
        <v>10.25</v>
      </c>
      <c r="Q3333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0">
        <f t="shared" si="261"/>
        <v>20</v>
      </c>
      <c r="Q3334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0">
        <f t="shared" si="261"/>
        <v>13.33</v>
      </c>
      <c r="Q3335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0">
        <f t="shared" si="261"/>
        <v>20</v>
      </c>
      <c r="Q3336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0">
        <f t="shared" si="261"/>
        <v>20</v>
      </c>
      <c r="Q3337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0">
        <f t="shared" si="261"/>
        <v>10</v>
      </c>
      <c r="Q3339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0">
        <f t="shared" si="261"/>
        <v>20</v>
      </c>
      <c r="Q334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0">
        <f t="shared" si="261"/>
        <v>1.54</v>
      </c>
      <c r="Q3341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0">
        <f t="shared" si="261"/>
        <v>13.33</v>
      </c>
      <c r="Q3342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0">
        <f t="shared" si="261"/>
        <v>13.33</v>
      </c>
      <c r="Q3343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0">
        <f t="shared" si="261"/>
        <v>13.33</v>
      </c>
      <c r="Q3344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0">
        <f t="shared" si="261"/>
        <v>13.33</v>
      </c>
      <c r="Q3345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0">
        <f t="shared" si="261"/>
        <v>20</v>
      </c>
      <c r="Q3346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0">
        <f t="shared" si="261"/>
        <v>18</v>
      </c>
      <c r="Q3351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0">
        <f t="shared" si="261"/>
        <v>12</v>
      </c>
      <c r="Q3352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0">
        <f t="shared" si="261"/>
        <v>12</v>
      </c>
      <c r="Q3353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0">
        <f t="shared" si="261"/>
        <v>9</v>
      </c>
      <c r="Q3354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0">
        <f t="shared" si="261"/>
        <v>8.75</v>
      </c>
      <c r="Q3355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11.67</v>
      </c>
      <c r="Q3356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0">
        <f t="shared" si="261"/>
        <v>17.5</v>
      </c>
      <c r="Q3357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0">
        <f t="shared" si="261"/>
        <v>11.67</v>
      </c>
      <c r="Q3358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0">
        <f t="shared" si="261"/>
        <v>11.67</v>
      </c>
      <c r="Q3359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0">
        <f t="shared" si="261"/>
        <v>17.5</v>
      </c>
      <c r="Q3361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0">
        <f t="shared" si="261"/>
        <v>8.75</v>
      </c>
      <c r="Q3362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0">
        <f t="shared" si="261"/>
        <v>17.5</v>
      </c>
      <c r="Q3364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0">
        <f t="shared" si="261"/>
        <v>17.5</v>
      </c>
      <c r="Q3365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0">
        <f t="shared" si="261"/>
        <v>34</v>
      </c>
      <c r="Q3367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0">
        <f t="shared" si="261"/>
        <v>8.5</v>
      </c>
      <c r="Q3368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0">
        <f t="shared" si="261"/>
        <v>10.33</v>
      </c>
      <c r="Q3373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0">
        <f t="shared" si="261"/>
        <v>15.5</v>
      </c>
      <c r="Q3374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0">
        <f t="shared" si="261"/>
        <v>10</v>
      </c>
      <c r="Q3376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0">
        <f t="shared" si="261"/>
        <v>30</v>
      </c>
      <c r="Q3377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0">
        <f t="shared" si="261"/>
        <v>15</v>
      </c>
      <c r="Q3378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0">
        <f t="shared" si="261"/>
        <v>30</v>
      </c>
      <c r="Q3380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0">
        <f t="shared" si="261"/>
        <v>15</v>
      </c>
      <c r="Q3381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0">
        <f t="shared" si="261"/>
        <v>7.5</v>
      </c>
      <c r="Q3382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0">
        <f t="shared" si="261"/>
        <v>30</v>
      </c>
      <c r="Q3383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0">
        <f t="shared" si="261"/>
        <v>15</v>
      </c>
      <c r="Q3384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0">
        <f t="shared" si="261"/>
        <v>15</v>
      </c>
      <c r="Q3385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0">
        <f t="shared" si="261"/>
        <v>30</v>
      </c>
      <c r="Q3386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0">
        <f t="shared" si="261"/>
        <v>15</v>
      </c>
      <c r="Q3387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0">
        <f t="shared" si="261"/>
        <v>7.25</v>
      </c>
      <c r="Q3389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0">
        <f t="shared" si="261"/>
        <v>29</v>
      </c>
      <c r="Q3390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0">
        <f t="shared" si="261"/>
        <v>7.25</v>
      </c>
      <c r="Q3391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IFERROR(ROUND(E3395/L3395,2),0)</f>
        <v>13.01</v>
      </c>
      <c r="Q3395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0">
        <f t="shared" si="266"/>
        <v>13</v>
      </c>
      <c r="Q3396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0">
        <f t="shared" si="266"/>
        <v>13</v>
      </c>
      <c r="Q3397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0">
        <f t="shared" si="266"/>
        <v>13</v>
      </c>
      <c r="Q3398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0">
        <f t="shared" si="266"/>
        <v>13</v>
      </c>
      <c r="Q3399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0">
        <f t="shared" si="266"/>
        <v>13</v>
      </c>
      <c r="Q340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0">
        <f t="shared" si="266"/>
        <v>13</v>
      </c>
      <c r="Q3401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0">
        <f t="shared" si="266"/>
        <v>13</v>
      </c>
      <c r="Q3402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0">
        <f t="shared" si="266"/>
        <v>13</v>
      </c>
      <c r="Q3403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0">
        <f t="shared" si="266"/>
        <v>13</v>
      </c>
      <c r="Q3404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0">
        <f t="shared" si="266"/>
        <v>6.5</v>
      </c>
      <c r="Q3405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0">
        <f t="shared" si="266"/>
        <v>13</v>
      </c>
      <c r="Q3406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0">
        <f t="shared" si="266"/>
        <v>13</v>
      </c>
      <c r="Q3407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0">
        <f t="shared" si="266"/>
        <v>25</v>
      </c>
      <c r="Q3408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0">
        <f t="shared" si="266"/>
        <v>12.5</v>
      </c>
      <c r="Q3409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0">
        <f t="shared" si="266"/>
        <v>25</v>
      </c>
      <c r="Q34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0">
        <f t="shared" si="266"/>
        <v>25</v>
      </c>
      <c r="Q3411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0">
        <f t="shared" si="266"/>
        <v>12.5</v>
      </c>
      <c r="Q3412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0">
        <f t="shared" si="266"/>
        <v>25</v>
      </c>
      <c r="Q3413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0">
        <f t="shared" si="266"/>
        <v>25</v>
      </c>
      <c r="Q3414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0">
        <f t="shared" si="266"/>
        <v>25</v>
      </c>
      <c r="Q3415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0">
        <f t="shared" si="266"/>
        <v>6.25</v>
      </c>
      <c r="Q3416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0">
        <f t="shared" si="266"/>
        <v>25</v>
      </c>
      <c r="Q3417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0">
        <f t="shared" si="266"/>
        <v>25</v>
      </c>
      <c r="Q3418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0">
        <f t="shared" si="266"/>
        <v>8.33</v>
      </c>
      <c r="Q3419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0">
        <f t="shared" si="266"/>
        <v>25</v>
      </c>
      <c r="Q3420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0">
        <f t="shared" si="266"/>
        <v>25</v>
      </c>
      <c r="Q3421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0">
        <f t="shared" si="266"/>
        <v>8.33</v>
      </c>
      <c r="Q3422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0">
        <f t="shared" si="266"/>
        <v>25</v>
      </c>
      <c r="Q3423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0">
        <f t="shared" si="266"/>
        <v>25</v>
      </c>
      <c r="Q3424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0">
        <f t="shared" si="266"/>
        <v>12.5</v>
      </c>
      <c r="Q3425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0">
        <f t="shared" si="266"/>
        <v>25</v>
      </c>
      <c r="Q3426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0">
        <f t="shared" si="266"/>
        <v>12.5</v>
      </c>
      <c r="Q3427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0">
        <f t="shared" si="266"/>
        <v>25</v>
      </c>
      <c r="Q3428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0">
        <f t="shared" si="266"/>
        <v>12.5</v>
      </c>
      <c r="Q3429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0">
        <f t="shared" si="266"/>
        <v>25</v>
      </c>
      <c r="Q3430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0">
        <f t="shared" si="266"/>
        <v>25</v>
      </c>
      <c r="Q3431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0">
        <f t="shared" si="266"/>
        <v>25</v>
      </c>
      <c r="Q3432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0">
        <f t="shared" si="266"/>
        <v>25</v>
      </c>
      <c r="Q3433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0">
        <f t="shared" si="266"/>
        <v>12.5</v>
      </c>
      <c r="Q3434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0">
        <f t="shared" si="266"/>
        <v>25</v>
      </c>
      <c r="Q3435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0">
        <f t="shared" si="266"/>
        <v>25</v>
      </c>
      <c r="Q3436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0">
        <f t="shared" si="266"/>
        <v>25</v>
      </c>
      <c r="Q3437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0">
        <f t="shared" si="266"/>
        <v>4.8</v>
      </c>
      <c r="Q3438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0">
        <f t="shared" si="266"/>
        <v>2.67</v>
      </c>
      <c r="Q3439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0">
        <f t="shared" si="266"/>
        <v>5.75</v>
      </c>
      <c r="Q3440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0">
        <f t="shared" si="266"/>
        <v>5.75</v>
      </c>
      <c r="Q3441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0">
        <f t="shared" si="266"/>
        <v>22</v>
      </c>
      <c r="Q3442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0">
        <f t="shared" si="266"/>
        <v>7.33</v>
      </c>
      <c r="Q3443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0">
        <f t="shared" si="266"/>
        <v>7</v>
      </c>
      <c r="Q3444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0">
        <f t="shared" si="266"/>
        <v>10.5</v>
      </c>
      <c r="Q3445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0">
        <f t="shared" si="266"/>
        <v>3</v>
      </c>
      <c r="Q3446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0">
        <f t="shared" si="266"/>
        <v>10.5</v>
      </c>
      <c r="Q3447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0">
        <f t="shared" si="266"/>
        <v>10.5</v>
      </c>
      <c r="Q3448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0">
        <f t="shared" si="266"/>
        <v>7</v>
      </c>
      <c r="Q3449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0">
        <f t="shared" si="266"/>
        <v>10.5</v>
      </c>
      <c r="Q3450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0">
        <f t="shared" si="266"/>
        <v>10.5</v>
      </c>
      <c r="Q3451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0">
        <f t="shared" si="266"/>
        <v>7</v>
      </c>
      <c r="Q3452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0">
        <f t="shared" si="266"/>
        <v>20</v>
      </c>
      <c r="Q3453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0">
        <f t="shared" si="266"/>
        <v>20</v>
      </c>
      <c r="Q3454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0">
        <f t="shared" si="266"/>
        <v>10</v>
      </c>
      <c r="Q3455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0">
        <f t="shared" si="266"/>
        <v>10</v>
      </c>
      <c r="Q3456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0">
        <f t="shared" si="266"/>
        <v>20</v>
      </c>
      <c r="Q3457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0">
        <f t="shared" si="266"/>
        <v>20</v>
      </c>
      <c r="Q3458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IFERROR(ROUND(E3459/L3459,2),0)</f>
        <v>20</v>
      </c>
      <c r="Q3459" t="s">
        <v>8327</v>
      </c>
      <c r="R3459" t="s">
        <v>8330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0">
        <f t="shared" si="271"/>
        <v>20</v>
      </c>
      <c r="Q346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0">
        <f t="shared" si="271"/>
        <v>20</v>
      </c>
      <c r="Q3461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0">
        <f t="shared" si="271"/>
        <v>10</v>
      </c>
      <c r="Q3462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0">
        <f t="shared" si="271"/>
        <v>10</v>
      </c>
      <c r="Q3463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0">
        <f t="shared" si="271"/>
        <v>20</v>
      </c>
      <c r="Q3464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0">
        <f t="shared" si="271"/>
        <v>5.33</v>
      </c>
      <c r="Q3471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0">
        <f t="shared" si="271"/>
        <v>16</v>
      </c>
      <c r="Q3472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0">
        <f t="shared" si="271"/>
        <v>15</v>
      </c>
      <c r="Q3474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0">
        <f t="shared" si="271"/>
        <v>5</v>
      </c>
      <c r="Q3476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0">
        <f t="shared" si="271"/>
        <v>7.5</v>
      </c>
      <c r="Q3477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0">
        <f t="shared" si="271"/>
        <v>7.5</v>
      </c>
      <c r="Q3478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0">
        <f t="shared" si="271"/>
        <v>15</v>
      </c>
      <c r="Q3479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0">
        <f t="shared" si="271"/>
        <v>15</v>
      </c>
      <c r="Q3480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0">
        <f t="shared" si="271"/>
        <v>7.5</v>
      </c>
      <c r="Q3481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0">
        <f t="shared" si="271"/>
        <v>15</v>
      </c>
      <c r="Q3482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0">
        <f t="shared" si="271"/>
        <v>15</v>
      </c>
      <c r="Q3483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0">
        <f t="shared" si="271"/>
        <v>5</v>
      </c>
      <c r="Q3485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0">
        <f t="shared" si="271"/>
        <v>15</v>
      </c>
      <c r="Q3486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0">
        <f t="shared" si="271"/>
        <v>5.5</v>
      </c>
      <c r="Q3495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0">
        <f t="shared" si="271"/>
        <v>2.75</v>
      </c>
      <c r="Q3496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0">
        <f t="shared" si="271"/>
        <v>3.67</v>
      </c>
      <c r="Q3497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0">
        <f t="shared" si="271"/>
        <v>3.67</v>
      </c>
      <c r="Q3498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0">
        <f t="shared" si="271"/>
        <v>5.5</v>
      </c>
      <c r="Q3499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0">
        <f t="shared" si="271"/>
        <v>5.5</v>
      </c>
      <c r="Q3500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0">
        <f t="shared" si="271"/>
        <v>5.5</v>
      </c>
      <c r="Q3501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0">
        <f t="shared" si="271"/>
        <v>5.5</v>
      </c>
      <c r="Q3502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0">
        <f t="shared" si="271"/>
        <v>5.5</v>
      </c>
      <c r="Q3503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0">
        <f t="shared" si="271"/>
        <v>10</v>
      </c>
      <c r="Q3505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0">
        <f t="shared" si="271"/>
        <v>10</v>
      </c>
      <c r="Q3507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0">
        <f t="shared" si="271"/>
        <v>5</v>
      </c>
      <c r="Q3508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0">
        <f t="shared" si="271"/>
        <v>10</v>
      </c>
      <c r="Q3509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0">
        <f t="shared" si="271"/>
        <v>10</v>
      </c>
      <c r="Q3510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0">
        <f t="shared" si="271"/>
        <v>10</v>
      </c>
      <c r="Q3511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0">
        <f t="shared" si="271"/>
        <v>5</v>
      </c>
      <c r="Q3512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0">
        <f t="shared" si="271"/>
        <v>10</v>
      </c>
      <c r="Q3514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0">
        <f t="shared" si="271"/>
        <v>10</v>
      </c>
      <c r="Q3515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0">
        <f t="shared" si="271"/>
        <v>10</v>
      </c>
      <c r="Q3516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0">
        <f t="shared" si="271"/>
        <v>10</v>
      </c>
      <c r="Q3517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0">
        <f t="shared" si="271"/>
        <v>10</v>
      </c>
      <c r="Q3518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0">
        <f t="shared" si="271"/>
        <v>3.33</v>
      </c>
      <c r="Q3519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0">
        <f t="shared" si="271"/>
        <v>5</v>
      </c>
      <c r="Q3520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0">
        <f t="shared" si="271"/>
        <v>10</v>
      </c>
      <c r="Q3521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0">
        <f t="shared" si="271"/>
        <v>10</v>
      </c>
      <c r="Q3522" t="s">
        <v>8313</v>
      </c>
      <c r="R3522" t="s">
        <v>8355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10">
        <f t="shared" ref="P3523:P3586" si="276">IFERROR(ROUND(E3523/L3523,2),0)</f>
        <v>10</v>
      </c>
      <c r="Q3523" t="s">
        <v>8311</v>
      </c>
      <c r="R3523" t="s">
        <v>8349</v>
      </c>
      <c r="S3523" s="13">
        <f t="shared" ref="S3523:S3586" si="277">(((J3523/60)/60)/24)+DATE(1970,1,1)</f>
        <v>42121.367002314815</v>
      </c>
      <c r="T3523" s="13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0">
        <f t="shared" si="276"/>
        <v>5</v>
      </c>
      <c r="Q3524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0">
        <f t="shared" si="276"/>
        <v>5</v>
      </c>
      <c r="Q3525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0">
        <f t="shared" si="276"/>
        <v>10</v>
      </c>
      <c r="Q3526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0">
        <f t="shared" si="276"/>
        <v>10</v>
      </c>
      <c r="Q3527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0">
        <f t="shared" si="276"/>
        <v>5</v>
      </c>
      <c r="Q3528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0">
        <f t="shared" si="276"/>
        <v>10</v>
      </c>
      <c r="Q3529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0">
        <f t="shared" si="276"/>
        <v>10</v>
      </c>
      <c r="Q3530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0">
        <f t="shared" si="276"/>
        <v>10</v>
      </c>
      <c r="Q3531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0">
        <f t="shared" si="276"/>
        <v>5</v>
      </c>
      <c r="Q3532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0">
        <f t="shared" si="276"/>
        <v>10</v>
      </c>
      <c r="Q3533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0">
        <f t="shared" si="276"/>
        <v>5</v>
      </c>
      <c r="Q3534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0">
        <f t="shared" si="276"/>
        <v>10</v>
      </c>
      <c r="Q3535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0">
        <f t="shared" si="276"/>
        <v>10</v>
      </c>
      <c r="Q3536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0">
        <f t="shared" si="276"/>
        <v>10</v>
      </c>
      <c r="Q3537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0">
        <f t="shared" si="276"/>
        <v>5</v>
      </c>
      <c r="Q3538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0">
        <f t="shared" si="276"/>
        <v>10</v>
      </c>
      <c r="Q3539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0">
        <f t="shared" si="276"/>
        <v>10</v>
      </c>
      <c r="Q3542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0">
        <f t="shared" si="276"/>
        <v>10</v>
      </c>
      <c r="Q3543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0">
        <f t="shared" si="276"/>
        <v>10</v>
      </c>
      <c r="Q3544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0">
        <f t="shared" si="276"/>
        <v>5</v>
      </c>
      <c r="Q3545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0">
        <f t="shared" si="276"/>
        <v>10</v>
      </c>
      <c r="Q3546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0">
        <f t="shared" si="276"/>
        <v>10</v>
      </c>
      <c r="Q3547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0">
        <f t="shared" si="276"/>
        <v>10</v>
      </c>
      <c r="Q3548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0">
        <f t="shared" si="276"/>
        <v>10</v>
      </c>
      <c r="Q3549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0">
        <f t="shared" si="276"/>
        <v>10</v>
      </c>
      <c r="Q3550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0">
        <f t="shared" si="276"/>
        <v>10</v>
      </c>
      <c r="Q3551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0">
        <f t="shared" si="276"/>
        <v>10</v>
      </c>
      <c r="Q3552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0">
        <f t="shared" si="276"/>
        <v>10</v>
      </c>
      <c r="Q3553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0">
        <f t="shared" si="276"/>
        <v>4</v>
      </c>
      <c r="Q3555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0">
        <f t="shared" si="276"/>
        <v>2</v>
      </c>
      <c r="Q3556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0">
        <f t="shared" si="276"/>
        <v>2</v>
      </c>
      <c r="Q3557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0">
        <f t="shared" si="276"/>
        <v>8</v>
      </c>
      <c r="Q3559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0">
        <f t="shared" si="276"/>
        <v>2.33</v>
      </c>
      <c r="Q3560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0">
        <f t="shared" si="276"/>
        <v>7</v>
      </c>
      <c r="Q3562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0">
        <f t="shared" si="276"/>
        <v>3</v>
      </c>
      <c r="Q3564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0">
        <f t="shared" si="276"/>
        <v>3</v>
      </c>
      <c r="Q3565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0">
        <f t="shared" si="276"/>
        <v>6</v>
      </c>
      <c r="Q3567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0">
        <f t="shared" si="276"/>
        <v>3</v>
      </c>
      <c r="Q3568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0">
        <f t="shared" si="276"/>
        <v>3</v>
      </c>
      <c r="Q3569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0">
        <f t="shared" si="276"/>
        <v>3</v>
      </c>
      <c r="Q3570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0">
        <f t="shared" si="276"/>
        <v>5</v>
      </c>
      <c r="Q3571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0">
        <f t="shared" si="276"/>
        <v>5</v>
      </c>
      <c r="Q3572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0">
        <f t="shared" si="276"/>
        <v>5</v>
      </c>
      <c r="Q3573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5</v>
      </c>
      <c r="Q3574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0">
        <f t="shared" si="276"/>
        <v>5</v>
      </c>
      <c r="Q3575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0">
        <f t="shared" si="276"/>
        <v>5</v>
      </c>
      <c r="Q3576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0">
        <f t="shared" si="276"/>
        <v>5</v>
      </c>
      <c r="Q3577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0">
        <f t="shared" si="276"/>
        <v>5</v>
      </c>
      <c r="Q3578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0">
        <f t="shared" si="276"/>
        <v>5</v>
      </c>
      <c r="Q3579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>
        <f t="shared" si="276"/>
        <v>5</v>
      </c>
      <c r="Q3580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0">
        <f t="shared" si="276"/>
        <v>5</v>
      </c>
      <c r="Q3581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0">
        <f t="shared" si="276"/>
        <v>5</v>
      </c>
      <c r="Q3582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0">
        <f t="shared" si="276"/>
        <v>5</v>
      </c>
      <c r="Q3584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0">
        <f t="shared" si="276"/>
        <v>5</v>
      </c>
      <c r="Q3585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t="s">
        <v>8319</v>
      </c>
      <c r="R3586" t="s">
        <v>8345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10">
        <f t="shared" ref="P3587:P3650" si="281">IFERROR(ROUND(E3587/L3587,2),0)</f>
        <v>1</v>
      </c>
      <c r="Q3587" t="s">
        <v>8319</v>
      </c>
      <c r="R3587" t="s">
        <v>8345</v>
      </c>
      <c r="S3587" s="13">
        <f t="shared" ref="S3587:S3650" si="282">(((J3587/60)/60)/24)+DATE(1970,1,1)</f>
        <v>42027.856990740736</v>
      </c>
      <c r="T3587" s="13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0">
        <f t="shared" si="281"/>
        <v>1</v>
      </c>
      <c r="Q3588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0">
        <f t="shared" si="281"/>
        <v>5</v>
      </c>
      <c r="Q3589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0">
        <f t="shared" si="281"/>
        <v>5</v>
      </c>
      <c r="Q3590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0">
        <f t="shared" si="281"/>
        <v>5</v>
      </c>
      <c r="Q3591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0">
        <f t="shared" si="281"/>
        <v>5</v>
      </c>
      <c r="Q3593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0">
        <f t="shared" si="281"/>
        <v>5</v>
      </c>
      <c r="Q3594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0">
        <f t="shared" si="281"/>
        <v>5</v>
      </c>
      <c r="Q3595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0">
        <f t="shared" si="281"/>
        <v>5</v>
      </c>
      <c r="Q3596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0">
        <f t="shared" si="281"/>
        <v>5</v>
      </c>
      <c r="Q3597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0">
        <f t="shared" si="281"/>
        <v>5</v>
      </c>
      <c r="Q3598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0">
        <f t="shared" si="281"/>
        <v>5</v>
      </c>
      <c r="Q3599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0">
        <f t="shared" si="281"/>
        <v>5</v>
      </c>
      <c r="Q3600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0">
        <f t="shared" si="281"/>
        <v>4</v>
      </c>
      <c r="Q3601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0">
        <f t="shared" si="281"/>
        <v>2</v>
      </c>
      <c r="Q3603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0">
        <f t="shared" si="281"/>
        <v>1</v>
      </c>
      <c r="Q3605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0">
        <f t="shared" si="281"/>
        <v>1</v>
      </c>
      <c r="Q3607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0">
        <f t="shared" si="281"/>
        <v>1</v>
      </c>
      <c r="Q3608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0">
        <f t="shared" si="281"/>
        <v>1</v>
      </c>
      <c r="Q3609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0">
        <f t="shared" si="281"/>
        <v>1.5</v>
      </c>
      <c r="Q3610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0">
        <f t="shared" si="281"/>
        <v>1</v>
      </c>
      <c r="Q3611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0">
        <f t="shared" si="281"/>
        <v>1.5</v>
      </c>
      <c r="Q3612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0">
        <f t="shared" si="281"/>
        <v>1.5</v>
      </c>
      <c r="Q3613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0">
        <f t="shared" si="281"/>
        <v>3</v>
      </c>
      <c r="Q3614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0">
        <f t="shared" si="281"/>
        <v>1</v>
      </c>
      <c r="Q3616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0">
        <f t="shared" si="281"/>
        <v>1</v>
      </c>
      <c r="Q3617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0">
        <f t="shared" si="281"/>
        <v>2</v>
      </c>
      <c r="Q3618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0">
        <f t="shared" si="281"/>
        <v>2</v>
      </c>
      <c r="Q3619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0">
        <f t="shared" si="281"/>
        <v>1</v>
      </c>
      <c r="Q3620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0">
        <f t="shared" si="281"/>
        <v>1</v>
      </c>
      <c r="Q3621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0">
        <f t="shared" si="281"/>
        <v>1</v>
      </c>
      <c r="Q3622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0">
        <f t="shared" si="281"/>
        <v>1</v>
      </c>
      <c r="Q3623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0">
        <f t="shared" si="281"/>
        <v>2</v>
      </c>
      <c r="Q3624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0">
        <f t="shared" si="281"/>
        <v>1</v>
      </c>
      <c r="Q3625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0">
        <f t="shared" si="281"/>
        <v>1</v>
      </c>
      <c r="Q3626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0">
        <f t="shared" si="281"/>
        <v>1</v>
      </c>
      <c r="Q3627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0">
        <f t="shared" si="281"/>
        <v>1</v>
      </c>
      <c r="Q3628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0">
        <f t="shared" si="281"/>
        <v>1</v>
      </c>
      <c r="Q3629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0">
        <f t="shared" si="281"/>
        <v>1</v>
      </c>
      <c r="Q3630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0">
        <f t="shared" si="281"/>
        <v>1</v>
      </c>
      <c r="Q3631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0">
        <f t="shared" si="281"/>
        <v>2</v>
      </c>
      <c r="Q3633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0">
        <f t="shared" si="281"/>
        <v>1</v>
      </c>
      <c r="Q3634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0">
        <f t="shared" si="281"/>
        <v>1</v>
      </c>
      <c r="Q3635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0">
        <f t="shared" si="281"/>
        <v>1</v>
      </c>
      <c r="Q3636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0">
        <f t="shared" si="281"/>
        <v>1</v>
      </c>
      <c r="Q3637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0">
        <f t="shared" si="281"/>
        <v>1</v>
      </c>
      <c r="Q3638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0">
        <f t="shared" si="281"/>
        <v>1</v>
      </c>
      <c r="Q3639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0">
        <f t="shared" si="281"/>
        <v>1</v>
      </c>
      <c r="Q3640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0">
        <f t="shared" si="281"/>
        <v>1</v>
      </c>
      <c r="Q3642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0">
        <f t="shared" si="281"/>
        <v>1</v>
      </c>
      <c r="Q3643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0">
        <f t="shared" si="281"/>
        <v>1</v>
      </c>
      <c r="Q3644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0">
        <f t="shared" si="281"/>
        <v>1</v>
      </c>
      <c r="Q3645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0">
        <f t="shared" si="281"/>
        <v>1</v>
      </c>
      <c r="Q3646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0">
        <f t="shared" si="281"/>
        <v>1</v>
      </c>
      <c r="Q3647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0">
        <f t="shared" si="281"/>
        <v>1</v>
      </c>
      <c r="Q3648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0">
        <f t="shared" si="281"/>
        <v>1</v>
      </c>
      <c r="Q3649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0">
        <f t="shared" si="281"/>
        <v>1</v>
      </c>
      <c r="Q3650" t="s">
        <v>8308</v>
      </c>
      <c r="R3650" t="s">
        <v>8342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10">
        <f t="shared" ref="P3651:P3714" si="286">IFERROR(ROUND(E3651/L3651,2),0)</f>
        <v>1</v>
      </c>
      <c r="Q3651" t="s">
        <v>8308</v>
      </c>
      <c r="R3651" t="s">
        <v>8342</v>
      </c>
      <c r="S3651" s="13">
        <f t="shared" ref="S3651:S3714" si="287">(((J3651/60)/60)/24)+DATE(1970,1,1)</f>
        <v>41865.583275462966</v>
      </c>
      <c r="T3651" s="13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0">
        <f t="shared" si="286"/>
        <v>1</v>
      </c>
      <c r="Q3652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0">
        <f t="shared" si="286"/>
        <v>1</v>
      </c>
      <c r="Q3653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0">
        <f t="shared" si="286"/>
        <v>1</v>
      </c>
      <c r="Q3654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0">
        <f t="shared" si="286"/>
        <v>1</v>
      </c>
      <c r="Q3655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0">
        <f t="shared" si="286"/>
        <v>1</v>
      </c>
      <c r="Q3656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0">
        <f t="shared" si="286"/>
        <v>1</v>
      </c>
      <c r="Q3657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0">
        <f t="shared" si="286"/>
        <v>1</v>
      </c>
      <c r="Q3658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0">
        <f t="shared" si="286"/>
        <v>1</v>
      </c>
      <c r="Q3659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0">
        <f t="shared" si="286"/>
        <v>1</v>
      </c>
      <c r="Q3660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0">
        <f t="shared" si="286"/>
        <v>1</v>
      </c>
      <c r="Q3661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0">
        <f t="shared" si="286"/>
        <v>1</v>
      </c>
      <c r="Q3662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0">
        <f t="shared" si="286"/>
        <v>1</v>
      </c>
      <c r="Q3663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0">
        <f t="shared" si="286"/>
        <v>1</v>
      </c>
      <c r="Q3664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0">
        <f t="shared" si="286"/>
        <v>1</v>
      </c>
      <c r="Q3665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0">
        <f t="shared" si="286"/>
        <v>1</v>
      </c>
      <c r="Q3666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0">
        <f t="shared" si="286"/>
        <v>1</v>
      </c>
      <c r="Q3667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0">
        <f t="shared" si="286"/>
        <v>1</v>
      </c>
      <c r="Q3668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0">
        <f t="shared" si="286"/>
        <v>1</v>
      </c>
      <c r="Q3669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0">
        <f t="shared" si="286"/>
        <v>1</v>
      </c>
      <c r="Q3670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0">
        <f t="shared" si="286"/>
        <v>1</v>
      </c>
      <c r="Q3671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0">
        <f t="shared" si="286"/>
        <v>1</v>
      </c>
      <c r="Q3672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0">
        <f t="shared" si="286"/>
        <v>1</v>
      </c>
      <c r="Q3673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0">
        <f t="shared" si="286"/>
        <v>1</v>
      </c>
      <c r="Q3675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0">
        <f t="shared" si="286"/>
        <v>1</v>
      </c>
      <c r="Q3676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0">
        <f t="shared" si="286"/>
        <v>1</v>
      </c>
      <c r="Q3677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0">
        <f t="shared" si="286"/>
        <v>1</v>
      </c>
      <c r="Q3678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0">
        <f t="shared" si="286"/>
        <v>1</v>
      </c>
      <c r="Q3679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0">
        <f t="shared" si="286"/>
        <v>1</v>
      </c>
      <c r="Q3681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0">
        <f t="shared" si="286"/>
        <v>1</v>
      </c>
      <c r="Q3682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0">
        <f t="shared" si="286"/>
        <v>1</v>
      </c>
      <c r="Q3683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0">
        <f t="shared" si="286"/>
        <v>1</v>
      </c>
      <c r="Q3684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0">
        <f t="shared" si="286"/>
        <v>1</v>
      </c>
      <c r="Q3685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0">
        <f t="shared" si="286"/>
        <v>1</v>
      </c>
      <c r="Q3686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0">
        <f t="shared" si="286"/>
        <v>1</v>
      </c>
      <c r="Q3687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0">
        <f t="shared" si="286"/>
        <v>1</v>
      </c>
      <c r="Q3688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0">
        <f t="shared" si="286"/>
        <v>1</v>
      </c>
      <c r="Q3689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0">
        <f t="shared" si="286"/>
        <v>1</v>
      </c>
      <c r="Q3690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0">
        <f t="shared" si="286"/>
        <v>1</v>
      </c>
      <c r="Q3691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0">
        <f t="shared" si="286"/>
        <v>1</v>
      </c>
      <c r="Q3692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0">
        <f t="shared" si="286"/>
        <v>1</v>
      </c>
      <c r="Q3693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0">
        <f t="shared" si="286"/>
        <v>1</v>
      </c>
      <c r="Q3694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0">
        <f t="shared" si="286"/>
        <v>1</v>
      </c>
      <c r="Q3695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0">
        <f t="shared" si="286"/>
        <v>1</v>
      </c>
      <c r="Q3696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0">
        <f t="shared" si="286"/>
        <v>1</v>
      </c>
      <c r="Q3697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0">
        <f t="shared" si="286"/>
        <v>1</v>
      </c>
      <c r="Q3698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0">
        <f t="shared" si="286"/>
        <v>1</v>
      </c>
      <c r="Q3699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0">
        <f t="shared" si="286"/>
        <v>1</v>
      </c>
      <c r="Q3700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0">
        <f t="shared" si="286"/>
        <v>1</v>
      </c>
      <c r="Q3701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0">
        <f t="shared" si="286"/>
        <v>1</v>
      </c>
      <c r="Q3702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0">
        <f t="shared" si="286"/>
        <v>1</v>
      </c>
      <c r="Q3703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0">
        <f t="shared" si="286"/>
        <v>1</v>
      </c>
      <c r="Q3704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0">
        <f t="shared" si="286"/>
        <v>0</v>
      </c>
      <c r="Q3707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0">
        <f t="shared" si="286"/>
        <v>0</v>
      </c>
      <c r="Q3708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0">
        <f t="shared" si="286"/>
        <v>0</v>
      </c>
      <c r="Q3709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0">
        <f t="shared" si="286"/>
        <v>0</v>
      </c>
      <c r="Q3710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0">
        <f t="shared" si="286"/>
        <v>0</v>
      </c>
      <c r="Q3711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0">
        <f t="shared" si="286"/>
        <v>0</v>
      </c>
      <c r="Q3712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0">
        <f t="shared" si="286"/>
        <v>0</v>
      </c>
      <c r="Q3713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0">
        <f t="shared" si="286"/>
        <v>0</v>
      </c>
      <c r="Q3714" t="s">
        <v>8321</v>
      </c>
      <c r="R3714" t="s">
        <v>8337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10">
        <f t="shared" ref="P3715:P3778" si="291">IFERROR(ROUND(E3715/L3715,2),0)</f>
        <v>0</v>
      </c>
      <c r="Q3715" t="s">
        <v>8321</v>
      </c>
      <c r="R3715" t="s">
        <v>8337</v>
      </c>
      <c r="S3715" s="13">
        <f t="shared" ref="S3715:S3778" si="292">(((J3715/60)/60)/24)+DATE(1970,1,1)</f>
        <v>42053.198287037041</v>
      </c>
      <c r="T3715" s="13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0">
        <f t="shared" si="291"/>
        <v>0</v>
      </c>
      <c r="Q3716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0">
        <f t="shared" si="291"/>
        <v>0</v>
      </c>
      <c r="Q3717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0">
        <f t="shared" si="291"/>
        <v>0</v>
      </c>
      <c r="Q3718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0">
        <f t="shared" si="291"/>
        <v>0</v>
      </c>
      <c r="Q3720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0">
        <f t="shared" si="291"/>
        <v>0</v>
      </c>
      <c r="Q3721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0">
        <f t="shared" si="291"/>
        <v>0</v>
      </c>
      <c r="Q3722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0">
        <f t="shared" si="291"/>
        <v>0</v>
      </c>
      <c r="Q3723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0">
        <f t="shared" si="291"/>
        <v>0</v>
      </c>
      <c r="Q3724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0">
        <f t="shared" si="291"/>
        <v>0</v>
      </c>
      <c r="Q3726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0">
        <f t="shared" si="291"/>
        <v>0</v>
      </c>
      <c r="Q3727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0">
        <f t="shared" si="291"/>
        <v>0</v>
      </c>
      <c r="Q3728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0">
        <f t="shared" si="291"/>
        <v>0</v>
      </c>
      <c r="Q3729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0">
        <f t="shared" si="291"/>
        <v>0</v>
      </c>
      <c r="Q3730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0">
        <f t="shared" si="291"/>
        <v>0</v>
      </c>
      <c r="Q3731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0">
        <f t="shared" si="291"/>
        <v>0</v>
      </c>
      <c r="Q3732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0">
        <f t="shared" si="291"/>
        <v>0</v>
      </c>
      <c r="Q3734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0">
        <f t="shared" si="291"/>
        <v>0</v>
      </c>
      <c r="Q3735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0">
        <f t="shared" si="291"/>
        <v>0</v>
      </c>
      <c r="Q3736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0">
        <f t="shared" si="291"/>
        <v>0</v>
      </c>
      <c r="Q3737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0">
        <f t="shared" si="291"/>
        <v>0</v>
      </c>
      <c r="Q3738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0">
        <f t="shared" si="291"/>
        <v>0</v>
      </c>
      <c r="Q3739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0">
        <f t="shared" si="291"/>
        <v>0</v>
      </c>
      <c r="Q3740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0">
        <f t="shared" si="291"/>
        <v>0</v>
      </c>
      <c r="Q3741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0">
        <f t="shared" si="291"/>
        <v>0</v>
      </c>
      <c r="Q3742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0">
        <f t="shared" si="291"/>
        <v>0</v>
      </c>
      <c r="Q3743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0">
        <f t="shared" si="291"/>
        <v>0</v>
      </c>
      <c r="Q3744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0">
        <f t="shared" si="291"/>
        <v>0</v>
      </c>
      <c r="Q3745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0">
        <f t="shared" si="291"/>
        <v>0</v>
      </c>
      <c r="Q3746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0">
        <f t="shared" si="291"/>
        <v>0</v>
      </c>
      <c r="Q3747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0">
        <f t="shared" si="291"/>
        <v>0</v>
      </c>
      <c r="Q3748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0">
        <f t="shared" si="291"/>
        <v>0</v>
      </c>
      <c r="Q3749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0">
        <f t="shared" si="291"/>
        <v>0</v>
      </c>
      <c r="Q3750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0">
        <f t="shared" si="291"/>
        <v>0</v>
      </c>
      <c r="Q3751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0">
        <f t="shared" si="291"/>
        <v>0</v>
      </c>
      <c r="Q3752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0">
        <f t="shared" si="291"/>
        <v>0</v>
      </c>
      <c r="Q3753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0">
        <f t="shared" si="291"/>
        <v>0</v>
      </c>
      <c r="Q3754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0">
        <f t="shared" si="291"/>
        <v>0</v>
      </c>
      <c r="Q3755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0">
        <f t="shared" si="291"/>
        <v>0</v>
      </c>
      <c r="Q3756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0">
        <f t="shared" si="291"/>
        <v>0</v>
      </c>
      <c r="Q3757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0">
        <f t="shared" si="291"/>
        <v>0</v>
      </c>
      <c r="Q3758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0">
        <f t="shared" si="291"/>
        <v>0</v>
      </c>
      <c r="Q3759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0">
        <f t="shared" si="291"/>
        <v>0</v>
      </c>
      <c r="Q3760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0">
        <f t="shared" si="291"/>
        <v>0</v>
      </c>
      <c r="Q3761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0">
        <f t="shared" si="291"/>
        <v>0</v>
      </c>
      <c r="Q3762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0">
        <f t="shared" si="291"/>
        <v>0</v>
      </c>
      <c r="Q3763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0">
        <f t="shared" si="291"/>
        <v>0</v>
      </c>
      <c r="Q3765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0">
        <f t="shared" si="291"/>
        <v>0</v>
      </c>
      <c r="Q3766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0">
        <f t="shared" si="291"/>
        <v>0</v>
      </c>
      <c r="Q3767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0">
        <f t="shared" si="291"/>
        <v>0</v>
      </c>
      <c r="Q3768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0">
        <f t="shared" si="291"/>
        <v>0</v>
      </c>
      <c r="Q3769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0">
        <f t="shared" si="291"/>
        <v>0</v>
      </c>
      <c r="Q3770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0">
        <f t="shared" si="291"/>
        <v>0</v>
      </c>
      <c r="Q3771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0">
        <f t="shared" si="291"/>
        <v>0</v>
      </c>
      <c r="Q3772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0">
        <f t="shared" si="291"/>
        <v>0</v>
      </c>
      <c r="Q3773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0">
        <f t="shared" si="291"/>
        <v>0</v>
      </c>
      <c r="Q3774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0">
        <f t="shared" si="291"/>
        <v>0</v>
      </c>
      <c r="Q3775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0">
        <f t="shared" si="291"/>
        <v>0</v>
      </c>
      <c r="Q3776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0">
        <f t="shared" si="291"/>
        <v>0</v>
      </c>
      <c r="Q3777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0">
        <f t="shared" si="291"/>
        <v>0</v>
      </c>
      <c r="Q3778" t="s">
        <v>8308</v>
      </c>
      <c r="R3778" t="s">
        <v>8342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10">
        <f t="shared" ref="P3779:P3842" si="296">IFERROR(ROUND(E3779/L3779,2),0)</f>
        <v>0</v>
      </c>
      <c r="Q3779" t="s">
        <v>8308</v>
      </c>
      <c r="R3779" t="s">
        <v>8342</v>
      </c>
      <c r="S3779" s="13">
        <f t="shared" ref="S3779:S3842" si="297">(((J3779/60)/60)/24)+DATE(1970,1,1)</f>
        <v>42057.883159722223</v>
      </c>
      <c r="T3779" s="13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0">
        <f t="shared" si="296"/>
        <v>0</v>
      </c>
      <c r="Q3780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0">
        <f t="shared" si="296"/>
        <v>0</v>
      </c>
      <c r="Q3781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0">
        <f t="shared" si="296"/>
        <v>0</v>
      </c>
      <c r="Q3783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0">
        <f t="shared" si="296"/>
        <v>0</v>
      </c>
      <c r="Q3784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0">
        <f t="shared" si="296"/>
        <v>0</v>
      </c>
      <c r="Q3787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0">
        <f t="shared" si="296"/>
        <v>0</v>
      </c>
      <c r="Q3788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0">
        <f t="shared" si="296"/>
        <v>0</v>
      </c>
      <c r="Q3789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0">
        <f t="shared" si="296"/>
        <v>0</v>
      </c>
      <c r="Q3790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0">
        <f t="shared" si="296"/>
        <v>0</v>
      </c>
      <c r="Q3791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0">
        <f t="shared" si="296"/>
        <v>0</v>
      </c>
      <c r="Q3792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0">
        <f t="shared" si="296"/>
        <v>0</v>
      </c>
      <c r="Q3793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0">
        <f t="shared" si="296"/>
        <v>0</v>
      </c>
      <c r="Q3795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0">
        <f t="shared" si="296"/>
        <v>0</v>
      </c>
      <c r="Q3796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0">
        <f t="shared" si="296"/>
        <v>0</v>
      </c>
      <c r="Q3799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0">
        <f t="shared" si="296"/>
        <v>0</v>
      </c>
      <c r="Q3800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0">
        <f t="shared" si="296"/>
        <v>0</v>
      </c>
      <c r="Q3801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0">
        <f t="shared" si="296"/>
        <v>0</v>
      </c>
      <c r="Q3802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0">
        <f t="shared" si="296"/>
        <v>0</v>
      </c>
      <c r="Q3803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0">
        <f t="shared" si="296"/>
        <v>0</v>
      </c>
      <c r="Q3804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0">
        <f t="shared" si="296"/>
        <v>0</v>
      </c>
      <c r="Q3805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0">
        <f t="shared" si="296"/>
        <v>0</v>
      </c>
      <c r="Q3806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0">
        <f t="shared" si="296"/>
        <v>0</v>
      </c>
      <c r="Q3807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0">
        <f t="shared" si="296"/>
        <v>0</v>
      </c>
      <c r="Q3808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0">
        <f t="shared" si="296"/>
        <v>0</v>
      </c>
      <c r="Q3809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0">
        <f t="shared" si="296"/>
        <v>0</v>
      </c>
      <c r="Q3810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0">
        <f t="shared" si="296"/>
        <v>0</v>
      </c>
      <c r="Q3811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0">
        <f t="shared" si="296"/>
        <v>0</v>
      </c>
      <c r="Q3812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0">
        <f t="shared" si="296"/>
        <v>0</v>
      </c>
      <c r="Q3813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0">
        <f t="shared" si="296"/>
        <v>0</v>
      </c>
      <c r="Q3814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0">
        <f t="shared" si="296"/>
        <v>0</v>
      </c>
      <c r="Q3815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0">
        <f t="shared" si="296"/>
        <v>0</v>
      </c>
      <c r="Q3816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0">
        <f t="shared" si="296"/>
        <v>0</v>
      </c>
      <c r="Q3817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0">
        <f t="shared" si="296"/>
        <v>0</v>
      </c>
      <c r="Q3818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0">
        <f t="shared" si="296"/>
        <v>0</v>
      </c>
      <c r="Q3819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0">
        <f t="shared" si="296"/>
        <v>0</v>
      </c>
      <c r="Q3820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0">
        <f t="shared" si="296"/>
        <v>0</v>
      </c>
      <c r="Q3821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0">
        <f t="shared" si="296"/>
        <v>0</v>
      </c>
      <c r="Q3822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0">
        <f t="shared" si="296"/>
        <v>0</v>
      </c>
      <c r="Q3823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0">
        <f t="shared" si="296"/>
        <v>0</v>
      </c>
      <c r="Q3824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0">
        <f t="shared" si="296"/>
        <v>0</v>
      </c>
      <c r="Q3825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0">
        <f t="shared" si="296"/>
        <v>0</v>
      </c>
      <c r="Q3826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0">
        <f t="shared" si="296"/>
        <v>0</v>
      </c>
      <c r="Q3827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0">
        <f t="shared" si="296"/>
        <v>0</v>
      </c>
      <c r="Q3828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0">
        <f t="shared" si="296"/>
        <v>0</v>
      </c>
      <c r="Q3829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0">
        <f t="shared" si="296"/>
        <v>0</v>
      </c>
      <c r="Q3830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0">
        <f t="shared" si="296"/>
        <v>0</v>
      </c>
      <c r="Q3831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0">
        <f t="shared" si="296"/>
        <v>0</v>
      </c>
      <c r="Q3832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0">
        <f t="shared" si="296"/>
        <v>0</v>
      </c>
      <c r="Q3833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0">
        <f t="shared" si="296"/>
        <v>0</v>
      </c>
      <c r="Q3834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0">
        <f t="shared" si="296"/>
        <v>0</v>
      </c>
      <c r="Q3835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0">
        <f t="shared" si="296"/>
        <v>0</v>
      </c>
      <c r="Q3836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0">
        <f t="shared" si="296"/>
        <v>0</v>
      </c>
      <c r="Q3837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0">
        <f t="shared" si="296"/>
        <v>0</v>
      </c>
      <c r="Q3838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0">
        <f t="shared" si="296"/>
        <v>0</v>
      </c>
      <c r="Q3839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0">
        <f t="shared" si="296"/>
        <v>0</v>
      </c>
      <c r="Q3840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0">
        <f t="shared" si="296"/>
        <v>0</v>
      </c>
      <c r="Q3841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0">
        <f t="shared" si="296"/>
        <v>0</v>
      </c>
      <c r="Q3842" t="s">
        <v>8346</v>
      </c>
      <c r="R3842" t="s">
        <v>8347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10">
        <f t="shared" ref="P3843:P3906" si="301">IFERROR(ROUND(E3843/L3843,2),0)</f>
        <v>0</v>
      </c>
      <c r="Q3843" t="s">
        <v>8316</v>
      </c>
      <c r="R3843" t="s">
        <v>8334</v>
      </c>
      <c r="S3843" s="13">
        <f t="shared" ref="S3843:S3906" si="302">(((J3843/60)/60)/24)+DATE(1970,1,1)</f>
        <v>42295.753391203703</v>
      </c>
      <c r="T3843" s="13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0">
        <f t="shared" si="301"/>
        <v>0</v>
      </c>
      <c r="Q3844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0">
        <f t="shared" si="301"/>
        <v>0</v>
      </c>
      <c r="Q3845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0">
        <f t="shared" si="301"/>
        <v>0</v>
      </c>
      <c r="Q3846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0">
        <f t="shared" si="301"/>
        <v>0</v>
      </c>
      <c r="Q3847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0">
        <f t="shared" si="301"/>
        <v>0</v>
      </c>
      <c r="Q3848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0">
        <f t="shared" si="301"/>
        <v>0</v>
      </c>
      <c r="Q3849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0">
        <f t="shared" si="301"/>
        <v>0</v>
      </c>
      <c r="Q3850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0">
        <f t="shared" si="301"/>
        <v>0</v>
      </c>
      <c r="Q3851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0">
        <f t="shared" si="301"/>
        <v>0</v>
      </c>
      <c r="Q3852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0">
        <f t="shared" si="301"/>
        <v>0</v>
      </c>
      <c r="Q3853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0">
        <f t="shared" si="301"/>
        <v>0</v>
      </c>
      <c r="Q3854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0">
        <f t="shared" si="301"/>
        <v>0</v>
      </c>
      <c r="Q3855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0">
        <f t="shared" si="301"/>
        <v>0</v>
      </c>
      <c r="Q3856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0">
        <f t="shared" si="301"/>
        <v>0</v>
      </c>
      <c r="Q3857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0">
        <f t="shared" si="301"/>
        <v>0</v>
      </c>
      <c r="Q3858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0">
        <f t="shared" si="301"/>
        <v>0</v>
      </c>
      <c r="Q3859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0">
        <f t="shared" si="301"/>
        <v>0</v>
      </c>
      <c r="Q3860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0">
        <f t="shared" si="301"/>
        <v>0</v>
      </c>
      <c r="Q3861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0">
        <f t="shared" si="301"/>
        <v>0</v>
      </c>
      <c r="Q3862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0">
        <f t="shared" si="301"/>
        <v>0</v>
      </c>
      <c r="Q3864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0">
        <f t="shared" si="301"/>
        <v>0</v>
      </c>
      <c r="Q3865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0">
        <f t="shared" si="301"/>
        <v>0</v>
      </c>
      <c r="Q3866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0">
        <f t="shared" si="301"/>
        <v>0</v>
      </c>
      <c r="Q3867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0">
        <f t="shared" si="301"/>
        <v>0</v>
      </c>
      <c r="Q3868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0">
        <f t="shared" si="301"/>
        <v>0</v>
      </c>
      <c r="Q3869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0">
        <f t="shared" si="301"/>
        <v>0</v>
      </c>
      <c r="Q3870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0">
        <f t="shared" si="301"/>
        <v>0</v>
      </c>
      <c r="Q3871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0">
        <f t="shared" si="301"/>
        <v>0</v>
      </c>
      <c r="Q3872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0">
        <f t="shared" si="301"/>
        <v>0</v>
      </c>
      <c r="Q3873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0">
        <f t="shared" si="301"/>
        <v>0</v>
      </c>
      <c r="Q3874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0">
        <f t="shared" si="301"/>
        <v>0</v>
      </c>
      <c r="Q3875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0">
        <f t="shared" si="301"/>
        <v>0</v>
      </c>
      <c r="Q3876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0">
        <f t="shared" si="301"/>
        <v>0</v>
      </c>
      <c r="Q3877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0">
        <f t="shared" si="301"/>
        <v>0</v>
      </c>
      <c r="Q3878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0">
        <f t="shared" si="301"/>
        <v>0</v>
      </c>
      <c r="Q3879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0">
        <f t="shared" si="301"/>
        <v>0</v>
      </c>
      <c r="Q3880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0">
        <f t="shared" si="301"/>
        <v>0</v>
      </c>
      <c r="Q3881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0">
        <f t="shared" si="301"/>
        <v>0</v>
      </c>
      <c r="Q3882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0">
        <f t="shared" si="301"/>
        <v>0</v>
      </c>
      <c r="Q3883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0">
        <f t="shared" si="301"/>
        <v>0</v>
      </c>
      <c r="Q3884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0">
        <f t="shared" si="301"/>
        <v>0</v>
      </c>
      <c r="Q3885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0">
        <f t="shared" si="301"/>
        <v>0</v>
      </c>
      <c r="Q3886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0">
        <f t="shared" si="301"/>
        <v>0</v>
      </c>
      <c r="Q3887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0">
        <f t="shared" si="301"/>
        <v>0</v>
      </c>
      <c r="Q3888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0">
        <f t="shared" si="301"/>
        <v>0</v>
      </c>
      <c r="Q3889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0">
        <f t="shared" si="301"/>
        <v>0</v>
      </c>
      <c r="Q3890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0">
        <f t="shared" si="301"/>
        <v>0</v>
      </c>
      <c r="Q3891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0">
        <f t="shared" si="301"/>
        <v>0</v>
      </c>
      <c r="Q3892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0">
        <f t="shared" si="301"/>
        <v>0</v>
      </c>
      <c r="Q3893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0">
        <f t="shared" si="301"/>
        <v>0</v>
      </c>
      <c r="Q3894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0">
        <f t="shared" si="301"/>
        <v>0</v>
      </c>
      <c r="Q3895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0">
        <f t="shared" si="301"/>
        <v>0</v>
      </c>
      <c r="Q3896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0">
        <f t="shared" si="301"/>
        <v>0</v>
      </c>
      <c r="Q3897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0">
        <f t="shared" si="301"/>
        <v>0</v>
      </c>
      <c r="Q3898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0">
        <f t="shared" si="301"/>
        <v>0</v>
      </c>
      <c r="Q3899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0">
        <f t="shared" si="301"/>
        <v>0</v>
      </c>
      <c r="Q3900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0">
        <f t="shared" si="301"/>
        <v>0</v>
      </c>
      <c r="Q3901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0">
        <f t="shared" si="301"/>
        <v>0</v>
      </c>
      <c r="Q3902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0">
        <f t="shared" si="301"/>
        <v>0</v>
      </c>
      <c r="Q3903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0">
        <f t="shared" si="301"/>
        <v>0</v>
      </c>
      <c r="Q3904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0">
        <f t="shared" si="301"/>
        <v>0</v>
      </c>
      <c r="Q3905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0">
        <f t="shared" si="301"/>
        <v>0</v>
      </c>
      <c r="Q3906" t="s">
        <v>8311</v>
      </c>
      <c r="R3906" t="s">
        <v>8349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10">
        <f t="shared" ref="P3907:P3970" si="306">IFERROR(ROUND(E3907/L3907,2),0)</f>
        <v>0</v>
      </c>
      <c r="Q3907" t="s">
        <v>8311</v>
      </c>
      <c r="R3907" t="s">
        <v>8349</v>
      </c>
      <c r="S3907" s="13">
        <f t="shared" ref="S3907:S3970" si="307">(((J3907/60)/60)/24)+DATE(1970,1,1)</f>
        <v>40990.050069444449</v>
      </c>
      <c r="T3907" s="13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0">
        <f t="shared" si="306"/>
        <v>0</v>
      </c>
      <c r="Q3908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0">
        <f t="shared" si="306"/>
        <v>0</v>
      </c>
      <c r="Q3909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0">
        <f t="shared" si="306"/>
        <v>0</v>
      </c>
      <c r="Q3910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0">
        <f t="shared" si="306"/>
        <v>0</v>
      </c>
      <c r="Q3911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0">
        <f t="shared" si="306"/>
        <v>0</v>
      </c>
      <c r="Q3912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0">
        <f t="shared" si="306"/>
        <v>0</v>
      </c>
      <c r="Q3913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0">
        <f t="shared" si="306"/>
        <v>0</v>
      </c>
      <c r="Q3914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0">
        <f t="shared" si="306"/>
        <v>0</v>
      </c>
      <c r="Q3915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0">
        <f t="shared" si="306"/>
        <v>0</v>
      </c>
      <c r="Q3916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0">
        <f t="shared" si="306"/>
        <v>0</v>
      </c>
      <c r="Q3917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0">
        <f t="shared" si="306"/>
        <v>0</v>
      </c>
      <c r="Q3918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0">
        <f t="shared" si="306"/>
        <v>0</v>
      </c>
      <c r="Q3919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0">
        <f t="shared" si="306"/>
        <v>0</v>
      </c>
      <c r="Q3920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0">
        <f t="shared" si="306"/>
        <v>0</v>
      </c>
      <c r="Q3921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0">
        <f t="shared" si="306"/>
        <v>0</v>
      </c>
      <c r="Q3922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0">
        <f t="shared" si="306"/>
        <v>0</v>
      </c>
      <c r="Q3923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0">
        <f t="shared" si="306"/>
        <v>0</v>
      </c>
      <c r="Q3924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0">
        <f t="shared" si="306"/>
        <v>0</v>
      </c>
      <c r="Q3925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0">
        <f t="shared" si="306"/>
        <v>0</v>
      </c>
      <c r="Q3926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0">
        <f t="shared" si="306"/>
        <v>0</v>
      </c>
      <c r="Q3928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0">
        <f t="shared" si="306"/>
        <v>0</v>
      </c>
      <c r="Q3929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0">
        <f t="shared" si="306"/>
        <v>0</v>
      </c>
      <c r="Q3930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0">
        <f t="shared" si="306"/>
        <v>0</v>
      </c>
      <c r="Q3931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0">
        <f t="shared" si="306"/>
        <v>0</v>
      </c>
      <c r="Q3932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0">
        <f t="shared" si="306"/>
        <v>0</v>
      </c>
      <c r="Q3933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0">
        <f t="shared" si="306"/>
        <v>0</v>
      </c>
      <c r="Q3934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0">
        <f t="shared" si="306"/>
        <v>0</v>
      </c>
      <c r="Q3935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0">
        <f t="shared" si="306"/>
        <v>0</v>
      </c>
      <c r="Q3936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0">
        <f t="shared" si="306"/>
        <v>0</v>
      </c>
      <c r="Q3937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0">
        <f t="shared" si="306"/>
        <v>0</v>
      </c>
      <c r="Q3938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0">
        <f t="shared" si="306"/>
        <v>0</v>
      </c>
      <c r="Q3939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0">
        <f t="shared" si="306"/>
        <v>0</v>
      </c>
      <c r="Q3940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0">
        <f t="shared" si="306"/>
        <v>0</v>
      </c>
      <c r="Q3941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0">
        <f t="shared" si="306"/>
        <v>0</v>
      </c>
      <c r="Q3942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0">
        <f t="shared" si="306"/>
        <v>0</v>
      </c>
      <c r="Q3943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0">
        <f t="shared" si="306"/>
        <v>0</v>
      </c>
      <c r="Q3944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0">
        <f t="shared" si="306"/>
        <v>0</v>
      </c>
      <c r="Q3948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0">
        <f t="shared" si="306"/>
        <v>0</v>
      </c>
      <c r="Q3949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0">
        <f t="shared" si="306"/>
        <v>0</v>
      </c>
      <c r="Q3950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0">
        <f t="shared" si="306"/>
        <v>0</v>
      </c>
      <c r="Q3951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0">
        <f t="shared" si="306"/>
        <v>0</v>
      </c>
      <c r="Q3952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0">
        <f t="shared" si="306"/>
        <v>0</v>
      </c>
      <c r="Q3953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0">
        <f t="shared" si="306"/>
        <v>0</v>
      </c>
      <c r="Q3954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0">
        <f t="shared" si="306"/>
        <v>0</v>
      </c>
      <c r="Q3955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0">
        <f t="shared" si="306"/>
        <v>0</v>
      </c>
      <c r="Q3956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0">
        <f t="shared" si="306"/>
        <v>0</v>
      </c>
      <c r="Q3958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0">
        <f t="shared" si="306"/>
        <v>0</v>
      </c>
      <c r="Q3959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0">
        <f t="shared" si="306"/>
        <v>0</v>
      </c>
      <c r="Q3960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0">
        <f t="shared" si="306"/>
        <v>0</v>
      </c>
      <c r="Q3961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0">
        <f t="shared" si="306"/>
        <v>0</v>
      </c>
      <c r="Q3962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0">
        <f t="shared" si="306"/>
        <v>0</v>
      </c>
      <c r="Q3963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0">
        <f t="shared" si="306"/>
        <v>0</v>
      </c>
      <c r="Q3964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0">
        <f t="shared" si="306"/>
        <v>0</v>
      </c>
      <c r="Q3965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0">
        <f t="shared" si="306"/>
        <v>0</v>
      </c>
      <c r="Q3967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>
        <f t="shared" si="306"/>
        <v>0</v>
      </c>
      <c r="Q3968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0">
        <f t="shared" si="306"/>
        <v>0</v>
      </c>
      <c r="Q3969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0">
        <f t="shared" si="306"/>
        <v>0</v>
      </c>
      <c r="Q3970" t="s">
        <v>8308</v>
      </c>
      <c r="R3970" t="s">
        <v>8342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10">
        <f t="shared" ref="P3971:P4034" si="311">IFERROR(ROUND(E3971/L3971,2),0)</f>
        <v>0</v>
      </c>
      <c r="Q3971" t="s">
        <v>8308</v>
      </c>
      <c r="R3971" t="s">
        <v>8342</v>
      </c>
      <c r="S3971" s="13">
        <f t="shared" ref="S3971:S4034" si="312">(((J3971/60)/60)/24)+DATE(1970,1,1)</f>
        <v>41956.853078703702</v>
      </c>
      <c r="T3971" s="13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0">
        <f t="shared" si="311"/>
        <v>0</v>
      </c>
      <c r="Q3972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0">
        <f t="shared" si="311"/>
        <v>0</v>
      </c>
      <c r="Q3973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0">
        <f t="shared" si="311"/>
        <v>0</v>
      </c>
      <c r="Q3974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0">
        <f t="shared" si="311"/>
        <v>0</v>
      </c>
      <c r="Q3975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0">
        <f t="shared" si="311"/>
        <v>0</v>
      </c>
      <c r="Q3976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0">
        <f t="shared" si="311"/>
        <v>0</v>
      </c>
      <c r="Q3977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0">
        <f t="shared" si="311"/>
        <v>0</v>
      </c>
      <c r="Q3978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0">
        <f t="shared" si="311"/>
        <v>0</v>
      </c>
      <c r="Q3979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0">
        <f t="shared" si="311"/>
        <v>0</v>
      </c>
      <c r="Q3980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0">
        <f t="shared" si="311"/>
        <v>0</v>
      </c>
      <c r="Q3981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0">
        <f t="shared" si="311"/>
        <v>0</v>
      </c>
      <c r="Q3982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0">
        <f t="shared" si="311"/>
        <v>0</v>
      </c>
      <c r="Q3983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0">
        <f t="shared" si="311"/>
        <v>0</v>
      </c>
      <c r="Q3984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0">
        <f t="shared" si="311"/>
        <v>0</v>
      </c>
      <c r="Q3985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0">
        <f t="shared" si="311"/>
        <v>0</v>
      </c>
      <c r="Q3986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0">
        <f t="shared" si="311"/>
        <v>0</v>
      </c>
      <c r="Q3987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0">
        <f t="shared" si="311"/>
        <v>0</v>
      </c>
      <c r="Q3988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0">
        <f t="shared" si="311"/>
        <v>0</v>
      </c>
      <c r="Q3989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0">
        <f t="shared" si="311"/>
        <v>0</v>
      </c>
      <c r="Q3990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0">
        <f t="shared" si="311"/>
        <v>0</v>
      </c>
      <c r="Q3991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0">
        <f t="shared" si="311"/>
        <v>0</v>
      </c>
      <c r="Q3992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0">
        <f t="shared" si="311"/>
        <v>0</v>
      </c>
      <c r="Q3993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0">
        <f t="shared" si="311"/>
        <v>0</v>
      </c>
      <c r="Q3994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0">
        <f t="shared" si="311"/>
        <v>0</v>
      </c>
      <c r="Q3997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0">
        <f t="shared" si="311"/>
        <v>0</v>
      </c>
      <c r="Q3998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0">
        <f t="shared" si="311"/>
        <v>0</v>
      </c>
      <c r="Q3999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0">
        <f t="shared" si="311"/>
        <v>0</v>
      </c>
      <c r="Q4000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0">
        <f t="shared" si="311"/>
        <v>0</v>
      </c>
      <c r="Q4001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0">
        <f t="shared" si="311"/>
        <v>0</v>
      </c>
      <c r="Q4002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0">
        <f t="shared" si="311"/>
        <v>0</v>
      </c>
      <c r="Q4003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0">
        <f t="shared" si="311"/>
        <v>0</v>
      </c>
      <c r="Q4004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0">
        <f t="shared" si="311"/>
        <v>0</v>
      </c>
      <c r="Q4005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0">
        <f t="shared" si="311"/>
        <v>0</v>
      </c>
      <c r="Q4006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0">
        <f t="shared" si="311"/>
        <v>0</v>
      </c>
      <c r="Q4007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0">
        <f t="shared" si="311"/>
        <v>0</v>
      </c>
      <c r="Q4008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0">
        <f t="shared" si="311"/>
        <v>0</v>
      </c>
      <c r="Q4009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0">
        <f t="shared" si="311"/>
        <v>0</v>
      </c>
      <c r="Q4010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0">
        <f t="shared" si="311"/>
        <v>0</v>
      </c>
      <c r="Q4011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0">
        <f t="shared" si="311"/>
        <v>0</v>
      </c>
      <c r="Q4012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0">
        <f t="shared" si="311"/>
        <v>0</v>
      </c>
      <c r="Q4013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0">
        <f t="shared" si="311"/>
        <v>0</v>
      </c>
      <c r="Q4014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0">
        <f t="shared" si="311"/>
        <v>0</v>
      </c>
      <c r="Q4015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0">
        <f t="shared" si="311"/>
        <v>0</v>
      </c>
      <c r="Q4016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0">
        <f t="shared" si="311"/>
        <v>0</v>
      </c>
      <c r="Q4017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0">
        <f t="shared" si="311"/>
        <v>0</v>
      </c>
      <c r="Q4018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0">
        <f t="shared" si="311"/>
        <v>0</v>
      </c>
      <c r="Q4019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0">
        <f t="shared" si="311"/>
        <v>0</v>
      </c>
      <c r="Q4020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0">
        <f t="shared" si="311"/>
        <v>0</v>
      </c>
      <c r="Q4021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0">
        <f t="shared" si="311"/>
        <v>0</v>
      </c>
      <c r="Q4022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0">
        <f t="shared" si="311"/>
        <v>0</v>
      </c>
      <c r="Q4023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0">
        <f t="shared" si="311"/>
        <v>0</v>
      </c>
      <c r="Q4024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0">
        <f t="shared" si="311"/>
        <v>0</v>
      </c>
      <c r="Q4026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0">
        <f t="shared" si="311"/>
        <v>0</v>
      </c>
      <c r="Q4027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0">
        <f t="shared" si="311"/>
        <v>0</v>
      </c>
      <c r="Q4030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0">
        <f t="shared" si="311"/>
        <v>0</v>
      </c>
      <c r="Q4032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0">
        <f t="shared" si="311"/>
        <v>0</v>
      </c>
      <c r="Q4034" t="s">
        <v>8323</v>
      </c>
      <c r="R4034" t="s">
        <v>8324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10">
        <f t="shared" ref="P4035:P4098" si="316">IFERROR(ROUND(E4035/L4035,2),0)</f>
        <v>0</v>
      </c>
      <c r="Q4035" t="s">
        <v>8323</v>
      </c>
      <c r="R4035" t="s">
        <v>8324</v>
      </c>
      <c r="S4035" s="13">
        <f t="shared" ref="S4035:S4098" si="317">(((J4035/60)/60)/24)+DATE(1970,1,1)</f>
        <v>42118.139583333337</v>
      </c>
      <c r="T4035" s="13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0">
        <f t="shared" si="316"/>
        <v>0</v>
      </c>
      <c r="Q4036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0">
        <f t="shared" si="316"/>
        <v>0</v>
      </c>
      <c r="Q4037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0">
        <f t="shared" si="316"/>
        <v>0</v>
      </c>
      <c r="Q4038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0">
        <f t="shared" si="316"/>
        <v>0</v>
      </c>
      <c r="Q4039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0">
        <f t="shared" si="316"/>
        <v>0</v>
      </c>
      <c r="Q4040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0">
        <f t="shared" si="316"/>
        <v>0</v>
      </c>
      <c r="Q4041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0">
        <f t="shared" si="316"/>
        <v>0</v>
      </c>
      <c r="Q4042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0">
        <f t="shared" si="316"/>
        <v>0</v>
      </c>
      <c r="Q4043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0">
        <f t="shared" si="316"/>
        <v>0</v>
      </c>
      <c r="Q4044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0">
        <f t="shared" si="316"/>
        <v>0</v>
      </c>
      <c r="Q4045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0">
        <f t="shared" si="316"/>
        <v>0</v>
      </c>
      <c r="Q4046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0">
        <f t="shared" si="316"/>
        <v>0</v>
      </c>
      <c r="Q4047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0">
        <f t="shared" si="316"/>
        <v>0</v>
      </c>
      <c r="Q4048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0">
        <f t="shared" si="316"/>
        <v>0</v>
      </c>
      <c r="Q4049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0">
        <f t="shared" si="316"/>
        <v>0</v>
      </c>
      <c r="Q4050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0">
        <f t="shared" si="316"/>
        <v>0</v>
      </c>
      <c r="Q4051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0">
        <f t="shared" si="316"/>
        <v>0</v>
      </c>
      <c r="Q4052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0">
        <f t="shared" si="316"/>
        <v>0</v>
      </c>
      <c r="Q4053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0">
        <f t="shared" si="316"/>
        <v>0</v>
      </c>
      <c r="Q4054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0">
        <f t="shared" si="316"/>
        <v>0</v>
      </c>
      <c r="Q4055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0">
        <f t="shared" si="316"/>
        <v>0</v>
      </c>
      <c r="Q4056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0">
        <f t="shared" si="316"/>
        <v>0</v>
      </c>
      <c r="Q4057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0">
        <f t="shared" si="316"/>
        <v>0</v>
      </c>
      <c r="Q4058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0">
        <f t="shared" si="316"/>
        <v>0</v>
      </c>
      <c r="Q4059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0">
        <f t="shared" si="316"/>
        <v>0</v>
      </c>
      <c r="Q4060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0">
        <f t="shared" si="316"/>
        <v>0</v>
      </c>
      <c r="Q4061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0">
        <f t="shared" si="316"/>
        <v>0</v>
      </c>
      <c r="Q4062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0">
        <f t="shared" si="316"/>
        <v>0</v>
      </c>
      <c r="Q4064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0">
        <f t="shared" si="316"/>
        <v>0</v>
      </c>
      <c r="Q4065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0">
        <f t="shared" si="316"/>
        <v>0</v>
      </c>
      <c r="Q4066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0">
        <f t="shared" si="316"/>
        <v>0</v>
      </c>
      <c r="Q4067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0">
        <f t="shared" si="316"/>
        <v>0</v>
      </c>
      <c r="Q4068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0">
        <f t="shared" si="316"/>
        <v>0</v>
      </c>
      <c r="Q4069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0">
        <f t="shared" si="316"/>
        <v>0</v>
      </c>
      <c r="Q4070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0">
        <f t="shared" si="316"/>
        <v>0</v>
      </c>
      <c r="Q4071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0">
        <f t="shared" si="316"/>
        <v>0</v>
      </c>
      <c r="Q4072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0">
        <f t="shared" si="316"/>
        <v>0</v>
      </c>
      <c r="Q4073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0">
        <f t="shared" si="316"/>
        <v>0</v>
      </c>
      <c r="Q4074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0">
        <f t="shared" si="316"/>
        <v>0</v>
      </c>
      <c r="Q4075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0">
        <f t="shared" si="316"/>
        <v>0</v>
      </c>
      <c r="Q4076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0">
        <f t="shared" si="316"/>
        <v>0</v>
      </c>
      <c r="Q4077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0">
        <f t="shared" si="316"/>
        <v>0</v>
      </c>
      <c r="Q4078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0">
        <f t="shared" si="316"/>
        <v>0</v>
      </c>
      <c r="Q4081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0">
        <f t="shared" si="316"/>
        <v>0</v>
      </c>
      <c r="Q4084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0">
        <f t="shared" si="316"/>
        <v>0</v>
      </c>
      <c r="Q4085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0">
        <f t="shared" si="316"/>
        <v>0</v>
      </c>
      <c r="Q4087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0">
        <f t="shared" si="316"/>
        <v>0</v>
      </c>
      <c r="Q4088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0">
        <f t="shared" si="316"/>
        <v>0</v>
      </c>
      <c r="Q4090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0">
        <f t="shared" si="316"/>
        <v>0</v>
      </c>
      <c r="Q4091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0">
        <f t="shared" si="316"/>
        <v>0</v>
      </c>
      <c r="Q4092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0">
        <f t="shared" si="316"/>
        <v>0</v>
      </c>
      <c r="Q4093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0">
        <f t="shared" si="316"/>
        <v>0</v>
      </c>
      <c r="Q4096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0">
        <f t="shared" si="316"/>
        <v>0</v>
      </c>
      <c r="Q4097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0">
        <f t="shared" si="316"/>
        <v>0</v>
      </c>
      <c r="Q4098" t="s">
        <v>8323</v>
      </c>
      <c r="R4098" t="s">
        <v>8326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t="s">
        <v>8323</v>
      </c>
      <c r="R4099" t="s">
        <v>8326</v>
      </c>
      <c r="S4099" s="13">
        <f t="shared" ref="S4099:S4115" si="322">(((J4099/60)/60)/24)+DATE(1970,1,1)</f>
        <v>42282.655543981484</v>
      </c>
      <c r="T4099" s="13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t="s">
        <v>8323</v>
      </c>
      <c r="R4100" t="s">
        <v>8326</v>
      </c>
      <c r="S4100" s="13">
        <f t="shared" si="322"/>
        <v>42322.025115740747</v>
      </c>
      <c r="T4100" s="13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t="s">
        <v>8323</v>
      </c>
      <c r="R4101" t="s">
        <v>8326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t="s">
        <v>8323</v>
      </c>
      <c r="R4102" t="s">
        <v>8326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t="s">
        <v>8323</v>
      </c>
      <c r="R4103" t="s">
        <v>8326</v>
      </c>
      <c r="S4103" s="13">
        <f t="shared" si="322"/>
        <v>41761.810150462967</v>
      </c>
      <c r="T4103" s="13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0">
        <f t="shared" si="321"/>
        <v>0</v>
      </c>
      <c r="Q4104" t="s">
        <v>8323</v>
      </c>
      <c r="R4104" t="s">
        <v>8326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t="s">
        <v>8323</v>
      </c>
      <c r="R4105" t="s">
        <v>8326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0">
        <f t="shared" si="321"/>
        <v>0</v>
      </c>
      <c r="Q4106" t="s">
        <v>8323</v>
      </c>
      <c r="R4106" t="s">
        <v>8326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0">
        <f t="shared" si="321"/>
        <v>0</v>
      </c>
      <c r="Q4107" t="s">
        <v>8323</v>
      </c>
      <c r="R4107" t="s">
        <v>8326</v>
      </c>
      <c r="S4107" s="13">
        <f t="shared" si="322"/>
        <v>41905.795706018522</v>
      </c>
      <c r="T4107" s="13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t="s">
        <v>8323</v>
      </c>
      <c r="R4108" t="s">
        <v>8326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0">
        <f t="shared" si="321"/>
        <v>0</v>
      </c>
      <c r="Q4109" t="s">
        <v>8323</v>
      </c>
      <c r="R4109" t="s">
        <v>8326</v>
      </c>
      <c r="S4109" s="13">
        <f t="shared" si="322"/>
        <v>42511.698101851856</v>
      </c>
      <c r="T4109" s="13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0">
        <f t="shared" si="321"/>
        <v>0</v>
      </c>
      <c r="Q4110" t="s">
        <v>8323</v>
      </c>
      <c r="R4110" t="s">
        <v>8326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t="s">
        <v>8323</v>
      </c>
      <c r="R4111" t="s">
        <v>8326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0">
        <f t="shared" si="321"/>
        <v>0</v>
      </c>
      <c r="Q4112" t="s">
        <v>8323</v>
      </c>
      <c r="R4112" t="s">
        <v>8326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0">
        <f t="shared" si="321"/>
        <v>0</v>
      </c>
      <c r="Q4113" t="s">
        <v>8323</v>
      </c>
      <c r="R4113" t="s">
        <v>8326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0">
        <f t="shared" si="321"/>
        <v>0</v>
      </c>
      <c r="Q4114" t="s">
        <v>8323</v>
      </c>
      <c r="R4114" t="s">
        <v>8326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0">
        <f t="shared" si="321"/>
        <v>0</v>
      </c>
      <c r="Q4115" t="s">
        <v>8323</v>
      </c>
      <c r="R4115" t="s">
        <v>8326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</row>
  </sheetData>
  <autoFilter ref="A1:W4115" xr:uid="{17467A1D-9A32-E04E-9A56-8A8C4B4F03A8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phoneticPr fontId="2" type="noConversion"/>
  <conditionalFormatting sqref="F1:F1048576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6B45-329C-D54C-A223-30B342C93E56}">
  <dimension ref="A1:E18"/>
  <sheetViews>
    <sheetView workbookViewId="0">
      <selection activeCell="J37" sqref="J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8367</v>
      </c>
      <c r="B1" t="s">
        <v>8380</v>
      </c>
    </row>
    <row r="2" spans="1:5" x14ac:dyDescent="0.2">
      <c r="A2" s="11" t="s">
        <v>8358</v>
      </c>
      <c r="B2" t="s">
        <v>8323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53CCE-5FB1-A042-845B-C9CFD3A43B64}">
  <dimension ref="A1:H13"/>
  <sheetViews>
    <sheetView topLeftCell="A18" zoomScale="159" zoomScaleNormal="191" workbookViewId="0">
      <selection activeCell="I28" sqref="I28"/>
    </sheetView>
  </sheetViews>
  <sheetFormatPr baseColWidth="10" defaultRowHeight="15" x14ac:dyDescent="0.2"/>
  <cols>
    <col min="1" max="8" width="18" customWidth="1"/>
  </cols>
  <sheetData>
    <row r="1" spans="1:8" x14ac:dyDescent="0.2">
      <c r="A1" t="s">
        <v>8366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 "&lt;1000",Kickstarter!$F:$F,"successful",Kickstarter!$R:$R,"plays")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SUM(B2:D2)</f>
        <v>186</v>
      </c>
      <c r="F2" s="15">
        <f>B2/$E2</f>
        <v>0.75806451612903225</v>
      </c>
      <c r="G2" s="15">
        <f>C2/$E2</f>
        <v>0.24193548387096775</v>
      </c>
      <c r="H2" s="15">
        <f>D2/$E2</f>
        <v>0</v>
      </c>
    </row>
    <row r="3" spans="1:8" x14ac:dyDescent="0.2">
      <c r="A3" t="s">
        <v>8389</v>
      </c>
      <c r="B3">
        <f>COUNTIFS(Kickstarter!$D:$D, "&gt;=1000",Kickstarter!$D:$D, "&lt;=4999",Kickstarter!$F:$F,"successful",Kickstarter!$R:$R,"plays")</f>
        <v>388</v>
      </c>
      <c r="C3">
        <f>COUNTIFS(Kickstarter!$D:$D, "&gt;=1000",Kickstarter!$D:$D, "&lt;=4999",Kickstarter!$F:$F,"failed",Kickstarter!$R:$R,"plays")</f>
        <v>146</v>
      </c>
      <c r="D3">
        <f>COUNTIFS(Kickstarter!$D:$D, "&gt;=1000",Kickstarter!$D:$D, "&lt;=4999",Kickstarter!$F:$F,"canceled",Kickstarter!$R:$R,"plays")</f>
        <v>0</v>
      </c>
      <c r="E3">
        <f t="shared" ref="E3:E13" si="0">SUM(B3:D3)</f>
        <v>534</v>
      </c>
      <c r="F3" s="15">
        <f t="shared" ref="F3:F13" si="1">B3/$E3</f>
        <v>0.72659176029962547</v>
      </c>
      <c r="G3" s="15">
        <f t="shared" ref="G3:G13" si="2">C3/$E3</f>
        <v>0.27340823970037453</v>
      </c>
      <c r="H3" s="15">
        <f t="shared" ref="H3:H13" si="3">D3/$E3</f>
        <v>0</v>
      </c>
    </row>
    <row r="4" spans="1:8" x14ac:dyDescent="0.2">
      <c r="A4" t="s">
        <v>8390</v>
      </c>
      <c r="B4">
        <f>COUNTIFS(Kickstarter!$D:$D, "&gt;=5000",Kickstarter!$D:$D, "&lt;=9999",Kickstarter!$F:$F,"successful",Kickstarter!$R:$R,"plays")</f>
        <v>93</v>
      </c>
      <c r="C4">
        <f>COUNTIFS(Kickstarter!$D:$D, "&gt;=5000",Kickstarter!$D:$D, "&lt;=9999",Kickstarter!$F:$F,"failed",Kickstarter!$R:$R,"plays")</f>
        <v>76</v>
      </c>
      <c r="D4">
        <f>COUNTIFS(Kickstarter!$D:$D, "&gt;=5000",Kickstarter!$D:$D, "&lt;=9999",Kickstarter!$F:$F,"canceled",Kickstarter!$R:$R,"plays")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8391</v>
      </c>
      <c r="B5">
        <f>COUNTIFS(Kickstarter!$D:$D, "&gt;=10000",Kickstarter!$D:$D, "&lt;14999",Kickstarter!$F:$F,"successful",Kickstarter!$R:$R,"plays")</f>
        <v>39</v>
      </c>
      <c r="C5">
        <f>COUNTIFS(Kickstarter!$D:$D, "&gt;=10000",Kickstarter!$D:$D, "&lt;=14999",Kickstarter!$F:$F,"failed",Kickstarter!$R:$R,"plays")</f>
        <v>33</v>
      </c>
      <c r="D5">
        <f>COUNTIFS(Kickstarter!$D:$D, "&gt;=10000",Kickstarter!$D:$D, "&lt;=14999",Kickstarter!$F:$F,"canceled",Kickstarter!$R:$R,"plays")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8392</v>
      </c>
      <c r="B6">
        <f>COUNTIFS(Kickstarter!$D:$D, "&gt;=15000",Kickstarter!$D:$D, "&lt;=19999",Kickstarter!$F:$F,"successful",Kickstarter!$R:$R,"plays")</f>
        <v>12</v>
      </c>
      <c r="C6">
        <f>COUNTIFS(Kickstarter!$D:$D, "&gt;=15000",Kickstarter!$D:$D, "&lt;=19999",Kickstarter!$F:$F,"failed",Kickstarter!$R:$R,"plays")</f>
        <v>12</v>
      </c>
      <c r="D6">
        <f>COUNTIFS(Kickstarter!$D:$D, "&gt;=15000",Kickstarter!$D:$D, "&lt;=19999",Kickstarter!$F:$F,"canceled",Kickstarter!$R:$R,"plays")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8393</v>
      </c>
      <c r="B7">
        <f>COUNTIFS(Kickstarter!$D:$D, "&gt;=20000",Kickstarter!$D:$D, "&lt;=24999",Kickstarter!$F:$F,"successful",Kickstarter!$R:$R,"plays")</f>
        <v>9</v>
      </c>
      <c r="C7">
        <f>COUNTIFS(Kickstarter!$D:$D, "&gt;=20000",Kickstarter!$D:$D, "&lt;=24999",Kickstarter!$F:$F,"failed",Kickstarter!$R:$R,"plays")</f>
        <v>11</v>
      </c>
      <c r="D7">
        <f>COUNTIFS(Kickstarter!$D:$D, "&gt;=20000",Kickstarter!$D:$D, "&lt;=24999",Kickstarter!$F:$F,"canceled",Kickstarter!$R:$R,"plays")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8394</v>
      </c>
      <c r="B8">
        <f>COUNTIFS(Kickstarter!$D:$D, "&gt;=25000",Kickstarter!$D:$D, "&lt;=29999",Kickstarter!$F:$F,"successful",Kickstarter!$R:$R,"plays")</f>
        <v>1</v>
      </c>
      <c r="C8">
        <f>COUNTIFS(Kickstarter!$D:$D, "&gt;=25000",Kickstarter!$D:$D, "&lt;=29999",Kickstarter!$F:$F,"failed",Kickstarter!$R:$R,"plays")</f>
        <v>4</v>
      </c>
      <c r="D8">
        <f>COUNTIFS(Kickstarter!$D:$D, "&gt;=25000",Kickstarter!$D:$D, "&lt;=29999",Kickstarter!$F:$F,"canceled",Kickstarter!$R:$R,"plays")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8395</v>
      </c>
      <c r="B9">
        <f>COUNTIFS(Kickstarter!$D:$D, "&gt;=30000",Kickstarter!$D:$D, "&lt;=34999",Kickstarter!$F:$F,"successful",Kickstarter!$R:$R,"plays")</f>
        <v>3</v>
      </c>
      <c r="C9">
        <f>COUNTIFS(Kickstarter!$D:$D, "&gt;=30000",Kickstarter!$D:$D, "&lt;=34999",Kickstarter!$F:$F,"failed",Kickstarter!$R:$R,"plays")</f>
        <v>8</v>
      </c>
      <c r="D9">
        <f>COUNTIFS(Kickstarter!$D:$D, "&gt;=30000",Kickstarter!$D:$D, "&lt;=34999",Kickstarter!$F:$F,"canceled",Kickstarter!$R:$R,"plays")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8396</v>
      </c>
      <c r="B10">
        <f>COUNTIFS(Kickstarter!$D:$D, "&gt;=35000",Kickstarter!$D:$D, "&lt;=39999",Kickstarter!$F:$F,"successful",Kickstarter!$R:$R,"plays")</f>
        <v>4</v>
      </c>
      <c r="C10">
        <f>COUNTIFS(Kickstarter!$D:$D, "&gt;=35000",Kickstarter!$D:$D, "&lt;=39999",Kickstarter!$F:$F,"failed",Kickstarter!$R:$R,"plays")</f>
        <v>2</v>
      </c>
      <c r="D10">
        <f>COUNTIFS(Kickstarter!$D:$D, "&gt;=35000",Kickstarter!$D:$D, "&lt;=39999",Kickstarter!$F:$F,"canceled",Kickstarter!$R:$R,"plays")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8397</v>
      </c>
      <c r="B11">
        <f>COUNTIFS(Kickstarter!$D:$D, "&gt;=40000",Kickstarter!$D:$D, "&lt;=44999",Kickstarter!$F:$F,"successful",Kickstarter!$R:$R,"plays")</f>
        <v>2</v>
      </c>
      <c r="C11">
        <f>COUNTIFS(Kickstarter!$D:$D, "&gt;=40000",Kickstarter!$D:$D, "&lt;=44999",Kickstarter!$F:$F,"failed",Kickstarter!$R:$R,"plays")</f>
        <v>1</v>
      </c>
      <c r="D11">
        <f>COUNTIFS(Kickstarter!$D:$D, "&gt;=40000",Kickstarter!$D:$D, "&lt;=44999",Kickstarter!$F:$F,"canceled",Kickstarter!$R:$R,"plays")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8398</v>
      </c>
      <c r="B12">
        <f>COUNTIFS(Kickstarter!$D:$D, "&gt;=45000",Kickstarter!$D:$D, "&lt;=49999",Kickstarter!$F:$F,"successful",Kickstarter!$R:$R,"plays")</f>
        <v>0</v>
      </c>
      <c r="C12">
        <f>COUNTIFS(Kickstarter!$D:$D, "&gt;=45000",Kickstarter!$D:$D, "&lt;=49999",Kickstarter!$F:$F,"failed",Kickstarter!$R:$R,"plays")</f>
        <v>1</v>
      </c>
      <c r="D12">
        <f>COUNTIFS(Kickstarter!$D:$D, "&gt;=45000",Kickstarter!$D:$D, "&lt;=49999",Kickstarter!$F:$F,"canceled",Kickstarter!$R:$R,"plays")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8399</v>
      </c>
      <c r="B13">
        <f>COUNTIFS(Kickstarter!$D:$D, "&gt;=50000",Kickstarter!$F:$F,"successful",Kickstarter!$R:$R,"plays")</f>
        <v>2</v>
      </c>
      <c r="C13">
        <f>COUNTIFS(Kickstarter!$D:$D, "&gt;=50000",Kickstarter!$F:$F,"failed",Kickstarter!$R:$R,"plays")</f>
        <v>14</v>
      </c>
      <c r="D13">
        <f>COUNTIFS(Kickstarter!$D:$D, "&gt;=50000",Kickstarter!$F:$F,"canceled",Kickstarter!$R:$R,"plays")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2021-01-04T03:48:31Z</dcterms:modified>
</cp:coreProperties>
</file>