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KULIAH\SEMESTER 6\Praktikum SPK\ari\"/>
    </mc:Choice>
  </mc:AlternateContent>
  <xr:revisionPtr revIDLastSave="0" documentId="8_{D4FFAA6A-4D24-443C-92C1-0F855D25B2E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ESTE 1" sheetId="5" r:id="rId1"/>
    <sheet name="ORESTE 2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6" l="1"/>
  <c r="F65" i="6" s="1"/>
  <c r="D57" i="6"/>
  <c r="D64" i="6" s="1"/>
  <c r="F51" i="6"/>
  <c r="F53" i="6"/>
  <c r="F60" i="6" s="1"/>
  <c r="F67" i="6" s="1"/>
  <c r="F50" i="6"/>
  <c r="F57" i="6" s="1"/>
  <c r="F64" i="6" s="1"/>
  <c r="B44" i="6"/>
  <c r="B45" i="6"/>
  <c r="B46" i="6"/>
  <c r="B43" i="6"/>
  <c r="G10" i="6"/>
  <c r="F55" i="6"/>
  <c r="D53" i="6"/>
  <c r="D60" i="6" s="1"/>
  <c r="D67" i="6" s="1"/>
  <c r="D52" i="6"/>
  <c r="D59" i="6" s="1"/>
  <c r="D66" i="6" s="1"/>
  <c r="D51" i="6"/>
  <c r="D58" i="6" s="1"/>
  <c r="D65" i="6" s="1"/>
  <c r="D50" i="6"/>
  <c r="B39" i="6"/>
  <c r="B38" i="6"/>
  <c r="B37" i="6"/>
  <c r="B36" i="6"/>
  <c r="F33" i="6"/>
  <c r="B32" i="6"/>
  <c r="B31" i="6"/>
  <c r="B30" i="6"/>
  <c r="B29" i="6"/>
  <c r="B25" i="6"/>
  <c r="B24" i="6"/>
  <c r="B23" i="6"/>
  <c r="B22" i="6"/>
  <c r="B18" i="6"/>
  <c r="B17" i="6"/>
  <c r="B16" i="6"/>
  <c r="B15" i="6"/>
  <c r="E43" i="6" l="1"/>
  <c r="F22" i="6"/>
  <c r="F45" i="6"/>
  <c r="F52" i="6" s="1"/>
  <c r="F59" i="6" s="1"/>
  <c r="F66" i="6" s="1"/>
  <c r="F16" i="6"/>
  <c r="B51" i="6" s="1"/>
  <c r="B58" i="6" s="1"/>
  <c r="B65" i="6" s="1"/>
  <c r="G65" i="6" s="1"/>
  <c r="F18" i="6"/>
  <c r="B53" i="6" s="1"/>
  <c r="B60" i="6" s="1"/>
  <c r="B67" i="6" s="1"/>
  <c r="G67" i="6" s="1"/>
  <c r="F23" i="6"/>
  <c r="C51" i="6" s="1"/>
  <c r="C58" i="6" s="1"/>
  <c r="C65" i="6" s="1"/>
  <c r="F25" i="6"/>
  <c r="C53" i="6" s="1"/>
  <c r="C60" i="6" s="1"/>
  <c r="C67" i="6" s="1"/>
  <c r="F37" i="6"/>
  <c r="E51" i="6" s="1"/>
  <c r="E58" i="6" s="1"/>
  <c r="E65" i="6" s="1"/>
  <c r="F38" i="6"/>
  <c r="E52" i="6" s="1"/>
  <c r="E59" i="6" s="1"/>
  <c r="E66" i="6" s="1"/>
  <c r="F39" i="6"/>
  <c r="E53" i="6" s="1"/>
  <c r="E60" i="6" s="1"/>
  <c r="E67" i="6" s="1"/>
  <c r="E46" i="6"/>
  <c r="E45" i="6"/>
  <c r="E44" i="6"/>
  <c r="C50" i="6"/>
  <c r="C57" i="6" s="1"/>
  <c r="C64" i="6" s="1"/>
  <c r="F15" i="6"/>
  <c r="B50" i="6" s="1"/>
  <c r="B57" i="6" s="1"/>
  <c r="B64" i="6" s="1"/>
  <c r="F17" i="6"/>
  <c r="B52" i="6" s="1"/>
  <c r="B59" i="6" s="1"/>
  <c r="B66" i="6" s="1"/>
  <c r="E22" i="6"/>
  <c r="F24" i="6"/>
  <c r="C52" i="6" s="1"/>
  <c r="C59" i="6" s="1"/>
  <c r="C66" i="6" s="1"/>
  <c r="F36" i="6"/>
  <c r="E50" i="6" s="1"/>
  <c r="E57" i="6" s="1"/>
  <c r="E64" i="6" s="1"/>
  <c r="F47" i="6"/>
  <c r="E15" i="6"/>
  <c r="E29" i="6"/>
  <c r="E17" i="6"/>
  <c r="E16" i="6"/>
  <c r="E18" i="6"/>
  <c r="E36" i="6"/>
  <c r="E30" i="6"/>
  <c r="E37" i="6"/>
  <c r="E32" i="6"/>
  <c r="E31" i="6"/>
  <c r="E24" i="6"/>
  <c r="E39" i="6"/>
  <c r="E23" i="6"/>
  <c r="E25" i="6"/>
  <c r="E38" i="6"/>
  <c r="G66" i="6" l="1"/>
  <c r="G64" i="6"/>
  <c r="H64" i="6" s="1"/>
  <c r="F19" i="6"/>
  <c r="F40" i="6"/>
  <c r="F26" i="6"/>
  <c r="F6" i="5"/>
  <c r="F7" i="5"/>
  <c r="F8" i="5"/>
  <c r="F9" i="5"/>
  <c r="F5" i="5"/>
  <c r="F45" i="5"/>
  <c r="F37" i="5"/>
  <c r="F21" i="5"/>
  <c r="F29" i="5"/>
  <c r="H66" i="6" l="1"/>
  <c r="H67" i="6"/>
  <c r="H65" i="6"/>
  <c r="F54" i="5"/>
  <c r="E52" i="5"/>
  <c r="D52" i="5"/>
  <c r="C52" i="5"/>
  <c r="B52" i="5"/>
  <c r="B60" i="5" s="1"/>
  <c r="B68" i="5" s="1"/>
  <c r="E51" i="5"/>
  <c r="D51" i="5"/>
  <c r="C51" i="5"/>
  <c r="B51" i="5"/>
  <c r="B59" i="5" s="1"/>
  <c r="B67" i="5" s="1"/>
  <c r="E50" i="5"/>
  <c r="D50" i="5"/>
  <c r="C50" i="5"/>
  <c r="B50" i="5"/>
  <c r="B58" i="5" s="1"/>
  <c r="B66" i="5" s="1"/>
  <c r="E49" i="5"/>
  <c r="D49" i="5"/>
  <c r="C49" i="5"/>
  <c r="B49" i="5"/>
  <c r="E48" i="5"/>
  <c r="D48" i="5"/>
  <c r="C48" i="5"/>
  <c r="B48" i="5"/>
  <c r="B56" i="5" s="1"/>
  <c r="B64" i="5" s="1"/>
  <c r="B44" i="5"/>
  <c r="B43" i="5"/>
  <c r="B42" i="5"/>
  <c r="B41" i="5"/>
  <c r="B40" i="5"/>
  <c r="B36" i="5"/>
  <c r="B35" i="5"/>
  <c r="B34" i="5"/>
  <c r="B33" i="5"/>
  <c r="B32" i="5"/>
  <c r="B28" i="5"/>
  <c r="B27" i="5"/>
  <c r="B26" i="5"/>
  <c r="B25" i="5"/>
  <c r="B24" i="5"/>
  <c r="B20" i="5"/>
  <c r="B19" i="5"/>
  <c r="B18" i="5"/>
  <c r="B17" i="5"/>
  <c r="B16" i="5"/>
  <c r="G11" i="5"/>
  <c r="B57" i="5" l="1"/>
  <c r="B65" i="5" s="1"/>
  <c r="F65" i="5" s="1"/>
  <c r="E24" i="5"/>
  <c r="C56" i="5"/>
  <c r="C64" i="5" s="1"/>
  <c r="C57" i="5"/>
  <c r="C65" i="5" s="1"/>
  <c r="C58" i="5"/>
  <c r="C66" i="5" s="1"/>
  <c r="F66" i="5" s="1"/>
  <c r="C59" i="5"/>
  <c r="C67" i="5" s="1"/>
  <c r="F67" i="5" s="1"/>
  <c r="C60" i="5"/>
  <c r="C68" i="5" s="1"/>
  <c r="D57" i="5"/>
  <c r="D65" i="5" s="1"/>
  <c r="D58" i="5"/>
  <c r="D66" i="5" s="1"/>
  <c r="D59" i="5"/>
  <c r="D67" i="5" s="1"/>
  <c r="D60" i="5"/>
  <c r="D68" i="5" s="1"/>
  <c r="D56" i="5"/>
  <c r="D64" i="5" s="1"/>
  <c r="E40" i="5"/>
  <c r="E56" i="5"/>
  <c r="E64" i="5" s="1"/>
  <c r="E57" i="5"/>
  <c r="E65" i="5" s="1"/>
  <c r="E58" i="5"/>
  <c r="E66" i="5" s="1"/>
  <c r="E59" i="5"/>
  <c r="E67" i="5" s="1"/>
  <c r="E60" i="5"/>
  <c r="E68" i="5" s="1"/>
  <c r="F68" i="5" s="1"/>
  <c r="E17" i="5"/>
  <c r="E33" i="5"/>
  <c r="E44" i="5"/>
  <c r="E19" i="5"/>
  <c r="E26" i="5"/>
  <c r="E28" i="5"/>
  <c r="E35" i="5"/>
  <c r="E42" i="5"/>
  <c r="E16" i="5"/>
  <c r="E18" i="5"/>
  <c r="E20" i="5"/>
  <c r="E25" i="5"/>
  <c r="E27" i="5"/>
  <c r="E32" i="5"/>
  <c r="E34" i="5"/>
  <c r="E36" i="5"/>
  <c r="E41" i="5"/>
  <c r="E43" i="5"/>
  <c r="F64" i="5" l="1"/>
  <c r="G64" i="5" s="1"/>
  <c r="G65" i="5" l="1"/>
  <c r="G66" i="5"/>
  <c r="G67" i="5"/>
  <c r="G68" i="5"/>
</calcChain>
</file>

<file path=xl/sharedStrings.xml><?xml version="1.0" encoding="utf-8"?>
<sst xmlns="http://schemas.openxmlformats.org/spreadsheetml/2006/main" count="248" uniqueCount="49">
  <si>
    <t>C1</t>
  </si>
  <si>
    <t>C2</t>
  </si>
  <si>
    <t>C3</t>
  </si>
  <si>
    <t>C4</t>
  </si>
  <si>
    <t>BOBOT</t>
  </si>
  <si>
    <t>ALTERNATIF</t>
  </si>
  <si>
    <t>KRITERIA</t>
  </si>
  <si>
    <t>METODE ORESTE</t>
  </si>
  <si>
    <t>A1 IKAN MAS</t>
  </si>
  <si>
    <t>A2 IKAN LELE</t>
  </si>
  <si>
    <t>A3 IKAN PATIN</t>
  </si>
  <si>
    <t>A4 IKAN NILA</t>
  </si>
  <si>
    <t>A5 IKAN GURAME</t>
  </si>
  <si>
    <t>= SUHU</t>
  </si>
  <si>
    <t>= KECERAHAN AIR</t>
  </si>
  <si>
    <t>= OKSIGEN TERLARUT</t>
  </si>
  <si>
    <t>= PH AIR</t>
  </si>
  <si>
    <t>* MENGHITUNG NILAI BESSON RANK</t>
  </si>
  <si>
    <t>A1</t>
  </si>
  <si>
    <t>A2</t>
  </si>
  <si>
    <t>A3</t>
  </si>
  <si>
    <t>A4</t>
  </si>
  <si>
    <t>A5</t>
  </si>
  <si>
    <t>NILAI ALTERNATIF</t>
  </si>
  <si>
    <t>KETERANGAN</t>
  </si>
  <si>
    <t>KRITERIA 1</t>
  </si>
  <si>
    <t>RANGKING</t>
  </si>
  <si>
    <t>NILAI</t>
  </si>
  <si>
    <t>KRITERIA 2</t>
  </si>
  <si>
    <t>KRITERIA 3</t>
  </si>
  <si>
    <t>KRITERIA 4</t>
  </si>
  <si>
    <t>*HASIL NORMALISASI</t>
  </si>
  <si>
    <t>*MENGHITUNG NILAI DISTANCE SCORE</t>
  </si>
  <si>
    <t>*MENGHITUNG NILAI PREFERENSI DAN NILAI DISTANCE SCORE</t>
  </si>
  <si>
    <t>NILAI PRE</t>
  </si>
  <si>
    <t>RANK</t>
  </si>
  <si>
    <t>1/r =</t>
  </si>
  <si>
    <t>Keterangan :</t>
  </si>
  <si>
    <t>= Distance Score</t>
  </si>
  <si>
    <t xml:space="preserve">= Besson – rank kriteria j </t>
  </si>
  <si>
    <t>= Besson – rank alternatif dalam kriteria j</t>
  </si>
  <si>
    <t>= Koefisien (default = 3 )</t>
  </si>
  <si>
    <t>Rangking 1 dan 2. Mean (1+2)/2 = 1,5</t>
  </si>
  <si>
    <t>Rangking 3, 4 dan 5. Mean (3+4+5)/3 = 4</t>
  </si>
  <si>
    <t>karena alternatif A2, A4 sama, maka dalam perangkinganya yaitu :</t>
  </si>
  <si>
    <t>karena alternatif A1, A3 dan A5 sama, maka dalam perangkinganya yaitu :</t>
  </si>
  <si>
    <t>C5</t>
  </si>
  <si>
    <t>KRITERIA 5</t>
  </si>
  <si>
    <t>Nama: Moh. Hary Sakti Rahanyamtel                         Nim: G.231.22.0045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</si>
</sst>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3" fillId="0" borderId="0" xfId="1"/>
    <xf numFmtId="0" fontId="3" fillId="0" borderId="1" xfId="1" applyBorder="1"/>
    <xf numFmtId="0" fontId="3" fillId="0" borderId="0" xfId="1" applyAlignment="1">
      <alignment vertical="center"/>
    </xf>
    <xf numFmtId="0" fontId="3" fillId="2" borderId="2" xfId="1" applyFill="1" applyBorder="1" applyAlignment="1">
      <alignment vertical="center"/>
    </xf>
    <xf numFmtId="0" fontId="2" fillId="0" borderId="1" xfId="1" applyFont="1" applyBorder="1" applyAlignment="1">
      <alignment vertical="center"/>
    </xf>
    <xf numFmtId="0" fontId="3" fillId="3" borderId="1" xfId="1" applyFill="1" applyBorder="1" applyAlignment="1">
      <alignment vertical="center"/>
    </xf>
    <xf numFmtId="0" fontId="3" fillId="0" borderId="2" xfId="1" applyBorder="1"/>
    <xf numFmtId="0" fontId="3" fillId="0" borderId="0" xfId="1" applyAlignment="1">
      <alignment horizontal="right"/>
    </xf>
    <xf numFmtId="0" fontId="3" fillId="0" borderId="0" xfId="1" quotePrefix="1"/>
    <xf numFmtId="0" fontId="2" fillId="0" borderId="0" xfId="1" applyFont="1"/>
    <xf numFmtId="0" fontId="3" fillId="0" borderId="1" xfId="1" applyBorder="1" applyAlignment="1">
      <alignment vertical="center"/>
    </xf>
    <xf numFmtId="0" fontId="3" fillId="0" borderId="3" xfId="1" applyBorder="1"/>
    <xf numFmtId="0" fontId="3" fillId="0" borderId="4" xfId="1" applyBorder="1"/>
    <xf numFmtId="0" fontId="3" fillId="0" borderId="4" xfId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vertical="center"/>
    </xf>
    <xf numFmtId="0" fontId="2" fillId="4" borderId="1" xfId="1" applyFont="1" applyFill="1" applyBorder="1" applyAlignment="1">
      <alignment horizontal="center"/>
    </xf>
    <xf numFmtId="0" fontId="3" fillId="5" borderId="1" xfId="1" applyFill="1" applyBorder="1"/>
    <xf numFmtId="0" fontId="2" fillId="0" borderId="1" xfId="1" applyFont="1" applyBorder="1"/>
    <xf numFmtId="0" fontId="2" fillId="4" borderId="1" xfId="1" applyFont="1" applyFill="1" applyBorder="1" applyAlignment="1">
      <alignment horizontal="center" vertical="center"/>
    </xf>
    <xf numFmtId="0" fontId="1" fillId="0" borderId="0" xfId="1" applyFont="1"/>
    <xf numFmtId="164" fontId="3" fillId="0" borderId="1" xfId="1" applyNumberFormat="1" applyBorder="1"/>
    <xf numFmtId="0" fontId="1" fillId="0" borderId="1" xfId="1" applyFont="1" applyBorder="1"/>
    <xf numFmtId="0" fontId="3" fillId="0" borderId="0" xfId="1" applyAlignment="1">
      <alignment horizontal="center"/>
    </xf>
    <xf numFmtId="0" fontId="4" fillId="0" borderId="0" xfId="1" applyFont="1"/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4" borderId="1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3" fillId="6" borderId="0" xfId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88025</xdr:colOff>
      <xdr:row>54</xdr:row>
      <xdr:rowOff>19049</xdr:rowOff>
    </xdr:from>
    <xdr:ext cx="2184636" cy="388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3640850" y="10306049"/>
              <a:ext cx="2184636" cy="388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𝑐𝑗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/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𝑐𝑗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p>
                            </m:sSup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640850" y="10306049"/>
              <a:ext cx="2184636" cy="388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𝐷(𝑎_𝑗,𝑐_𝑗 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[1/2  𝑟_𝑐𝑗 〖^𝑟〗+1/2  𝑟_𝑐𝑗 (𝑎)^𝑟 ]^(</a:t>
              </a:r>
              <a:r>
                <a:rPr lang="en-US" sz="1100" b="0" i="0">
                  <a:latin typeface="Cambria Math" panose="02040503050406030204" pitchFamily="18" charset="0"/>
                </a:rPr>
                <a:t>1⁄𝑟)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76201</xdr:colOff>
      <xdr:row>57</xdr:row>
      <xdr:rowOff>656</xdr:rowOff>
    </xdr:from>
    <xdr:ext cx="543226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4238626" y="10859156"/>
              <a:ext cx="543226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238626" y="10859156"/>
              <a:ext cx="543226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𝐷(𝑎_𝑗,𝑐_𝑗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404649</xdr:colOff>
      <xdr:row>58</xdr:row>
      <xdr:rowOff>13794</xdr:rowOff>
    </xdr:from>
    <xdr:ext cx="189603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4567074" y="11062794"/>
              <a:ext cx="189603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567074" y="11062794"/>
              <a:ext cx="189603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𝑟_𝑐𝑗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222031</xdr:colOff>
      <xdr:row>59</xdr:row>
      <xdr:rowOff>15107</xdr:rowOff>
    </xdr:from>
    <xdr:ext cx="38876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4384456" y="11254607"/>
              <a:ext cx="38876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𝑐𝑗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384456" y="11254607"/>
              <a:ext cx="38876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𝑟_𝑐𝑗 (𝑎)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419101</xdr:colOff>
      <xdr:row>60</xdr:row>
      <xdr:rowOff>8539</xdr:rowOff>
    </xdr:from>
    <xdr:ext cx="1020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4581526" y="11438539"/>
              <a:ext cx="102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581526" y="11438539"/>
              <a:ext cx="102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166852</xdr:colOff>
      <xdr:row>52</xdr:row>
      <xdr:rowOff>143860</xdr:rowOff>
    </xdr:from>
    <xdr:ext cx="2184636" cy="388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331576" y="10049860"/>
              <a:ext cx="2184636" cy="388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𝑐𝑗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/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𝑐𝑗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p>
                            </m:sSup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331576" y="10049860"/>
              <a:ext cx="2184636" cy="388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𝐷(𝑎_𝑗,𝑐_𝑗 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[1/2  𝑟_𝑐𝑗 〖^𝑟〗+1/2  𝑟_𝑐𝑗 (𝑎)^𝑟 ]^(</a:t>
              </a:r>
              <a:r>
                <a:rPr lang="en-US" sz="1100" b="0" i="0">
                  <a:latin typeface="Cambria Math" panose="02040503050406030204" pitchFamily="18" charset="0"/>
                </a:rPr>
                <a:t>1⁄𝑟)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76201</xdr:colOff>
      <xdr:row>56</xdr:row>
      <xdr:rowOff>656</xdr:rowOff>
    </xdr:from>
    <xdr:ext cx="543226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238626" y="10859156"/>
              <a:ext cx="543226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238626" y="10859156"/>
              <a:ext cx="543226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𝐷(𝑎_𝑗,𝑐_𝑗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404649</xdr:colOff>
      <xdr:row>57</xdr:row>
      <xdr:rowOff>13794</xdr:rowOff>
    </xdr:from>
    <xdr:ext cx="189603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567074" y="11062794"/>
              <a:ext cx="189603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567074" y="11062794"/>
              <a:ext cx="189603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𝑟_𝑐𝑗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222031</xdr:colOff>
      <xdr:row>58</xdr:row>
      <xdr:rowOff>15107</xdr:rowOff>
    </xdr:from>
    <xdr:ext cx="38876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384456" y="11254607"/>
              <a:ext cx="38876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𝑐𝑗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384456" y="11254607"/>
              <a:ext cx="38876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𝑟_𝑐𝑗 (𝑎)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419101</xdr:colOff>
      <xdr:row>59</xdr:row>
      <xdr:rowOff>8539</xdr:rowOff>
    </xdr:from>
    <xdr:ext cx="1020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581526" y="11438539"/>
              <a:ext cx="102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581526" y="11438539"/>
              <a:ext cx="102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8"/>
  <sheetViews>
    <sheetView topLeftCell="A58" zoomScale="96" zoomScaleNormal="96" workbookViewId="0">
      <selection activeCell="G65" sqref="G65"/>
    </sheetView>
  </sheetViews>
  <sheetFormatPr defaultRowHeight="15" x14ac:dyDescent="0.25"/>
  <cols>
    <col min="1" max="1" width="15.5703125" style="1" customWidth="1"/>
    <col min="2" max="3" width="9.140625" style="1"/>
    <col min="4" max="4" width="10.28515625" style="1" customWidth="1"/>
    <col min="5" max="16384" width="9.140625" style="1"/>
  </cols>
  <sheetData>
    <row r="1" spans="1:8" x14ac:dyDescent="0.25">
      <c r="A1" s="10" t="s">
        <v>7</v>
      </c>
    </row>
    <row r="3" spans="1:8" x14ac:dyDescent="0.25">
      <c r="A3" s="29" t="s">
        <v>5</v>
      </c>
      <c r="B3" s="29" t="s">
        <v>6</v>
      </c>
      <c r="C3" s="29"/>
      <c r="D3" s="29"/>
      <c r="E3" s="29"/>
    </row>
    <row r="4" spans="1:8" x14ac:dyDescent="0.25">
      <c r="A4" s="29"/>
      <c r="B4" s="21" t="s">
        <v>0</v>
      </c>
      <c r="C4" s="21" t="s">
        <v>1</v>
      </c>
      <c r="D4" s="21" t="s">
        <v>2</v>
      </c>
      <c r="E4" s="21" t="s">
        <v>3</v>
      </c>
      <c r="G4" s="8" t="s">
        <v>0</v>
      </c>
      <c r="H4" s="9" t="s">
        <v>13</v>
      </c>
    </row>
    <row r="5" spans="1:8" x14ac:dyDescent="0.25">
      <c r="A5" s="2" t="s">
        <v>8</v>
      </c>
      <c r="B5" s="2">
        <v>3</v>
      </c>
      <c r="C5" s="2">
        <v>3</v>
      </c>
      <c r="D5" s="2">
        <v>2</v>
      </c>
      <c r="E5" s="2">
        <v>4</v>
      </c>
      <c r="F5" s="1">
        <f>SUM(B5:E5)</f>
        <v>12</v>
      </c>
      <c r="G5" s="8" t="s">
        <v>1</v>
      </c>
      <c r="H5" s="9" t="s">
        <v>14</v>
      </c>
    </row>
    <row r="6" spans="1:8" x14ac:dyDescent="0.25">
      <c r="A6" s="2" t="s">
        <v>9</v>
      </c>
      <c r="B6" s="2">
        <v>4</v>
      </c>
      <c r="C6" s="2">
        <v>3</v>
      </c>
      <c r="D6" s="2">
        <v>4</v>
      </c>
      <c r="E6" s="2">
        <v>3</v>
      </c>
      <c r="F6" s="1">
        <f t="shared" ref="F6:F9" si="0">SUM(B6:E6)</f>
        <v>14</v>
      </c>
      <c r="G6" s="8" t="s">
        <v>2</v>
      </c>
      <c r="H6" s="9" t="s">
        <v>15</v>
      </c>
    </row>
    <row r="7" spans="1:8" x14ac:dyDescent="0.25">
      <c r="A7" s="2" t="s">
        <v>10</v>
      </c>
      <c r="B7" s="2">
        <v>3</v>
      </c>
      <c r="C7" s="2">
        <v>2</v>
      </c>
      <c r="D7" s="2">
        <v>2</v>
      </c>
      <c r="E7" s="2">
        <v>3</v>
      </c>
      <c r="F7" s="1">
        <f t="shared" si="0"/>
        <v>10</v>
      </c>
      <c r="G7" s="8" t="s">
        <v>3</v>
      </c>
      <c r="H7" s="9" t="s">
        <v>16</v>
      </c>
    </row>
    <row r="8" spans="1:8" x14ac:dyDescent="0.25">
      <c r="A8" s="2" t="s">
        <v>11</v>
      </c>
      <c r="B8" s="7">
        <v>4</v>
      </c>
      <c r="C8" s="7">
        <v>1</v>
      </c>
      <c r="D8" s="7">
        <v>3</v>
      </c>
      <c r="E8" s="7">
        <v>2</v>
      </c>
      <c r="F8" s="1">
        <f t="shared" si="0"/>
        <v>10</v>
      </c>
    </row>
    <row r="9" spans="1:8" x14ac:dyDescent="0.25">
      <c r="A9" s="2" t="s">
        <v>12</v>
      </c>
      <c r="B9" s="7">
        <v>3</v>
      </c>
      <c r="C9" s="7">
        <v>1</v>
      </c>
      <c r="D9" s="7">
        <v>3</v>
      </c>
      <c r="E9" s="7">
        <v>4</v>
      </c>
      <c r="F9" s="1">
        <f t="shared" si="0"/>
        <v>11</v>
      </c>
    </row>
    <row r="10" spans="1:8" x14ac:dyDescent="0.25">
      <c r="A10" s="3"/>
      <c r="B10" s="4"/>
      <c r="C10" s="4"/>
      <c r="D10" s="4"/>
      <c r="E10" s="4"/>
    </row>
    <row r="11" spans="1:8" x14ac:dyDescent="0.25">
      <c r="A11" s="5" t="s">
        <v>4</v>
      </c>
      <c r="B11" s="6">
        <v>0.25</v>
      </c>
      <c r="C11" s="6">
        <v>0.25</v>
      </c>
      <c r="D11" s="6">
        <v>0.25</v>
      </c>
      <c r="E11" s="6">
        <v>0.25</v>
      </c>
      <c r="G11" s="1">
        <f>SUM(B11:E11)</f>
        <v>1</v>
      </c>
    </row>
    <row r="12" spans="1:8" x14ac:dyDescent="0.25">
      <c r="A12" s="3"/>
    </row>
    <row r="13" spans="1:8" x14ac:dyDescent="0.25">
      <c r="A13" s="17" t="s">
        <v>17</v>
      </c>
    </row>
    <row r="14" spans="1:8" x14ac:dyDescent="0.25">
      <c r="A14" s="17" t="s">
        <v>25</v>
      </c>
    </row>
    <row r="15" spans="1:8" x14ac:dyDescent="0.25">
      <c r="A15" s="15" t="s">
        <v>5</v>
      </c>
      <c r="B15" s="27" t="s">
        <v>23</v>
      </c>
      <c r="C15" s="28"/>
      <c r="D15" s="27" t="s">
        <v>24</v>
      </c>
      <c r="E15" s="28"/>
      <c r="F15" s="16" t="s">
        <v>27</v>
      </c>
    </row>
    <row r="16" spans="1:8" x14ac:dyDescent="0.25">
      <c r="A16" s="11" t="s">
        <v>18</v>
      </c>
      <c r="B16" s="12">
        <f>B5</f>
        <v>3</v>
      </c>
      <c r="C16" s="13"/>
      <c r="D16" s="12" t="s">
        <v>26</v>
      </c>
      <c r="E16" s="14">
        <f>RANK(B16,$B$16:$B$20,1)</f>
        <v>1</v>
      </c>
      <c r="F16" s="2">
        <v>2</v>
      </c>
      <c r="G16" s="22" t="s">
        <v>44</v>
      </c>
    </row>
    <row r="17" spans="1:7" x14ac:dyDescent="0.25">
      <c r="A17" s="11" t="s">
        <v>19</v>
      </c>
      <c r="B17" s="12">
        <f t="shared" ref="B17:B20" si="1">B6</f>
        <v>4</v>
      </c>
      <c r="C17" s="13"/>
      <c r="D17" s="12" t="s">
        <v>26</v>
      </c>
      <c r="E17" s="14">
        <f t="shared" ref="E17:E20" si="2">RANK(B17,$B$16:$B$20,1)</f>
        <v>4</v>
      </c>
      <c r="F17" s="2">
        <v>4.5</v>
      </c>
      <c r="G17" s="1" t="s">
        <v>42</v>
      </c>
    </row>
    <row r="18" spans="1:7" x14ac:dyDescent="0.25">
      <c r="A18" s="11" t="s">
        <v>20</v>
      </c>
      <c r="B18" s="12">
        <f t="shared" si="1"/>
        <v>3</v>
      </c>
      <c r="C18" s="13"/>
      <c r="D18" s="12" t="s">
        <v>26</v>
      </c>
      <c r="E18" s="14">
        <f t="shared" si="2"/>
        <v>1</v>
      </c>
      <c r="F18" s="2">
        <v>2</v>
      </c>
    </row>
    <row r="19" spans="1:7" x14ac:dyDescent="0.25">
      <c r="A19" s="11" t="s">
        <v>21</v>
      </c>
      <c r="B19" s="12">
        <f t="shared" si="1"/>
        <v>4</v>
      </c>
      <c r="C19" s="13"/>
      <c r="D19" s="12" t="s">
        <v>26</v>
      </c>
      <c r="E19" s="14">
        <f t="shared" si="2"/>
        <v>4</v>
      </c>
      <c r="F19" s="2">
        <v>4.5</v>
      </c>
      <c r="G19" s="22" t="s">
        <v>45</v>
      </c>
    </row>
    <row r="20" spans="1:7" x14ac:dyDescent="0.25">
      <c r="A20" s="11" t="s">
        <v>22</v>
      </c>
      <c r="B20" s="12">
        <f t="shared" si="1"/>
        <v>3</v>
      </c>
      <c r="C20" s="13"/>
      <c r="D20" s="12" t="s">
        <v>26</v>
      </c>
      <c r="E20" s="14">
        <f t="shared" si="2"/>
        <v>1</v>
      </c>
      <c r="F20" s="2">
        <v>2</v>
      </c>
      <c r="G20" s="1" t="s">
        <v>43</v>
      </c>
    </row>
    <row r="21" spans="1:7" x14ac:dyDescent="0.25">
      <c r="A21" s="3"/>
      <c r="F21" s="1">
        <f>SUM(F16:F20)</f>
        <v>15</v>
      </c>
    </row>
    <row r="22" spans="1:7" x14ac:dyDescent="0.25">
      <c r="A22" s="17" t="s">
        <v>28</v>
      </c>
    </row>
    <row r="23" spans="1:7" x14ac:dyDescent="0.25">
      <c r="A23" s="15" t="s">
        <v>5</v>
      </c>
      <c r="B23" s="27" t="s">
        <v>23</v>
      </c>
      <c r="C23" s="28"/>
      <c r="D23" s="27" t="s">
        <v>24</v>
      </c>
      <c r="E23" s="28"/>
      <c r="F23" s="16" t="s">
        <v>27</v>
      </c>
    </row>
    <row r="24" spans="1:7" x14ac:dyDescent="0.25">
      <c r="A24" s="11" t="s">
        <v>18</v>
      </c>
      <c r="B24" s="12">
        <f>C5</f>
        <v>3</v>
      </c>
      <c r="C24" s="13"/>
      <c r="D24" s="12" t="s">
        <v>26</v>
      </c>
      <c r="E24" s="14">
        <f>RANK(B24,$B$24:$B$28,1)</f>
        <v>4</v>
      </c>
      <c r="F24" s="2">
        <v>4.5</v>
      </c>
    </row>
    <row r="25" spans="1:7" x14ac:dyDescent="0.25">
      <c r="A25" s="11" t="s">
        <v>19</v>
      </c>
      <c r="B25" s="12">
        <f t="shared" ref="B25:B28" si="3">C6</f>
        <v>3</v>
      </c>
      <c r="C25" s="13"/>
      <c r="D25" s="12" t="s">
        <v>26</v>
      </c>
      <c r="E25" s="14">
        <f t="shared" ref="E25:E28" si="4">RANK(B25,$B$24:$B$28,1)</f>
        <v>4</v>
      </c>
      <c r="F25" s="2">
        <v>4.5</v>
      </c>
    </row>
    <row r="26" spans="1:7" x14ac:dyDescent="0.25">
      <c r="A26" s="11" t="s">
        <v>20</v>
      </c>
      <c r="B26" s="12">
        <f t="shared" si="3"/>
        <v>2</v>
      </c>
      <c r="C26" s="13"/>
      <c r="D26" s="12" t="s">
        <v>26</v>
      </c>
      <c r="E26" s="14">
        <f t="shared" si="4"/>
        <v>3</v>
      </c>
      <c r="F26" s="2">
        <v>3</v>
      </c>
    </row>
    <row r="27" spans="1:7" x14ac:dyDescent="0.25">
      <c r="A27" s="11" t="s">
        <v>21</v>
      </c>
      <c r="B27" s="12">
        <f t="shared" si="3"/>
        <v>1</v>
      </c>
      <c r="C27" s="13"/>
      <c r="D27" s="12" t="s">
        <v>26</v>
      </c>
      <c r="E27" s="14">
        <f t="shared" si="4"/>
        <v>1</v>
      </c>
      <c r="F27" s="2">
        <v>1.5</v>
      </c>
    </row>
    <row r="28" spans="1:7" x14ac:dyDescent="0.25">
      <c r="A28" s="11" t="s">
        <v>22</v>
      </c>
      <c r="B28" s="12">
        <f t="shared" si="3"/>
        <v>1</v>
      </c>
      <c r="C28" s="13"/>
      <c r="D28" s="12" t="s">
        <v>26</v>
      </c>
      <c r="E28" s="14">
        <f t="shared" si="4"/>
        <v>1</v>
      </c>
      <c r="F28" s="2">
        <v>1.5</v>
      </c>
    </row>
    <row r="29" spans="1:7" x14ac:dyDescent="0.25">
      <c r="A29" s="3"/>
      <c r="F29" s="1">
        <f>SUM(F24:F28)</f>
        <v>15</v>
      </c>
    </row>
    <row r="30" spans="1:7" x14ac:dyDescent="0.25">
      <c r="A30" s="17" t="s">
        <v>29</v>
      </c>
    </row>
    <row r="31" spans="1:7" x14ac:dyDescent="0.25">
      <c r="A31" s="15" t="s">
        <v>5</v>
      </c>
      <c r="B31" s="27" t="s">
        <v>23</v>
      </c>
      <c r="C31" s="28"/>
      <c r="D31" s="27" t="s">
        <v>24</v>
      </c>
      <c r="E31" s="28"/>
      <c r="F31" s="16" t="s">
        <v>27</v>
      </c>
    </row>
    <row r="32" spans="1:7" x14ac:dyDescent="0.25">
      <c r="A32" s="11" t="s">
        <v>18</v>
      </c>
      <c r="B32" s="12">
        <f>D5</f>
        <v>2</v>
      </c>
      <c r="C32" s="13"/>
      <c r="D32" s="12" t="s">
        <v>26</v>
      </c>
      <c r="E32" s="14">
        <f>RANK(B32,$B$32:$B$36,1)</f>
        <v>1</v>
      </c>
      <c r="F32" s="2">
        <v>1.5</v>
      </c>
    </row>
    <row r="33" spans="1:6" x14ac:dyDescent="0.25">
      <c r="A33" s="11" t="s">
        <v>19</v>
      </c>
      <c r="B33" s="12">
        <f t="shared" ref="B33:B36" si="5">D6</f>
        <v>4</v>
      </c>
      <c r="C33" s="13"/>
      <c r="D33" s="12" t="s">
        <v>26</v>
      </c>
      <c r="E33" s="14">
        <f t="shared" ref="E33:E36" si="6">RANK(B33,$B$32:$B$36,1)</f>
        <v>5</v>
      </c>
      <c r="F33" s="2">
        <v>5</v>
      </c>
    </row>
    <row r="34" spans="1:6" x14ac:dyDescent="0.25">
      <c r="A34" s="11" t="s">
        <v>20</v>
      </c>
      <c r="B34" s="12">
        <f t="shared" si="5"/>
        <v>2</v>
      </c>
      <c r="C34" s="13"/>
      <c r="D34" s="12" t="s">
        <v>26</v>
      </c>
      <c r="E34" s="14">
        <f t="shared" si="6"/>
        <v>1</v>
      </c>
      <c r="F34" s="2">
        <v>1.5</v>
      </c>
    </row>
    <row r="35" spans="1:6" x14ac:dyDescent="0.25">
      <c r="A35" s="11" t="s">
        <v>21</v>
      </c>
      <c r="B35" s="12">
        <f t="shared" si="5"/>
        <v>3</v>
      </c>
      <c r="C35" s="13"/>
      <c r="D35" s="12" t="s">
        <v>26</v>
      </c>
      <c r="E35" s="14">
        <f t="shared" si="6"/>
        <v>3</v>
      </c>
      <c r="F35" s="2">
        <v>3.5</v>
      </c>
    </row>
    <row r="36" spans="1:6" x14ac:dyDescent="0.25">
      <c r="A36" s="11" t="s">
        <v>22</v>
      </c>
      <c r="B36" s="12">
        <f t="shared" si="5"/>
        <v>3</v>
      </c>
      <c r="C36" s="13"/>
      <c r="D36" s="12" t="s">
        <v>26</v>
      </c>
      <c r="E36" s="14">
        <f t="shared" si="6"/>
        <v>3</v>
      </c>
      <c r="F36" s="2">
        <v>3.5</v>
      </c>
    </row>
    <row r="37" spans="1:6" x14ac:dyDescent="0.25">
      <c r="F37" s="1">
        <f>SUM(F32:F36)</f>
        <v>15</v>
      </c>
    </row>
    <row r="38" spans="1:6" x14ac:dyDescent="0.25">
      <c r="A38" s="17" t="s">
        <v>30</v>
      </c>
    </row>
    <row r="39" spans="1:6" x14ac:dyDescent="0.25">
      <c r="A39" s="15" t="s">
        <v>5</v>
      </c>
      <c r="B39" s="27" t="s">
        <v>23</v>
      </c>
      <c r="C39" s="28"/>
      <c r="D39" s="27" t="s">
        <v>24</v>
      </c>
      <c r="E39" s="28"/>
      <c r="F39" s="16" t="s">
        <v>27</v>
      </c>
    </row>
    <row r="40" spans="1:6" x14ac:dyDescent="0.25">
      <c r="A40" s="11" t="s">
        <v>18</v>
      </c>
      <c r="B40" s="12">
        <f>E5</f>
        <v>4</v>
      </c>
      <c r="C40" s="13"/>
      <c r="D40" s="12" t="s">
        <v>26</v>
      </c>
      <c r="E40" s="14">
        <f>RANK(B40,$B$40:$B$44,1)</f>
        <v>4</v>
      </c>
      <c r="F40" s="2">
        <v>4.5</v>
      </c>
    </row>
    <row r="41" spans="1:6" x14ac:dyDescent="0.25">
      <c r="A41" s="11" t="s">
        <v>19</v>
      </c>
      <c r="B41" s="12">
        <f t="shared" ref="B41:B44" si="7">E6</f>
        <v>3</v>
      </c>
      <c r="C41" s="13"/>
      <c r="D41" s="12" t="s">
        <v>26</v>
      </c>
      <c r="E41" s="14">
        <f t="shared" ref="E41:E44" si="8">RANK(B41,$B$40:$B$44,1)</f>
        <v>2</v>
      </c>
      <c r="F41" s="2">
        <v>2.5</v>
      </c>
    </row>
    <row r="42" spans="1:6" x14ac:dyDescent="0.25">
      <c r="A42" s="11" t="s">
        <v>20</v>
      </c>
      <c r="B42" s="12">
        <f t="shared" si="7"/>
        <v>3</v>
      </c>
      <c r="C42" s="13"/>
      <c r="D42" s="12" t="s">
        <v>26</v>
      </c>
      <c r="E42" s="14">
        <f t="shared" si="8"/>
        <v>2</v>
      </c>
      <c r="F42" s="2">
        <v>2.5</v>
      </c>
    </row>
    <row r="43" spans="1:6" x14ac:dyDescent="0.25">
      <c r="A43" s="11" t="s">
        <v>21</v>
      </c>
      <c r="B43" s="12">
        <f t="shared" si="7"/>
        <v>2</v>
      </c>
      <c r="C43" s="13"/>
      <c r="D43" s="12" t="s">
        <v>26</v>
      </c>
      <c r="E43" s="14">
        <f t="shared" si="8"/>
        <v>1</v>
      </c>
      <c r="F43" s="2">
        <v>1</v>
      </c>
    </row>
    <row r="44" spans="1:6" x14ac:dyDescent="0.25">
      <c r="A44" s="11" t="s">
        <v>22</v>
      </c>
      <c r="B44" s="12">
        <f t="shared" si="7"/>
        <v>4</v>
      </c>
      <c r="C44" s="13"/>
      <c r="D44" s="12" t="s">
        <v>26</v>
      </c>
      <c r="E44" s="14">
        <f t="shared" si="8"/>
        <v>4</v>
      </c>
      <c r="F44" s="2">
        <v>4.5</v>
      </c>
    </row>
    <row r="45" spans="1:6" x14ac:dyDescent="0.25">
      <c r="F45" s="1">
        <f>SUM(F40:F44)</f>
        <v>15</v>
      </c>
    </row>
    <row r="46" spans="1:6" x14ac:dyDescent="0.25">
      <c r="A46" s="10" t="s">
        <v>31</v>
      </c>
    </row>
    <row r="47" spans="1:6" x14ac:dyDescent="0.25">
      <c r="A47" s="18" t="s">
        <v>5</v>
      </c>
      <c r="B47" s="18" t="s">
        <v>0</v>
      </c>
      <c r="C47" s="18" t="s">
        <v>1</v>
      </c>
      <c r="D47" s="18" t="s">
        <v>2</v>
      </c>
      <c r="E47" s="18" t="s">
        <v>3</v>
      </c>
    </row>
    <row r="48" spans="1:6" x14ac:dyDescent="0.25">
      <c r="A48" s="2" t="s">
        <v>8</v>
      </c>
      <c r="B48" s="2">
        <f>F16</f>
        <v>2</v>
      </c>
      <c r="C48" s="2">
        <f>F24</f>
        <v>4.5</v>
      </c>
      <c r="D48" s="2">
        <f>F32</f>
        <v>1.5</v>
      </c>
      <c r="E48" s="2">
        <f>F40</f>
        <v>4.5</v>
      </c>
    </row>
    <row r="49" spans="1:8" x14ac:dyDescent="0.25">
      <c r="A49" s="2" t="s">
        <v>9</v>
      </c>
      <c r="B49" s="2">
        <f t="shared" ref="B49:B52" si="9">F17</f>
        <v>4.5</v>
      </c>
      <c r="C49" s="2">
        <f t="shared" ref="C49:C52" si="10">F25</f>
        <v>4.5</v>
      </c>
      <c r="D49" s="2">
        <f t="shared" ref="D49:D52" si="11">F33</f>
        <v>5</v>
      </c>
      <c r="E49" s="2">
        <f t="shared" ref="E49:E52" si="12">F41</f>
        <v>2.5</v>
      </c>
    </row>
    <row r="50" spans="1:8" x14ac:dyDescent="0.25">
      <c r="A50" s="2" t="s">
        <v>10</v>
      </c>
      <c r="B50" s="2">
        <f t="shared" si="9"/>
        <v>2</v>
      </c>
      <c r="C50" s="2">
        <f t="shared" si="10"/>
        <v>3</v>
      </c>
      <c r="D50" s="2">
        <f t="shared" si="11"/>
        <v>1.5</v>
      </c>
      <c r="E50" s="2">
        <f t="shared" si="12"/>
        <v>2.5</v>
      </c>
    </row>
    <row r="51" spans="1:8" x14ac:dyDescent="0.25">
      <c r="A51" s="2" t="s">
        <v>11</v>
      </c>
      <c r="B51" s="2">
        <f t="shared" si="9"/>
        <v>4.5</v>
      </c>
      <c r="C51" s="2">
        <f t="shared" si="10"/>
        <v>1.5</v>
      </c>
      <c r="D51" s="2">
        <f t="shared" si="11"/>
        <v>3.5</v>
      </c>
      <c r="E51" s="2">
        <f t="shared" si="12"/>
        <v>1</v>
      </c>
    </row>
    <row r="52" spans="1:8" x14ac:dyDescent="0.25">
      <c r="A52" s="2" t="s">
        <v>12</v>
      </c>
      <c r="B52" s="2">
        <f t="shared" si="9"/>
        <v>2</v>
      </c>
      <c r="C52" s="2">
        <f t="shared" si="10"/>
        <v>1.5</v>
      </c>
      <c r="D52" s="2">
        <f t="shared" si="11"/>
        <v>3.5</v>
      </c>
      <c r="E52" s="2">
        <f t="shared" si="12"/>
        <v>4.5</v>
      </c>
    </row>
    <row r="54" spans="1:8" x14ac:dyDescent="0.25">
      <c r="A54" s="10" t="s">
        <v>32</v>
      </c>
      <c r="E54" s="8" t="s">
        <v>36</v>
      </c>
      <c r="F54" s="19">
        <f>1/3</f>
        <v>0.33333333333333331</v>
      </c>
    </row>
    <row r="55" spans="1:8" x14ac:dyDescent="0.25">
      <c r="A55" s="18" t="s">
        <v>5</v>
      </c>
      <c r="B55" s="18" t="s">
        <v>0</v>
      </c>
      <c r="C55" s="18" t="s">
        <v>1</v>
      </c>
      <c r="D55" s="18" t="s">
        <v>2</v>
      </c>
      <c r="E55" s="18" t="s">
        <v>3</v>
      </c>
    </row>
    <row r="56" spans="1:8" x14ac:dyDescent="0.25">
      <c r="A56" s="2" t="s">
        <v>8</v>
      </c>
      <c r="B56" s="2">
        <f>(((0.5*B48)^3)+((0.5*1)^3))^$F$54</f>
        <v>1.040041911525952</v>
      </c>
      <c r="C56" s="2">
        <f>(((0.5*C48)^3)+((0.5*2)^3))^$F$54</f>
        <v>2.3140055936857973</v>
      </c>
      <c r="D56" s="2">
        <f>(((0.5*D48)^3)+((0.5*3)^3))^$F$54</f>
        <v>1.5600628672889281</v>
      </c>
      <c r="E56" s="2">
        <f>(((0.5*E48)^3)+((0.5*4)^3))^$F$54</f>
        <v>2.6865644841928611</v>
      </c>
    </row>
    <row r="57" spans="1:8" x14ac:dyDescent="0.25">
      <c r="A57" s="2" t="s">
        <v>9</v>
      </c>
      <c r="B57" s="2">
        <f>(((0.5*B49)^3)+((0.5*1)^3))^$F$54</f>
        <v>2.2582005280702035</v>
      </c>
      <c r="C57" s="2">
        <f t="shared" ref="C57:C60" si="13">(((0.5*C49)^3)+((0.5*2)^3))^$F$54</f>
        <v>2.3140055936857973</v>
      </c>
      <c r="D57" s="2">
        <f t="shared" ref="D57:D60" si="14">(((0.5*D49)^3)+((0.5*3)^3))^$F$54</f>
        <v>2.6684016487219444</v>
      </c>
      <c r="E57" s="2">
        <f t="shared" ref="E57:E60" si="15">(((0.5*E49)^3)+((0.5*4)^3))^$F$54</f>
        <v>2.151063112237912</v>
      </c>
      <c r="G57" s="1" t="s">
        <v>37</v>
      </c>
    </row>
    <row r="58" spans="1:8" x14ac:dyDescent="0.25">
      <c r="A58" s="2" t="s">
        <v>10</v>
      </c>
      <c r="B58" s="2">
        <f t="shared" ref="B58:B60" si="16">(((0.5*B50)^3)+((0.5*1)^3))^$F$54</f>
        <v>1.040041911525952</v>
      </c>
      <c r="C58" s="2">
        <f t="shared" si="13"/>
        <v>1.6355331550942949</v>
      </c>
      <c r="D58" s="2">
        <f t="shared" si="14"/>
        <v>1.5600628672889281</v>
      </c>
      <c r="E58" s="2">
        <f t="shared" si="15"/>
        <v>2.151063112237912</v>
      </c>
      <c r="H58" s="9" t="s">
        <v>38</v>
      </c>
    </row>
    <row r="59" spans="1:8" x14ac:dyDescent="0.25">
      <c r="A59" s="2" t="s">
        <v>11</v>
      </c>
      <c r="B59" s="2">
        <f t="shared" si="16"/>
        <v>2.2582005280702035</v>
      </c>
      <c r="C59" s="2">
        <f t="shared" si="13"/>
        <v>1.1244853613188537</v>
      </c>
      <c r="D59" s="2">
        <f t="shared" si="14"/>
        <v>2.0594153460702311</v>
      </c>
      <c r="E59" s="2">
        <f t="shared" si="15"/>
        <v>2.0103628792945289</v>
      </c>
      <c r="H59" s="9" t="s">
        <v>39</v>
      </c>
    </row>
    <row r="60" spans="1:8" x14ac:dyDescent="0.25">
      <c r="A60" s="2" t="s">
        <v>12</v>
      </c>
      <c r="B60" s="2">
        <f t="shared" si="16"/>
        <v>1.040041911525952</v>
      </c>
      <c r="C60" s="2">
        <f t="shared" si="13"/>
        <v>1.1244853613188537</v>
      </c>
      <c r="D60" s="2">
        <f t="shared" si="14"/>
        <v>2.0594153460702311</v>
      </c>
      <c r="E60" s="2">
        <f t="shared" si="15"/>
        <v>2.6865644841928611</v>
      </c>
      <c r="H60" s="9" t="s">
        <v>40</v>
      </c>
    </row>
    <row r="61" spans="1:8" x14ac:dyDescent="0.25">
      <c r="H61" s="9" t="s">
        <v>41</v>
      </c>
    </row>
    <row r="62" spans="1:8" x14ac:dyDescent="0.25">
      <c r="A62" s="10" t="s">
        <v>33</v>
      </c>
    </row>
    <row r="63" spans="1:8" x14ac:dyDescent="0.25">
      <c r="A63" s="18" t="s">
        <v>5</v>
      </c>
      <c r="B63" s="18" t="s">
        <v>0</v>
      </c>
      <c r="C63" s="18" t="s">
        <v>1</v>
      </c>
      <c r="D63" s="18" t="s">
        <v>2</v>
      </c>
      <c r="E63" s="18" t="s">
        <v>3</v>
      </c>
      <c r="F63" s="18" t="s">
        <v>34</v>
      </c>
      <c r="G63" s="18" t="s">
        <v>35</v>
      </c>
    </row>
    <row r="64" spans="1:8" x14ac:dyDescent="0.25">
      <c r="A64" s="2" t="s">
        <v>8</v>
      </c>
      <c r="B64" s="23">
        <f>B56*B$11</f>
        <v>0.26001047788148801</v>
      </c>
      <c r="C64" s="23">
        <f>C56*C$11</f>
        <v>0.57850139842144932</v>
      </c>
      <c r="D64" s="23">
        <f>D56*D$11</f>
        <v>0.39001571682223202</v>
      </c>
      <c r="E64" s="23">
        <f t="shared" ref="E64" si="17">E56*E$11</f>
        <v>0.67164112104821527</v>
      </c>
      <c r="F64" s="23">
        <f>SUM(B64:E64)</f>
        <v>1.9001687141733847</v>
      </c>
      <c r="G64" s="20">
        <f>RANK(F64,$F$64:$F$68,1)</f>
        <v>4</v>
      </c>
    </row>
    <row r="65" spans="1:7" x14ac:dyDescent="0.25">
      <c r="A65" s="2" t="s">
        <v>9</v>
      </c>
      <c r="B65" s="23">
        <f t="shared" ref="B65:E68" si="18">B57*B$11</f>
        <v>0.56455013201755089</v>
      </c>
      <c r="C65" s="23">
        <f t="shared" si="18"/>
        <v>0.57850139842144932</v>
      </c>
      <c r="D65" s="23">
        <f t="shared" si="18"/>
        <v>0.6671004121804861</v>
      </c>
      <c r="E65" s="23">
        <f t="shared" si="18"/>
        <v>0.53776577805947801</v>
      </c>
      <c r="F65" s="23">
        <f t="shared" ref="F65:F68" si="19">SUM(B65:E65)</f>
        <v>2.3479177206789643</v>
      </c>
      <c r="G65" s="20">
        <f t="shared" ref="G65:G68" si="20">RANK(F65,$F$64:$F$68,1)</f>
        <v>5</v>
      </c>
    </row>
    <row r="66" spans="1:7" x14ac:dyDescent="0.25">
      <c r="A66" s="2" t="s">
        <v>10</v>
      </c>
      <c r="B66" s="23">
        <f t="shared" si="18"/>
        <v>0.26001047788148801</v>
      </c>
      <c r="C66" s="23">
        <f t="shared" si="18"/>
        <v>0.40888328877357372</v>
      </c>
      <c r="D66" s="23">
        <f t="shared" si="18"/>
        <v>0.39001571682223202</v>
      </c>
      <c r="E66" s="23">
        <f t="shared" si="18"/>
        <v>0.53776577805947801</v>
      </c>
      <c r="F66" s="23">
        <f t="shared" si="19"/>
        <v>1.5966752615367716</v>
      </c>
      <c r="G66" s="20">
        <f t="shared" si="20"/>
        <v>1</v>
      </c>
    </row>
    <row r="67" spans="1:7" x14ac:dyDescent="0.25">
      <c r="A67" s="2" t="s">
        <v>11</v>
      </c>
      <c r="B67" s="23">
        <f t="shared" si="18"/>
        <v>0.56455013201755089</v>
      </c>
      <c r="C67" s="23">
        <f t="shared" si="18"/>
        <v>0.28112134032971342</v>
      </c>
      <c r="D67" s="23">
        <f>D59*D$11</f>
        <v>0.51485383651755778</v>
      </c>
      <c r="E67" s="23">
        <f t="shared" si="18"/>
        <v>0.50259071982363224</v>
      </c>
      <c r="F67" s="23">
        <f t="shared" si="19"/>
        <v>1.8631160286884545</v>
      </c>
      <c r="G67" s="20">
        <f t="shared" si="20"/>
        <v>3</v>
      </c>
    </row>
    <row r="68" spans="1:7" x14ac:dyDescent="0.25">
      <c r="A68" s="2" t="s">
        <v>12</v>
      </c>
      <c r="B68" s="23">
        <f t="shared" si="18"/>
        <v>0.26001047788148801</v>
      </c>
      <c r="C68" s="23">
        <f t="shared" si="18"/>
        <v>0.28112134032971342</v>
      </c>
      <c r="D68" s="23">
        <f t="shared" si="18"/>
        <v>0.51485383651755778</v>
      </c>
      <c r="E68" s="23">
        <f t="shared" si="18"/>
        <v>0.67164112104821527</v>
      </c>
      <c r="F68" s="23">
        <f t="shared" si="19"/>
        <v>1.7276267757769745</v>
      </c>
      <c r="G68" s="20">
        <f t="shared" si="20"/>
        <v>2</v>
      </c>
    </row>
  </sheetData>
  <mergeCells count="10">
    <mergeCell ref="B31:C31"/>
    <mergeCell ref="D31:E31"/>
    <mergeCell ref="B39:C39"/>
    <mergeCell ref="D39:E39"/>
    <mergeCell ref="A3:A4"/>
    <mergeCell ref="B3:E3"/>
    <mergeCell ref="B15:C15"/>
    <mergeCell ref="D15:E15"/>
    <mergeCell ref="B23:C23"/>
    <mergeCell ref="D23:E23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zoomScale="98" zoomScaleNormal="98" workbookViewId="0">
      <selection activeCell="K14" sqref="K14:O18"/>
    </sheetView>
  </sheetViews>
  <sheetFormatPr defaultRowHeight="15" x14ac:dyDescent="0.25"/>
  <cols>
    <col min="1" max="1" width="15.5703125" style="1" customWidth="1"/>
    <col min="2" max="3" width="9.140625" style="1"/>
    <col min="4" max="4" width="10.28515625" style="1" customWidth="1"/>
    <col min="5" max="16384" width="9.140625" style="1"/>
  </cols>
  <sheetData>
    <row r="1" spans="1:15" x14ac:dyDescent="0.25">
      <c r="A1" s="10" t="s">
        <v>7</v>
      </c>
    </row>
    <row r="3" spans="1:15" x14ac:dyDescent="0.25">
      <c r="A3" s="29" t="s">
        <v>5</v>
      </c>
      <c r="B3" s="30" t="s">
        <v>6</v>
      </c>
      <c r="C3" s="31"/>
      <c r="D3" s="31"/>
      <c r="E3" s="31"/>
      <c r="F3" s="31"/>
    </row>
    <row r="4" spans="1:15" x14ac:dyDescent="0.25">
      <c r="A4" s="29"/>
      <c r="B4" s="21" t="s">
        <v>0</v>
      </c>
      <c r="C4" s="21" t="s">
        <v>1</v>
      </c>
      <c r="D4" s="21" t="s">
        <v>2</v>
      </c>
      <c r="E4" s="21" t="s">
        <v>3</v>
      </c>
      <c r="F4" s="21" t="s">
        <v>46</v>
      </c>
      <c r="G4" s="8"/>
      <c r="H4" s="9"/>
    </row>
    <row r="5" spans="1:15" ht="18.75" x14ac:dyDescent="0.3">
      <c r="A5" s="24" t="s">
        <v>18</v>
      </c>
      <c r="B5" s="2">
        <v>420</v>
      </c>
      <c r="C5" s="2">
        <v>75</v>
      </c>
      <c r="D5" s="2">
        <v>3</v>
      </c>
      <c r="E5" s="2">
        <v>1</v>
      </c>
      <c r="F5" s="2">
        <v>3</v>
      </c>
      <c r="G5" s="8"/>
      <c r="H5" s="9"/>
      <c r="I5" s="26"/>
    </row>
    <row r="6" spans="1:15" ht="18.75" x14ac:dyDescent="0.3">
      <c r="A6" s="24" t="s">
        <v>19</v>
      </c>
      <c r="B6" s="2">
        <v>580</v>
      </c>
      <c r="C6" s="2">
        <v>220</v>
      </c>
      <c r="D6" s="2">
        <v>2</v>
      </c>
      <c r="E6" s="2">
        <v>3</v>
      </c>
      <c r="F6" s="2">
        <v>2</v>
      </c>
      <c r="G6" s="8"/>
      <c r="H6" s="9"/>
      <c r="I6" s="26"/>
    </row>
    <row r="7" spans="1:15" x14ac:dyDescent="0.25">
      <c r="A7" s="24" t="s">
        <v>20</v>
      </c>
      <c r="B7" s="2">
        <v>350</v>
      </c>
      <c r="C7" s="2">
        <v>80</v>
      </c>
      <c r="D7" s="2">
        <v>4</v>
      </c>
      <c r="E7" s="2">
        <v>2</v>
      </c>
      <c r="F7" s="2">
        <v>1</v>
      </c>
      <c r="G7" s="8"/>
      <c r="H7" s="9"/>
    </row>
    <row r="8" spans="1:15" x14ac:dyDescent="0.25">
      <c r="A8" s="24" t="s">
        <v>21</v>
      </c>
      <c r="B8" s="7">
        <v>410</v>
      </c>
      <c r="C8" s="7">
        <v>170</v>
      </c>
      <c r="D8" s="7">
        <v>3</v>
      </c>
      <c r="E8" s="7">
        <v>4</v>
      </c>
      <c r="F8" s="7">
        <v>2</v>
      </c>
    </row>
    <row r="9" spans="1:15" x14ac:dyDescent="0.25">
      <c r="A9" s="3"/>
      <c r="B9" s="4"/>
      <c r="C9" s="4"/>
      <c r="D9" s="4"/>
      <c r="E9" s="4"/>
      <c r="F9" s="4"/>
    </row>
    <row r="10" spans="1:15" x14ac:dyDescent="0.25">
      <c r="A10" s="5" t="s">
        <v>4</v>
      </c>
      <c r="B10" s="6">
        <v>0.2</v>
      </c>
      <c r="C10" s="6">
        <v>0.15</v>
      </c>
      <c r="D10" s="6">
        <v>0.3</v>
      </c>
      <c r="E10" s="6">
        <v>0.25</v>
      </c>
      <c r="F10" s="6">
        <v>0.1</v>
      </c>
      <c r="G10" s="1">
        <f>SUM(B10:F10)</f>
        <v>0.99999999999999989</v>
      </c>
    </row>
    <row r="11" spans="1:15" x14ac:dyDescent="0.25">
      <c r="A11" s="3"/>
    </row>
    <row r="12" spans="1:15" x14ac:dyDescent="0.25">
      <c r="A12" s="17" t="s">
        <v>17</v>
      </c>
    </row>
    <row r="13" spans="1:15" x14ac:dyDescent="0.25">
      <c r="A13" s="17" t="s">
        <v>25</v>
      </c>
    </row>
    <row r="14" spans="1:15" x14ac:dyDescent="0.25">
      <c r="A14" s="15" t="s">
        <v>5</v>
      </c>
      <c r="B14" s="27" t="s">
        <v>23</v>
      </c>
      <c r="C14" s="28"/>
      <c r="D14" s="27" t="s">
        <v>24</v>
      </c>
      <c r="E14" s="28"/>
      <c r="F14" s="16" t="s">
        <v>27</v>
      </c>
      <c r="K14" s="32" t="s">
        <v>48</v>
      </c>
      <c r="L14" s="32"/>
      <c r="M14" s="32"/>
      <c r="N14" s="32"/>
      <c r="O14" s="32"/>
    </row>
    <row r="15" spans="1:15" x14ac:dyDescent="0.25">
      <c r="A15" s="11" t="s">
        <v>18</v>
      </c>
      <c r="B15" s="12">
        <f>B5</f>
        <v>420</v>
      </c>
      <c r="C15" s="13"/>
      <c r="D15" s="12" t="s">
        <v>26</v>
      </c>
      <c r="E15" s="14">
        <f>RANK(B15,$B$15:$B$18,1)</f>
        <v>3</v>
      </c>
      <c r="F15" s="2">
        <f>RANK(B15,$B$15:$B$18,1)</f>
        <v>3</v>
      </c>
      <c r="G15" s="22"/>
      <c r="K15" s="32"/>
      <c r="L15" s="32"/>
      <c r="M15" s="32"/>
      <c r="N15" s="32"/>
      <c r="O15" s="32"/>
    </row>
    <row r="16" spans="1:15" x14ac:dyDescent="0.25">
      <c r="A16" s="11" t="s">
        <v>19</v>
      </c>
      <c r="B16" s="12">
        <f>B6</f>
        <v>580</v>
      </c>
      <c r="C16" s="13"/>
      <c r="D16" s="12" t="s">
        <v>26</v>
      </c>
      <c r="E16" s="14">
        <f>RANK(B16,$B$15:$B$18,1)</f>
        <v>4</v>
      </c>
      <c r="F16" s="2">
        <f t="shared" ref="F16:F18" si="0">RANK(B16,$B$15:$B$18,1)</f>
        <v>4</v>
      </c>
      <c r="K16" s="32"/>
      <c r="L16" s="32"/>
      <c r="M16" s="32"/>
      <c r="N16" s="32"/>
      <c r="O16" s="32"/>
    </row>
    <row r="17" spans="1:15" x14ac:dyDescent="0.25">
      <c r="A17" s="11" t="s">
        <v>20</v>
      </c>
      <c r="B17" s="12">
        <f>B7</f>
        <v>350</v>
      </c>
      <c r="C17" s="13"/>
      <c r="D17" s="12" t="s">
        <v>26</v>
      </c>
      <c r="E17" s="14">
        <f>RANK(B17,$B$15:$B$18,1)</f>
        <v>1</v>
      </c>
      <c r="F17" s="2">
        <f t="shared" si="0"/>
        <v>1</v>
      </c>
      <c r="K17" s="32"/>
      <c r="L17" s="32"/>
      <c r="M17" s="32"/>
      <c r="N17" s="32"/>
      <c r="O17" s="32"/>
    </row>
    <row r="18" spans="1:15" x14ac:dyDescent="0.25">
      <c r="A18" s="11" t="s">
        <v>21</v>
      </c>
      <c r="B18" s="12">
        <f>B8</f>
        <v>410</v>
      </c>
      <c r="C18" s="13"/>
      <c r="D18" s="12" t="s">
        <v>26</v>
      </c>
      <c r="E18" s="14">
        <f>RANK(B18,$B$15:$B$18,1)</f>
        <v>2</v>
      </c>
      <c r="F18" s="2">
        <f t="shared" si="0"/>
        <v>2</v>
      </c>
      <c r="G18" s="22"/>
      <c r="K18" s="32"/>
      <c r="L18" s="32"/>
      <c r="M18" s="32"/>
      <c r="N18" s="32"/>
      <c r="O18" s="32"/>
    </row>
    <row r="19" spans="1:15" x14ac:dyDescent="0.25">
      <c r="A19" s="3"/>
      <c r="F19" s="1">
        <f>SUM(F15:F18)</f>
        <v>10</v>
      </c>
    </row>
    <row r="20" spans="1:15" x14ac:dyDescent="0.25">
      <c r="A20" s="17" t="s">
        <v>28</v>
      </c>
    </row>
    <row r="21" spans="1:15" x14ac:dyDescent="0.25">
      <c r="A21" s="15" t="s">
        <v>5</v>
      </c>
      <c r="B21" s="27" t="s">
        <v>23</v>
      </c>
      <c r="C21" s="28"/>
      <c r="D21" s="27" t="s">
        <v>24</v>
      </c>
      <c r="E21" s="28"/>
      <c r="F21" s="16" t="s">
        <v>27</v>
      </c>
    </row>
    <row r="22" spans="1:15" x14ac:dyDescent="0.25">
      <c r="A22" s="11" t="s">
        <v>18</v>
      </c>
      <c r="B22" s="12">
        <f>C5</f>
        <v>75</v>
      </c>
      <c r="C22" s="13"/>
      <c r="D22" s="12" t="s">
        <v>26</v>
      </c>
      <c r="E22" s="14">
        <f>RANK(B22,$B$22:$B$25,1)</f>
        <v>1</v>
      </c>
      <c r="F22" s="13">
        <f>RANK(B22,$B$22:$B$25,1)</f>
        <v>1</v>
      </c>
    </row>
    <row r="23" spans="1:15" x14ac:dyDescent="0.25">
      <c r="A23" s="11" t="s">
        <v>19</v>
      </c>
      <c r="B23" s="12">
        <f>C6</f>
        <v>220</v>
      </c>
      <c r="C23" s="13"/>
      <c r="D23" s="12" t="s">
        <v>26</v>
      </c>
      <c r="E23" s="14">
        <f>RANK(B23,$B$22:$B$25,1)</f>
        <v>4</v>
      </c>
      <c r="F23" s="13">
        <f t="shared" ref="F23:F25" si="1">RANK(B23,$B$22:$B$25,1)</f>
        <v>4</v>
      </c>
    </row>
    <row r="24" spans="1:15" x14ac:dyDescent="0.25">
      <c r="A24" s="11" t="s">
        <v>20</v>
      </c>
      <c r="B24" s="12">
        <f>C7</f>
        <v>80</v>
      </c>
      <c r="C24" s="13"/>
      <c r="D24" s="12" t="s">
        <v>26</v>
      </c>
      <c r="E24" s="14">
        <f>RANK(B24,$B$22:$B$25,1)</f>
        <v>2</v>
      </c>
      <c r="F24" s="13">
        <f t="shared" si="1"/>
        <v>2</v>
      </c>
    </row>
    <row r="25" spans="1:15" x14ac:dyDescent="0.25">
      <c r="A25" s="11" t="s">
        <v>21</v>
      </c>
      <c r="B25" s="12">
        <f>C8</f>
        <v>170</v>
      </c>
      <c r="C25" s="13"/>
      <c r="D25" s="12" t="s">
        <v>26</v>
      </c>
      <c r="E25" s="14">
        <f>RANK(B25,$B$22:$B$25,1)</f>
        <v>3</v>
      </c>
      <c r="F25" s="13">
        <f t="shared" si="1"/>
        <v>3</v>
      </c>
    </row>
    <row r="26" spans="1:15" x14ac:dyDescent="0.25">
      <c r="A26" s="3"/>
      <c r="F26" s="1">
        <f>SUM(F22:F25)</f>
        <v>10</v>
      </c>
    </row>
    <row r="27" spans="1:15" x14ac:dyDescent="0.25">
      <c r="A27" s="17" t="s">
        <v>29</v>
      </c>
    </row>
    <row r="28" spans="1:15" x14ac:dyDescent="0.25">
      <c r="A28" s="15" t="s">
        <v>5</v>
      </c>
      <c r="B28" s="27" t="s">
        <v>23</v>
      </c>
      <c r="C28" s="28"/>
      <c r="D28" s="27" t="s">
        <v>24</v>
      </c>
      <c r="E28" s="28"/>
      <c r="F28" s="16" t="s">
        <v>27</v>
      </c>
    </row>
    <row r="29" spans="1:15" x14ac:dyDescent="0.25">
      <c r="A29" s="11" t="s">
        <v>18</v>
      </c>
      <c r="B29" s="12">
        <f>D5</f>
        <v>3</v>
      </c>
      <c r="C29" s="13"/>
      <c r="D29" s="12" t="s">
        <v>26</v>
      </c>
      <c r="E29" s="14">
        <f>RANK(B29,$B$29:$B$32,1)</f>
        <v>2</v>
      </c>
      <c r="F29" s="2">
        <v>2.5</v>
      </c>
    </row>
    <row r="30" spans="1:15" x14ac:dyDescent="0.25">
      <c r="A30" s="11" t="s">
        <v>19</v>
      </c>
      <c r="B30" s="12">
        <f>D6</f>
        <v>2</v>
      </c>
      <c r="C30" s="13"/>
      <c r="D30" s="12" t="s">
        <v>26</v>
      </c>
      <c r="E30" s="14">
        <f>RANK(B30,$B$29:$B$32,1)</f>
        <v>1</v>
      </c>
      <c r="F30" s="2">
        <v>1</v>
      </c>
    </row>
    <row r="31" spans="1:15" x14ac:dyDescent="0.25">
      <c r="A31" s="11" t="s">
        <v>20</v>
      </c>
      <c r="B31" s="12">
        <f>D7</f>
        <v>4</v>
      </c>
      <c r="C31" s="13"/>
      <c r="D31" s="12" t="s">
        <v>26</v>
      </c>
      <c r="E31" s="14">
        <f>RANK(B31,$B$29:$B$32,1)</f>
        <v>4</v>
      </c>
      <c r="F31" s="2">
        <v>4</v>
      </c>
    </row>
    <row r="32" spans="1:15" x14ac:dyDescent="0.25">
      <c r="A32" s="11" t="s">
        <v>21</v>
      </c>
      <c r="B32" s="12">
        <f>D8</f>
        <v>3</v>
      </c>
      <c r="C32" s="13"/>
      <c r="D32" s="12" t="s">
        <v>26</v>
      </c>
      <c r="E32" s="14">
        <f>RANK(B32,$B$29:$B$32,1)</f>
        <v>2</v>
      </c>
      <c r="F32" s="2">
        <v>2.5</v>
      </c>
    </row>
    <row r="33" spans="1:6" x14ac:dyDescent="0.25">
      <c r="F33" s="1">
        <f>SUM(F29:F32)</f>
        <v>10</v>
      </c>
    </row>
    <row r="34" spans="1:6" x14ac:dyDescent="0.25">
      <c r="A34" s="17" t="s">
        <v>30</v>
      </c>
    </row>
    <row r="35" spans="1:6" x14ac:dyDescent="0.25">
      <c r="A35" s="15" t="s">
        <v>5</v>
      </c>
      <c r="B35" s="27" t="s">
        <v>23</v>
      </c>
      <c r="C35" s="28"/>
      <c r="D35" s="27" t="s">
        <v>24</v>
      </c>
      <c r="E35" s="28"/>
      <c r="F35" s="16" t="s">
        <v>27</v>
      </c>
    </row>
    <row r="36" spans="1:6" x14ac:dyDescent="0.25">
      <c r="A36" s="11" t="s">
        <v>18</v>
      </c>
      <c r="B36" s="12">
        <f>E5</f>
        <v>1</v>
      </c>
      <c r="C36" s="13"/>
      <c r="D36" s="12" t="s">
        <v>26</v>
      </c>
      <c r="E36" s="14">
        <f>RANK(B36,$B$36:$B$39,1)</f>
        <v>1</v>
      </c>
      <c r="F36" s="13">
        <f>RANK(B36,$B$36:$B$39,1)</f>
        <v>1</v>
      </c>
    </row>
    <row r="37" spans="1:6" x14ac:dyDescent="0.25">
      <c r="A37" s="11" t="s">
        <v>19</v>
      </c>
      <c r="B37" s="12">
        <f>E6</f>
        <v>3</v>
      </c>
      <c r="C37" s="13"/>
      <c r="D37" s="12" t="s">
        <v>26</v>
      </c>
      <c r="E37" s="14">
        <f>RANK(B37,$B$36:$B$39,1)</f>
        <v>3</v>
      </c>
      <c r="F37" s="13">
        <f t="shared" ref="F37:F39" si="2">RANK(B37,$B$36:$B$39,1)</f>
        <v>3</v>
      </c>
    </row>
    <row r="38" spans="1:6" x14ac:dyDescent="0.25">
      <c r="A38" s="11" t="s">
        <v>20</v>
      </c>
      <c r="B38" s="12">
        <f>E7</f>
        <v>2</v>
      </c>
      <c r="C38" s="13"/>
      <c r="D38" s="12" t="s">
        <v>26</v>
      </c>
      <c r="E38" s="14">
        <f>RANK(B38,$B$36:$B$39,1)</f>
        <v>2</v>
      </c>
      <c r="F38" s="13">
        <f t="shared" si="2"/>
        <v>2</v>
      </c>
    </row>
    <row r="39" spans="1:6" x14ac:dyDescent="0.25">
      <c r="A39" s="11" t="s">
        <v>21</v>
      </c>
      <c r="B39" s="12">
        <f>E8</f>
        <v>4</v>
      </c>
      <c r="C39" s="13"/>
      <c r="D39" s="12" t="s">
        <v>26</v>
      </c>
      <c r="E39" s="14">
        <f>RANK(B39,$B$36:$B$39,1)</f>
        <v>4</v>
      </c>
      <c r="F39" s="13">
        <f t="shared" si="2"/>
        <v>4</v>
      </c>
    </row>
    <row r="40" spans="1:6" x14ac:dyDescent="0.25">
      <c r="A40" s="3"/>
      <c r="E40" s="25"/>
      <c r="F40" s="1">
        <f>SUM(F36:F39)</f>
        <v>10</v>
      </c>
    </row>
    <row r="41" spans="1:6" x14ac:dyDescent="0.25">
      <c r="A41" s="17" t="s">
        <v>47</v>
      </c>
    </row>
    <row r="42" spans="1:6" x14ac:dyDescent="0.25">
      <c r="A42" s="15" t="s">
        <v>5</v>
      </c>
      <c r="B42" s="27" t="s">
        <v>23</v>
      </c>
      <c r="C42" s="28"/>
      <c r="D42" s="27" t="s">
        <v>24</v>
      </c>
      <c r="E42" s="28"/>
      <c r="F42" s="16" t="s">
        <v>27</v>
      </c>
    </row>
    <row r="43" spans="1:6" x14ac:dyDescent="0.25">
      <c r="A43" s="11" t="s">
        <v>18</v>
      </c>
      <c r="B43" s="12">
        <f>F5</f>
        <v>3</v>
      </c>
      <c r="C43" s="13"/>
      <c r="D43" s="12" t="s">
        <v>26</v>
      </c>
      <c r="E43" s="14">
        <f>RANK(B43,$B$43:$B$46,1)</f>
        <v>4</v>
      </c>
      <c r="F43" s="13">
        <v>4</v>
      </c>
    </row>
    <row r="44" spans="1:6" x14ac:dyDescent="0.25">
      <c r="A44" s="11" t="s">
        <v>19</v>
      </c>
      <c r="B44" s="12">
        <f t="shared" ref="B44:B46" si="3">F6</f>
        <v>2</v>
      </c>
      <c r="C44" s="13"/>
      <c r="D44" s="12" t="s">
        <v>26</v>
      </c>
      <c r="E44" s="14">
        <f t="shared" ref="E44:E46" si="4">RANK(B44,$B$43:$B$46,1)</f>
        <v>2</v>
      </c>
      <c r="F44" s="13">
        <v>2.5</v>
      </c>
    </row>
    <row r="45" spans="1:6" x14ac:dyDescent="0.25">
      <c r="A45" s="11" t="s">
        <v>20</v>
      </c>
      <c r="B45" s="12">
        <f t="shared" si="3"/>
        <v>1</v>
      </c>
      <c r="C45" s="13"/>
      <c r="D45" s="12" t="s">
        <v>26</v>
      </c>
      <c r="E45" s="14">
        <f t="shared" si="4"/>
        <v>1</v>
      </c>
      <c r="F45" s="13">
        <f t="shared" ref="F45" si="5">RANK(B45,$B$36:$B$39,1)</f>
        <v>1</v>
      </c>
    </row>
    <row r="46" spans="1:6" x14ac:dyDescent="0.25">
      <c r="A46" s="11" t="s">
        <v>21</v>
      </c>
      <c r="B46" s="12">
        <f t="shared" si="3"/>
        <v>2</v>
      </c>
      <c r="C46" s="13"/>
      <c r="D46" s="12" t="s">
        <v>26</v>
      </c>
      <c r="E46" s="14">
        <f t="shared" si="4"/>
        <v>2</v>
      </c>
      <c r="F46" s="13">
        <v>2.5</v>
      </c>
    </row>
    <row r="47" spans="1:6" x14ac:dyDescent="0.25">
      <c r="A47" s="3"/>
      <c r="E47" s="25"/>
      <c r="F47" s="1">
        <f>SUM(F43:F46)</f>
        <v>10</v>
      </c>
    </row>
    <row r="48" spans="1:6" x14ac:dyDescent="0.25">
      <c r="A48" s="10" t="s">
        <v>31</v>
      </c>
    </row>
    <row r="49" spans="1:8" x14ac:dyDescent="0.25">
      <c r="A49" s="18" t="s">
        <v>5</v>
      </c>
      <c r="B49" s="18" t="s">
        <v>0</v>
      </c>
      <c r="C49" s="18" t="s">
        <v>1</v>
      </c>
      <c r="D49" s="18" t="s">
        <v>2</v>
      </c>
      <c r="E49" s="18" t="s">
        <v>3</v>
      </c>
      <c r="F49" s="18" t="s">
        <v>46</v>
      </c>
    </row>
    <row r="50" spans="1:8" x14ac:dyDescent="0.25">
      <c r="A50" s="24" t="s">
        <v>18</v>
      </c>
      <c r="B50" s="2">
        <f>F15</f>
        <v>3</v>
      </c>
      <c r="C50" s="2">
        <f>F22</f>
        <v>1</v>
      </c>
      <c r="D50" s="2">
        <f>F29</f>
        <v>2.5</v>
      </c>
      <c r="E50" s="2">
        <f>F36</f>
        <v>1</v>
      </c>
      <c r="F50" s="2">
        <f>F43</f>
        <v>4</v>
      </c>
    </row>
    <row r="51" spans="1:8" x14ac:dyDescent="0.25">
      <c r="A51" s="24" t="s">
        <v>19</v>
      </c>
      <c r="B51" s="2">
        <f>F16</f>
        <v>4</v>
      </c>
      <c r="C51" s="2">
        <f>F23</f>
        <v>4</v>
      </c>
      <c r="D51" s="2">
        <f>F30</f>
        <v>1</v>
      </c>
      <c r="E51" s="2">
        <f>F37</f>
        <v>3</v>
      </c>
      <c r="F51" s="2">
        <f t="shared" ref="F51:F53" si="6">F44</f>
        <v>2.5</v>
      </c>
    </row>
    <row r="52" spans="1:8" x14ac:dyDescent="0.25">
      <c r="A52" s="24" t="s">
        <v>20</v>
      </c>
      <c r="B52" s="2">
        <f>F17</f>
        <v>1</v>
      </c>
      <c r="C52" s="2">
        <f>F24</f>
        <v>2</v>
      </c>
      <c r="D52" s="2">
        <f>F31</f>
        <v>4</v>
      </c>
      <c r="E52" s="2">
        <f>F38</f>
        <v>2</v>
      </c>
      <c r="F52" s="2">
        <f t="shared" si="6"/>
        <v>1</v>
      </c>
    </row>
    <row r="53" spans="1:8" x14ac:dyDescent="0.25">
      <c r="A53" s="24" t="s">
        <v>21</v>
      </c>
      <c r="B53" s="2">
        <f>F18</f>
        <v>2</v>
      </c>
      <c r="C53" s="2">
        <f>F25</f>
        <v>3</v>
      </c>
      <c r="D53" s="2">
        <f>F32</f>
        <v>2.5</v>
      </c>
      <c r="E53" s="2">
        <f>F39</f>
        <v>4</v>
      </c>
      <c r="F53" s="2">
        <f t="shared" si="6"/>
        <v>2.5</v>
      </c>
    </row>
    <row r="55" spans="1:8" x14ac:dyDescent="0.25">
      <c r="A55" s="10" t="s">
        <v>32</v>
      </c>
      <c r="E55" s="8" t="s">
        <v>36</v>
      </c>
      <c r="F55" s="19">
        <f>1/3</f>
        <v>0.33333333333333331</v>
      </c>
    </row>
    <row r="56" spans="1:8" x14ac:dyDescent="0.25">
      <c r="A56" s="18" t="s">
        <v>5</v>
      </c>
      <c r="B56" s="18" t="s">
        <v>0</v>
      </c>
      <c r="C56" s="18" t="s">
        <v>1</v>
      </c>
      <c r="D56" s="18" t="s">
        <v>2</v>
      </c>
      <c r="E56" s="18" t="s">
        <v>3</v>
      </c>
      <c r="F56" s="18" t="s">
        <v>46</v>
      </c>
      <c r="G56" s="1" t="s">
        <v>37</v>
      </c>
    </row>
    <row r="57" spans="1:8" x14ac:dyDescent="0.25">
      <c r="A57" s="24" t="s">
        <v>18</v>
      </c>
      <c r="B57" s="23">
        <f>(((0.5*B50)^3)+((0.5*1)^3))^$F$55</f>
        <v>1.5182944859378313</v>
      </c>
      <c r="C57" s="23">
        <f>(((0.5*C50)^3)+((0.5*2)^3))^$F$55</f>
        <v>1.040041911525952</v>
      </c>
      <c r="D57" s="23">
        <f>(((0.5*D50)^3)+((0.5*3)^3))^$F$55</f>
        <v>1.7465920069545264</v>
      </c>
      <c r="E57" s="23">
        <f>(((0.5*E50)^3)+((0.5*4)^3))^$F$55</f>
        <v>2.0103628792945289</v>
      </c>
      <c r="F57" s="23">
        <f>(((0.5*F50)^3)+((0.5*5)^3))^$F$55</f>
        <v>2.8693967741585835</v>
      </c>
      <c r="H57" s="9" t="s">
        <v>38</v>
      </c>
    </row>
    <row r="58" spans="1:8" x14ac:dyDescent="0.25">
      <c r="A58" s="24" t="s">
        <v>19</v>
      </c>
      <c r="B58" s="23">
        <f t="shared" ref="B58" si="7">(((0.5*B51)^3)+((0.5*1)^3))^$F$55</f>
        <v>2.0103628792945289</v>
      </c>
      <c r="C58" s="23">
        <f t="shared" ref="C58:C60" si="8">(((0.5*C51)^3)+((0.5*2)^3))^$F$55</f>
        <v>2.0800838230519041</v>
      </c>
      <c r="D58" s="23">
        <f t="shared" ref="D58:D60" si="9">(((0.5*D51)^3)+((0.5*3)^3))^$F$55</f>
        <v>1.5182944859378313</v>
      </c>
      <c r="E58" s="23">
        <f t="shared" ref="E58:E60" si="10">(((0.5*E51)^3)+((0.5*4)^3))^$F$55</f>
        <v>2.2489707226377074</v>
      </c>
      <c r="F58" s="23">
        <f t="shared" ref="F58:F60" si="11">(((0.5*F51)^3)+((0.5*5)^3))^$F$55</f>
        <v>2.6001047788148801</v>
      </c>
      <c r="H58" s="9" t="s">
        <v>39</v>
      </c>
    </row>
    <row r="59" spans="1:8" x14ac:dyDescent="0.25">
      <c r="A59" s="24" t="s">
        <v>20</v>
      </c>
      <c r="B59" s="23">
        <f t="shared" ref="B59" si="12">(((0.5*B52)^3)+((0.5*1)^3))^$F$55</f>
        <v>0.6299605249474366</v>
      </c>
      <c r="C59" s="23">
        <f t="shared" si="8"/>
        <v>1.2599210498948732</v>
      </c>
      <c r="D59" s="23">
        <f t="shared" si="9"/>
        <v>2.2489707226377074</v>
      </c>
      <c r="E59" s="23">
        <f t="shared" si="10"/>
        <v>2.0800838230519041</v>
      </c>
      <c r="F59" s="23">
        <f t="shared" si="11"/>
        <v>2.5066489674822923</v>
      </c>
      <c r="H59" s="9" t="s">
        <v>40</v>
      </c>
    </row>
    <row r="60" spans="1:8" x14ac:dyDescent="0.25">
      <c r="A60" s="24" t="s">
        <v>21</v>
      </c>
      <c r="B60" s="23">
        <f t="shared" ref="B60" si="13">(((0.5*B53)^3)+((0.5*1)^3))^$F$55</f>
        <v>1.040041911525952</v>
      </c>
      <c r="C60" s="23">
        <f t="shared" si="8"/>
        <v>1.6355331550942949</v>
      </c>
      <c r="D60" s="23">
        <f t="shared" si="9"/>
        <v>1.7465920069545264</v>
      </c>
      <c r="E60" s="23">
        <f t="shared" si="10"/>
        <v>2.5198420997897459</v>
      </c>
      <c r="F60" s="23">
        <f t="shared" si="11"/>
        <v>2.6001047788148801</v>
      </c>
      <c r="H60" s="9" t="s">
        <v>41</v>
      </c>
    </row>
    <row r="62" spans="1:8" x14ac:dyDescent="0.25">
      <c r="A62" s="10" t="s">
        <v>33</v>
      </c>
    </row>
    <row r="63" spans="1:8" x14ac:dyDescent="0.25">
      <c r="A63" s="18" t="s">
        <v>5</v>
      </c>
      <c r="B63" s="18" t="s">
        <v>0</v>
      </c>
      <c r="C63" s="18" t="s">
        <v>1</v>
      </c>
      <c r="D63" s="18" t="s">
        <v>2</v>
      </c>
      <c r="E63" s="18" t="s">
        <v>3</v>
      </c>
      <c r="F63" s="18" t="s">
        <v>46</v>
      </c>
      <c r="G63" s="18" t="s">
        <v>34</v>
      </c>
      <c r="H63" s="18" t="s">
        <v>35</v>
      </c>
    </row>
    <row r="64" spans="1:8" x14ac:dyDescent="0.25">
      <c r="A64" s="24" t="s">
        <v>18</v>
      </c>
      <c r="B64" s="23">
        <f>B57*B$10</f>
        <v>0.30365889718756628</v>
      </c>
      <c r="C64" s="23">
        <f t="shared" ref="C64:F64" si="14">C57*C$10</f>
        <v>0.1560062867288928</v>
      </c>
      <c r="D64" s="23">
        <f t="shared" si="14"/>
        <v>0.52397760208635791</v>
      </c>
      <c r="E64" s="23">
        <f t="shared" si="14"/>
        <v>0.50259071982363224</v>
      </c>
      <c r="F64" s="23">
        <f t="shared" si="14"/>
        <v>0.28693967741585835</v>
      </c>
      <c r="G64" s="23">
        <f>SUM(B64:F64)</f>
        <v>1.7731731832423074</v>
      </c>
      <c r="H64" s="2">
        <f>RANK(G64,$G$64:$G$67,1)</f>
        <v>2</v>
      </c>
    </row>
    <row r="65" spans="1:8" x14ac:dyDescent="0.25">
      <c r="A65" s="24" t="s">
        <v>19</v>
      </c>
      <c r="B65" s="23">
        <f t="shared" ref="B65:F67" si="15">B58*B$10</f>
        <v>0.40207257585890582</v>
      </c>
      <c r="C65" s="23">
        <f t="shared" si="15"/>
        <v>0.3120125734577856</v>
      </c>
      <c r="D65" s="23">
        <f t="shared" si="15"/>
        <v>0.45548834578134939</v>
      </c>
      <c r="E65" s="23">
        <f t="shared" si="15"/>
        <v>0.56224268065942684</v>
      </c>
      <c r="F65" s="23">
        <f t="shared" si="15"/>
        <v>0.26001047788148801</v>
      </c>
      <c r="G65" s="23">
        <f t="shared" ref="G65:G67" si="16">SUM(B65:F65)</f>
        <v>1.9918266536389555</v>
      </c>
      <c r="H65" s="2">
        <f t="shared" ref="H65:H67" si="17">RANK(G65,$G$64:$G$67,1)</f>
        <v>4</v>
      </c>
    </row>
    <row r="66" spans="1:8" x14ac:dyDescent="0.25">
      <c r="A66" s="24" t="s">
        <v>20</v>
      </c>
      <c r="B66" s="23">
        <f t="shared" si="15"/>
        <v>0.12599210498948732</v>
      </c>
      <c r="C66" s="23">
        <f t="shared" si="15"/>
        <v>0.18898815748423098</v>
      </c>
      <c r="D66" s="23">
        <f t="shared" si="15"/>
        <v>0.67469121679131216</v>
      </c>
      <c r="E66" s="23">
        <f t="shared" si="15"/>
        <v>0.52002095576297602</v>
      </c>
      <c r="F66" s="23">
        <f t="shared" si="15"/>
        <v>0.25066489674822923</v>
      </c>
      <c r="G66" s="23">
        <f t="shared" si="16"/>
        <v>1.7603573317762358</v>
      </c>
      <c r="H66" s="2">
        <f t="shared" si="17"/>
        <v>1</v>
      </c>
    </row>
    <row r="67" spans="1:8" x14ac:dyDescent="0.25">
      <c r="A67" s="24" t="s">
        <v>21</v>
      </c>
      <c r="B67" s="23">
        <f t="shared" si="15"/>
        <v>0.20800838230519042</v>
      </c>
      <c r="C67" s="23">
        <f t="shared" si="15"/>
        <v>0.24532997326414421</v>
      </c>
      <c r="D67" s="23">
        <f t="shared" si="15"/>
        <v>0.52397760208635791</v>
      </c>
      <c r="E67" s="23">
        <f t="shared" si="15"/>
        <v>0.62996052494743648</v>
      </c>
      <c r="F67" s="23">
        <f t="shared" si="15"/>
        <v>0.26001047788148801</v>
      </c>
      <c r="G67" s="23">
        <f t="shared" si="16"/>
        <v>1.8672869604846172</v>
      </c>
      <c r="H67" s="2">
        <f t="shared" si="17"/>
        <v>3</v>
      </c>
    </row>
  </sheetData>
  <mergeCells count="13">
    <mergeCell ref="K14:O18"/>
    <mergeCell ref="B42:C42"/>
    <mergeCell ref="D42:E42"/>
    <mergeCell ref="A3:A4"/>
    <mergeCell ref="B14:C14"/>
    <mergeCell ref="D14:E14"/>
    <mergeCell ref="B21:C21"/>
    <mergeCell ref="D21:E21"/>
    <mergeCell ref="B28:C28"/>
    <mergeCell ref="D28:E28"/>
    <mergeCell ref="B35:C35"/>
    <mergeCell ref="D35:E35"/>
    <mergeCell ref="B3:F3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ORESTE 1</vt:lpstr>
      <vt:lpstr>ORESTE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CHOLIL</dc:creator>
  <cp:lastModifiedBy>Arie</cp:lastModifiedBy>
  <dcterms:created xsi:type="dcterms:W3CDTF">2018-07-23T12:40:08Z</dcterms:created>
  <dcterms:modified xsi:type="dcterms:W3CDTF">2025-05-14T08:45:19Z</dcterms:modified>
</cp:coreProperties>
</file>