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45"/>
  </bookViews>
  <sheets>
    <sheet name="Laporan" sheetId="6" r:id="rId1"/>
    <sheet name="T6K400" sheetId="11" r:id="rId2"/>
    <sheet name="T6K300" sheetId="2" r:id="rId3"/>
    <sheet name="T6K300H" sheetId="7" r:id="rId4"/>
    <sheet name="T6K275" sheetId="1" r:id="rId5"/>
    <sheet name="T8K400" sheetId="9" r:id="rId6"/>
    <sheet name="T8K400H" sheetId="8" r:id="rId7"/>
    <sheet name="T8K300H" sheetId="3" r:id="rId8"/>
    <sheet name="TU6" sheetId="4" r:id="rId9"/>
    <sheet name="10x20" sheetId="5" r:id="rId10"/>
    <sheet name="15x25" sheetId="10" r:id="rId11"/>
  </sheets>
  <externalReferences>
    <externalReference r:id="rId12"/>
  </externalReferences>
  <calcPr calcId="124519"/>
</workbook>
</file>

<file path=xl/calcChain.xml><?xml version="1.0" encoding="utf-8"?>
<calcChain xmlns="http://schemas.openxmlformats.org/spreadsheetml/2006/main">
  <c r="E7" i="6"/>
  <c r="D7" l="1"/>
  <c r="B7"/>
  <c r="C7" s="1"/>
  <c r="D7" i="11"/>
  <c r="F7" s="1"/>
  <c r="F9" s="1"/>
  <c r="D9"/>
  <c r="C9"/>
  <c r="D10" i="3"/>
  <c r="F10" s="1"/>
  <c r="D16" i="6"/>
  <c r="B16"/>
  <c r="E16"/>
  <c r="C16" l="1"/>
  <c r="D7" i="10"/>
  <c r="D9" s="1"/>
  <c r="F7"/>
  <c r="C9"/>
  <c r="F9"/>
  <c r="D9" i="9"/>
  <c r="F9"/>
  <c r="D9" i="3"/>
  <c r="F9" s="1"/>
  <c r="D22" i="1"/>
  <c r="F22"/>
  <c r="E15" i="6" l="1"/>
  <c r="E14"/>
  <c r="E13"/>
  <c r="E12"/>
  <c r="E11"/>
  <c r="E10"/>
  <c r="E9"/>
  <c r="E8"/>
  <c r="D21" i="1" l="1"/>
  <c r="F21"/>
  <c r="D9" i="8"/>
  <c r="F9"/>
  <c r="D8" i="7"/>
  <c r="F8"/>
  <c r="F10" s="1"/>
  <c r="D8" i="9"/>
  <c r="F8"/>
  <c r="D10" i="7"/>
  <c r="C10"/>
  <c r="D7"/>
  <c r="F7"/>
  <c r="D7" i="9"/>
  <c r="F7" s="1"/>
  <c r="D11"/>
  <c r="C11"/>
  <c r="B11" i="6" s="1"/>
  <c r="C11" s="1"/>
  <c r="D8" i="8"/>
  <c r="F8"/>
  <c r="D20" i="1"/>
  <c r="F20"/>
  <c r="F7" i="8"/>
  <c r="D7"/>
  <c r="C11"/>
  <c r="B12" i="6" s="1"/>
  <c r="C12" s="1"/>
  <c r="D11" i="8"/>
  <c r="D19" i="1"/>
  <c r="F19"/>
  <c r="D18"/>
  <c r="F18"/>
  <c r="D8" i="3"/>
  <c r="F8" s="1"/>
  <c r="D14" i="2"/>
  <c r="F14"/>
  <c r="F11" i="9" l="1"/>
  <c r="D11" i="6" s="1"/>
  <c r="F11" i="8"/>
  <c r="D12" i="6" s="1"/>
  <c r="F7" i="3"/>
  <c r="D7"/>
  <c r="D7" i="5"/>
  <c r="F7"/>
  <c r="D13" i="2"/>
  <c r="F13"/>
  <c r="D12"/>
  <c r="F12"/>
  <c r="D11"/>
  <c r="F11"/>
  <c r="D9"/>
  <c r="D10"/>
  <c r="F10" s="1"/>
  <c r="F9"/>
  <c r="D8"/>
  <c r="F8"/>
  <c r="C16"/>
  <c r="C24" i="1"/>
  <c r="F7" i="2"/>
  <c r="D7"/>
  <c r="F17" i="1"/>
  <c r="D17"/>
  <c r="F16"/>
  <c r="F15"/>
  <c r="D16"/>
  <c r="D15"/>
  <c r="D14"/>
  <c r="F14" s="1"/>
  <c r="D24"/>
  <c r="D13"/>
  <c r="D12"/>
  <c r="F12" s="1"/>
  <c r="F13"/>
  <c r="D11"/>
  <c r="D10"/>
  <c r="F10" s="1"/>
  <c r="F11"/>
  <c r="D9"/>
  <c r="F9" s="1"/>
  <c r="D8"/>
  <c r="F8" s="1"/>
  <c r="D7"/>
  <c r="F7" s="1"/>
  <c r="F7" i="4"/>
  <c r="D7"/>
  <c r="D16" i="2" l="1"/>
  <c r="F16"/>
  <c r="F24" i="1"/>
  <c r="D8" i="6" l="1"/>
  <c r="B8"/>
  <c r="C8" s="1"/>
  <c r="F9" i="5" l="1"/>
  <c r="D9"/>
  <c r="C9"/>
  <c r="F9" i="4"/>
  <c r="D9"/>
  <c r="C9"/>
  <c r="D12" i="3"/>
  <c r="C12"/>
  <c r="F12" l="1"/>
  <c r="B15" i="6"/>
  <c r="C15" s="1"/>
  <c r="D15"/>
  <c r="D14" l="1"/>
  <c r="B14"/>
  <c r="C14" s="1"/>
  <c r="B13"/>
  <c r="C13" s="1"/>
  <c r="D13"/>
  <c r="B10"/>
  <c r="C10" s="1"/>
  <c r="B9"/>
  <c r="C9" s="1"/>
  <c r="D9" l="1"/>
  <c r="D10" l="1"/>
  <c r="D17" s="1"/>
</calcChain>
</file>

<file path=xl/sharedStrings.xml><?xml version="1.0" encoding="utf-8"?>
<sst xmlns="http://schemas.openxmlformats.org/spreadsheetml/2006/main" count="181" uniqueCount="72">
  <si>
    <t>Tgl</t>
  </si>
  <si>
    <t>Keterangan</t>
  </si>
  <si>
    <t>Hasil Produksi</t>
  </si>
  <si>
    <t>/ pcs</t>
  </si>
  <si>
    <t>/ mtr</t>
  </si>
  <si>
    <t>Harga Pokok</t>
  </si>
  <si>
    <t>LAPORAN HASIL PRODUKSI</t>
  </si>
  <si>
    <t xml:space="preserve">Nama Barang : Paving 6cm K-275 </t>
  </si>
  <si>
    <t>Total Hasil Produksi :</t>
  </si>
  <si>
    <t>Jumlah</t>
  </si>
  <si>
    <t>Nama Barang : Paving 6cm K-300</t>
  </si>
  <si>
    <t>Nama Barang : TU 6 cm</t>
  </si>
  <si>
    <t>Nama Barang : Kanstin 10 x 20 x 40</t>
  </si>
  <si>
    <t>Paving 6cm K300</t>
  </si>
  <si>
    <t>Paving 6cm K275</t>
  </si>
  <si>
    <t>TU 6cm</t>
  </si>
  <si>
    <t>Kanstin 10x20x40</t>
  </si>
  <si>
    <t>Nama Barang</t>
  </si>
  <si>
    <t>REKAP HASIL PRODUKSI</t>
  </si>
  <si>
    <t>Nama Barang : Paving 6cm K-300 halus</t>
  </si>
  <si>
    <t>Paving 6cm K300 Halus</t>
  </si>
  <si>
    <t>75=6=735 palet (m1)</t>
  </si>
  <si>
    <t>Bln September 2019</t>
  </si>
  <si>
    <t>75+6 = 736 palet (m2)</t>
  </si>
  <si>
    <t>73+8 = 718 palet (m1)</t>
  </si>
  <si>
    <t>67+4 = 654 palet (m2)</t>
  </si>
  <si>
    <t>73+3 = 713 palet (m1)</t>
  </si>
  <si>
    <t>74 = 720 palet (m2)</t>
  </si>
  <si>
    <t>31+7 = 307 palet (m1)</t>
  </si>
  <si>
    <t>74+2 = 722 palet (m2)</t>
  </si>
  <si>
    <t>75+5 = 735 palet (m2)</t>
  </si>
  <si>
    <t>80+6 = 786 palet (m2)</t>
  </si>
  <si>
    <t>73+6 = 716 palet (m1)</t>
  </si>
  <si>
    <t>75+3 = 733 palet (m2)</t>
  </si>
  <si>
    <t>74+1 = 721 palet (m1)</t>
  </si>
  <si>
    <t>75+4 = 734 palet (m2)</t>
  </si>
  <si>
    <t>73+4 = 714 palet (m1)</t>
  </si>
  <si>
    <t>75+8 = 738 palet (m2)</t>
  </si>
  <si>
    <t>72+5 = 705 palet (m1)</t>
  </si>
  <si>
    <t>76+1 = 741 palet (m2)</t>
  </si>
  <si>
    <t>71+8 = 698 palet (m1)</t>
  </si>
  <si>
    <t>113+2 = 452 palet (m2)</t>
  </si>
  <si>
    <t>Nama Barang : Paving 8cm K-300 Halus</t>
  </si>
  <si>
    <t>Paving 8cm K300 Halus</t>
  </si>
  <si>
    <t>78+6 = 614 palet (m2)</t>
  </si>
  <si>
    <t>74+2 = 722 palet (m1)</t>
  </si>
  <si>
    <t>64+6 = 502 palet (m2)</t>
  </si>
  <si>
    <t>73+8 = 718 palet (m2)</t>
  </si>
  <si>
    <t>74+3 = 723 palet (m1)</t>
  </si>
  <si>
    <t>Nama Barang : Paving 8cm K-400 Halus</t>
  </si>
  <si>
    <t>23+6 = 190 palet (m2)</t>
  </si>
  <si>
    <t>Paving 8cm K400 Halus</t>
  </si>
  <si>
    <t>73+1 = 711 palet (m1)</t>
  </si>
  <si>
    <t>81+3 = 635 palet (m2)</t>
  </si>
  <si>
    <t xml:space="preserve">Nama Barang : Paving 8cm K-400 </t>
  </si>
  <si>
    <t>80+7 = 631 palet (m2)</t>
  </si>
  <si>
    <t xml:space="preserve">Paving 8cm K400 </t>
  </si>
  <si>
    <t>60  = 580 palet (m1)</t>
  </si>
  <si>
    <t>91+7 = 719 palet (m2)</t>
  </si>
  <si>
    <t>70  = 680 palet (m1)</t>
  </si>
  <si>
    <t>81+6 = 638 palet (m2)</t>
  </si>
  <si>
    <t>Harga Jual</t>
  </si>
  <si>
    <t>per mtr</t>
  </si>
  <si>
    <t>84+5 = 661 palet (m2)</t>
  </si>
  <si>
    <t>91+4 = 716 palet (m2)</t>
  </si>
  <si>
    <t>Nama Barang : Kanstin 15 x 25 x 40</t>
  </si>
  <si>
    <t>115+1 = 566 palet (m1)</t>
  </si>
  <si>
    <t>Kanstin 15x25x40</t>
  </si>
  <si>
    <t>73+4 = 572 palet (m2)</t>
  </si>
  <si>
    <t xml:space="preserve">Nama Barang : Paving 6cm K-400 </t>
  </si>
  <si>
    <t>40+7  = 397 palet (m1)</t>
  </si>
  <si>
    <t>Paving 6cm K400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</si>
</sst>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164" formatCode="dd/mm/yy;@"/>
    <numFmt numFmtId="165" formatCode="_(* #,##0.00_);_(* \(#,##0.00\);_(* &quot;-&quot;_);_(@_)"/>
  </numFmts>
  <fonts count="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4" fontId="0" fillId="0" borderId="1" xfId="0" applyNumberFormat="1" applyBorder="1"/>
    <xf numFmtId="165" fontId="2" fillId="2" borderId="1" xfId="1" applyNumberFormat="1" applyFont="1" applyFill="1" applyBorder="1"/>
    <xf numFmtId="0" fontId="2" fillId="0" borderId="0" xfId="0" applyFont="1"/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3" fontId="0" fillId="0" borderId="1" xfId="1" applyNumberFormat="1" applyFont="1" applyBorder="1"/>
    <xf numFmtId="4" fontId="0" fillId="0" borderId="0" xfId="0" applyNumberFormat="1" applyBorder="1"/>
    <xf numFmtId="41" fontId="0" fillId="0" borderId="1" xfId="1" applyNumberFormat="1" applyFont="1" applyBorder="1"/>
    <xf numFmtId="41" fontId="2" fillId="2" borderId="1" xfId="1" applyNumberFormat="1" applyFont="1" applyFill="1" applyBorder="1"/>
    <xf numFmtId="2" fontId="0" fillId="0" borderId="2" xfId="0" applyNumberFormat="1" applyBorder="1"/>
    <xf numFmtId="164" fontId="0" fillId="0" borderId="3" xfId="0" applyNumberFormat="1" applyBorder="1"/>
    <xf numFmtId="0" fontId="0" fillId="0" borderId="4" xfId="0" applyBorder="1"/>
    <xf numFmtId="165" fontId="0" fillId="0" borderId="5" xfId="1" applyNumberFormat="1" applyFont="1" applyBorder="1"/>
    <xf numFmtId="0" fontId="0" fillId="0" borderId="2" xfId="0" applyBorder="1"/>
    <xf numFmtId="0" fontId="0" fillId="0" borderId="6" xfId="0" applyBorder="1"/>
    <xf numFmtId="164" fontId="0" fillId="0" borderId="2" xfId="0" applyNumberFormat="1" applyBorder="1"/>
    <xf numFmtId="3" fontId="0" fillId="0" borderId="1" xfId="0" applyNumberFormat="1" applyBorder="1"/>
    <xf numFmtId="3" fontId="0" fillId="0" borderId="0" xfId="0" applyNumberFormat="1" applyBorder="1"/>
    <xf numFmtId="2" fontId="0" fillId="0" borderId="0" xfId="0" applyNumberFormat="1" applyBorder="1"/>
    <xf numFmtId="4" fontId="0" fillId="0" borderId="7" xfId="0" applyNumberFormat="1" applyBorder="1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1" fontId="0" fillId="0" borderId="1" xfId="1" applyFont="1" applyBorder="1"/>
    <xf numFmtId="165" fontId="0" fillId="0" borderId="0" xfId="1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urya%20Persada%20Beton/Persediaa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rsediaan"/>
      <sheetName val="Daftar Harga"/>
      <sheetName val="Sheet3"/>
    </sheetNames>
    <sheetDataSet>
      <sheetData sheetId="0" refreshError="1"/>
      <sheetData sheetId="1">
        <row r="5">
          <cell r="C5">
            <v>45000</v>
          </cell>
        </row>
        <row r="6">
          <cell r="C6">
            <v>45000</v>
          </cell>
        </row>
        <row r="7">
          <cell r="C7">
            <v>40000</v>
          </cell>
        </row>
        <row r="8">
          <cell r="C8">
            <v>37000</v>
          </cell>
        </row>
        <row r="9">
          <cell r="C9">
            <v>65000</v>
          </cell>
        </row>
        <row r="10">
          <cell r="C10">
            <v>55000</v>
          </cell>
        </row>
        <row r="11">
          <cell r="C11">
            <v>60000</v>
          </cell>
        </row>
        <row r="14">
          <cell r="C14">
            <v>2300</v>
          </cell>
        </row>
        <row r="17">
          <cell r="C17">
            <v>6000</v>
          </cell>
        </row>
        <row r="18">
          <cell r="C18">
            <v>12000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selection activeCell="H6" sqref="H6"/>
    </sheetView>
  </sheetViews>
  <sheetFormatPr defaultRowHeight="15"/>
  <cols>
    <col min="1" max="1" width="26.85546875" customWidth="1"/>
    <col min="2" max="2" width="13.42578125" customWidth="1"/>
    <col min="3" max="3" width="13.140625" customWidth="1"/>
    <col min="4" max="4" width="16.85546875" customWidth="1"/>
    <col min="5" max="5" width="11.7109375" customWidth="1"/>
  </cols>
  <sheetData>
    <row r="1" spans="1:5" ht="18.75">
      <c r="A1" s="30" t="s">
        <v>6</v>
      </c>
      <c r="B1" s="30"/>
      <c r="C1" s="30"/>
      <c r="D1" s="30"/>
      <c r="E1" s="30"/>
    </row>
    <row r="2" spans="1:5">
      <c r="A2" s="31" t="s">
        <v>22</v>
      </c>
      <c r="B2" s="31"/>
      <c r="C2" s="31"/>
      <c r="D2" s="31"/>
      <c r="E2" s="31"/>
    </row>
    <row r="3" spans="1:5">
      <c r="A3" s="8"/>
      <c r="B3" s="8"/>
      <c r="C3" s="8"/>
    </row>
    <row r="4" spans="1:5">
      <c r="A4" s="8"/>
      <c r="B4" s="8"/>
      <c r="C4" s="8"/>
    </row>
    <row r="5" spans="1:5">
      <c r="A5" s="32" t="s">
        <v>17</v>
      </c>
      <c r="B5" s="1" t="s">
        <v>2</v>
      </c>
      <c r="C5" s="1" t="s">
        <v>2</v>
      </c>
      <c r="D5" s="32" t="s">
        <v>9</v>
      </c>
      <c r="E5" s="26" t="s">
        <v>61</v>
      </c>
    </row>
    <row r="6" spans="1:5">
      <c r="A6" s="32"/>
      <c r="B6" s="2" t="s">
        <v>3</v>
      </c>
      <c r="C6" s="2" t="s">
        <v>4</v>
      </c>
      <c r="D6" s="32"/>
      <c r="E6" s="27" t="s">
        <v>62</v>
      </c>
    </row>
    <row r="7" spans="1:5" ht="24.95" customHeight="1">
      <c r="A7" s="4" t="s">
        <v>71</v>
      </c>
      <c r="B7" s="11">
        <f>+T6K400!C9</f>
        <v>4764</v>
      </c>
      <c r="C7" s="5">
        <f t="shared" ref="C7" si="0">+B7/43</f>
        <v>110.79069767441861</v>
      </c>
      <c r="D7" s="5">
        <f>+T6K400!F9</f>
        <v>3436631.0328573645</v>
      </c>
      <c r="E7" s="13">
        <f>+'[1]Daftar Harga'!$C$5</f>
        <v>45000</v>
      </c>
    </row>
    <row r="8" spans="1:5" ht="24.95" customHeight="1">
      <c r="A8" s="4" t="s">
        <v>20</v>
      </c>
      <c r="B8" s="11">
        <f>+T6K300H!C10</f>
        <v>15120</v>
      </c>
      <c r="C8" s="5">
        <f t="shared" ref="C8:C13" si="1">+B8/43</f>
        <v>351.62790697674421</v>
      </c>
      <c r="D8" s="5">
        <f>+T6K300H!F10</f>
        <v>10945226.295590559</v>
      </c>
      <c r="E8" s="13">
        <f>+'[1]Daftar Harga'!$C$6</f>
        <v>45000</v>
      </c>
    </row>
    <row r="9" spans="1:5" ht="24.95" customHeight="1">
      <c r="A9" s="4" t="s">
        <v>13</v>
      </c>
      <c r="B9" s="11">
        <f>+T6K300!C16</f>
        <v>69276</v>
      </c>
      <c r="C9" s="5">
        <f t="shared" si="1"/>
        <v>1611.0697674418604</v>
      </c>
      <c r="D9" s="5">
        <f>+T6K300!F16</f>
        <v>43767209.796015099</v>
      </c>
      <c r="E9" s="28">
        <f>+'[1]Daftar Harga'!$C$7</f>
        <v>40000</v>
      </c>
    </row>
    <row r="10" spans="1:5" ht="24.95" customHeight="1">
      <c r="A10" s="4" t="s">
        <v>14</v>
      </c>
      <c r="B10" s="11">
        <f>+T6K275!C24</f>
        <v>133320</v>
      </c>
      <c r="C10" s="5">
        <f t="shared" si="1"/>
        <v>3100.4651162790697</v>
      </c>
      <c r="D10" s="5">
        <f>+T6K275!F24</f>
        <v>78697503.215779483</v>
      </c>
      <c r="E10" s="28">
        <f>+'[1]Daftar Harga'!$C$8</f>
        <v>37000</v>
      </c>
    </row>
    <row r="11" spans="1:5" ht="24.95" customHeight="1">
      <c r="A11" s="4" t="s">
        <v>56</v>
      </c>
      <c r="B11" s="11">
        <f>+T8K400!C11</f>
        <v>24792</v>
      </c>
      <c r="C11" s="5">
        <f t="shared" si="1"/>
        <v>576.55813953488371</v>
      </c>
      <c r="D11" s="5">
        <f>+T8K400!F11</f>
        <v>23709619.319629557</v>
      </c>
      <c r="E11" s="28">
        <f>+'[1]Daftar Harga'!$C$10</f>
        <v>55000</v>
      </c>
    </row>
    <row r="12" spans="1:5" ht="24.95" customHeight="1">
      <c r="A12" s="4" t="s">
        <v>51</v>
      </c>
      <c r="B12" s="11">
        <f>+T8K400H!C11</f>
        <v>17556</v>
      </c>
      <c r="C12" s="5">
        <f t="shared" si="1"/>
        <v>408.27906976744185</v>
      </c>
      <c r="D12" s="5">
        <f>+T8K400H!F11</f>
        <v>18812780.844596922</v>
      </c>
      <c r="E12" s="28">
        <f>+'[1]Daftar Harga'!$C$9</f>
        <v>65000</v>
      </c>
    </row>
    <row r="13" spans="1:5" ht="24.95" customHeight="1">
      <c r="A13" s="4" t="s">
        <v>43</v>
      </c>
      <c r="B13" s="11">
        <f>+T8K300H!C12</f>
        <v>28188</v>
      </c>
      <c r="C13" s="5">
        <f t="shared" si="1"/>
        <v>655.53488372093022</v>
      </c>
      <c r="D13" s="5">
        <f>+T8K300H!F12</f>
        <v>28273741.904468987</v>
      </c>
      <c r="E13" s="28">
        <f>+'[1]Daftar Harga'!$C$11</f>
        <v>60000</v>
      </c>
    </row>
    <row r="14" spans="1:5" ht="24.95" customHeight="1">
      <c r="A14" s="4" t="s">
        <v>15</v>
      </c>
      <c r="B14" s="11">
        <f>+'TU6'!C9</f>
        <v>4416</v>
      </c>
      <c r="C14" s="5">
        <f>+B14/24</f>
        <v>184</v>
      </c>
      <c r="D14" s="5">
        <f>+'TU6'!F9</f>
        <v>6078260.3882944025</v>
      </c>
      <c r="E14" s="28">
        <f>+'[1]Daftar Harga'!$C$14</f>
        <v>2300</v>
      </c>
    </row>
    <row r="15" spans="1:5" ht="24.95" customHeight="1">
      <c r="A15" s="4" t="s">
        <v>16</v>
      </c>
      <c r="B15" s="11">
        <f>+'10x20'!C9</f>
        <v>1808</v>
      </c>
      <c r="C15" s="5">
        <f>+B15/2.5</f>
        <v>723.2</v>
      </c>
      <c r="D15" s="5">
        <f>+'10x20'!F9</f>
        <v>6524006.4668889679</v>
      </c>
      <c r="E15" s="28">
        <f>+'[1]Daftar Harga'!$C$17</f>
        <v>6000</v>
      </c>
    </row>
    <row r="16" spans="1:5" ht="24.95" customHeight="1">
      <c r="A16" s="4" t="s">
        <v>67</v>
      </c>
      <c r="B16" s="11">
        <f>+'15x25'!C9</f>
        <v>1132</v>
      </c>
      <c r="C16" s="5">
        <f>+B16/2.5</f>
        <v>452.8</v>
      </c>
      <c r="D16" s="5">
        <f>+'15x25'!F9</f>
        <v>7334719.8109270064</v>
      </c>
      <c r="E16" s="28">
        <f>+'[1]Daftar Harga'!$C$18</f>
        <v>12000</v>
      </c>
    </row>
    <row r="17" spans="1:5" ht="24.95" customHeight="1">
      <c r="A17" s="10" t="s">
        <v>8</v>
      </c>
      <c r="B17" s="11"/>
      <c r="C17" s="15"/>
      <c r="D17" s="7">
        <f>SUM(D8:D15)</f>
        <v>216808348.23126397</v>
      </c>
      <c r="E17" s="4"/>
    </row>
  </sheetData>
  <mergeCells count="4">
    <mergeCell ref="A5:A6"/>
    <mergeCell ref="D5:D6"/>
    <mergeCell ref="A1:E1"/>
    <mergeCell ref="A2:E2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F23" sqref="F23"/>
    </sheetView>
  </sheetViews>
  <sheetFormatPr defaultRowHeight="15"/>
  <cols>
    <col min="2" max="2" width="26.85546875" customWidth="1"/>
    <col min="3" max="3" width="13.42578125" customWidth="1"/>
    <col min="4" max="4" width="13.140625" customWidth="1"/>
    <col min="5" max="5" width="11.5703125" customWidth="1"/>
    <col min="6" max="6" width="14.7109375" customWidth="1"/>
  </cols>
  <sheetData>
    <row r="1" spans="1:6">
      <c r="A1" s="31" t="s">
        <v>18</v>
      </c>
      <c r="B1" s="31"/>
      <c r="C1" s="31"/>
      <c r="D1" s="31"/>
      <c r="E1" s="31"/>
      <c r="F1" s="31"/>
    </row>
    <row r="2" spans="1:6">
      <c r="A2" s="31" t="s">
        <v>22</v>
      </c>
      <c r="B2" s="31"/>
      <c r="C2" s="31"/>
      <c r="D2" s="31"/>
      <c r="E2" s="31"/>
      <c r="F2" s="31"/>
    </row>
    <row r="3" spans="1:6">
      <c r="A3" s="8"/>
      <c r="B3" s="8"/>
      <c r="C3" s="8"/>
      <c r="D3" s="8"/>
    </row>
    <row r="4" spans="1:6">
      <c r="A4" s="8" t="s">
        <v>12</v>
      </c>
      <c r="B4" s="8"/>
      <c r="C4" s="8"/>
      <c r="D4" s="8"/>
    </row>
    <row r="5" spans="1:6">
      <c r="A5" s="32" t="s">
        <v>0</v>
      </c>
      <c r="B5" s="32" t="s">
        <v>1</v>
      </c>
      <c r="C5" s="1" t="s">
        <v>2</v>
      </c>
      <c r="D5" s="1" t="s">
        <v>2</v>
      </c>
      <c r="E5" s="32" t="s">
        <v>5</v>
      </c>
      <c r="F5" s="32" t="s">
        <v>9</v>
      </c>
    </row>
    <row r="6" spans="1:6">
      <c r="A6" s="32"/>
      <c r="B6" s="32"/>
      <c r="C6" s="2" t="s">
        <v>3</v>
      </c>
      <c r="D6" s="2" t="s">
        <v>4</v>
      </c>
      <c r="E6" s="32"/>
      <c r="F6" s="32"/>
    </row>
    <row r="7" spans="1:6">
      <c r="A7" s="21">
        <v>43722</v>
      </c>
      <c r="B7" s="4" t="s">
        <v>41</v>
      </c>
      <c r="C7" s="22">
        <v>1808</v>
      </c>
      <c r="D7">
        <f>+C7/2.5</f>
        <v>723.2</v>
      </c>
      <c r="E7" s="6">
        <v>3608.410656465137</v>
      </c>
      <c r="F7" s="5">
        <f>+C7*E7</f>
        <v>6524006.4668889679</v>
      </c>
    </row>
    <row r="8" spans="1:6">
      <c r="A8" s="3"/>
      <c r="B8" s="4"/>
      <c r="C8" s="4"/>
      <c r="D8" s="11"/>
      <c r="E8" s="13"/>
      <c r="F8" s="13"/>
    </row>
    <row r="9" spans="1:6">
      <c r="A9" s="9"/>
      <c r="B9" s="10" t="s">
        <v>8</v>
      </c>
      <c r="C9" s="14">
        <f>SUM(C6:C8)</f>
        <v>1808</v>
      </c>
      <c r="D9" s="7">
        <f>SUM(D6:D8)</f>
        <v>723.2</v>
      </c>
      <c r="E9" s="4"/>
      <c r="F9" s="7">
        <f>SUM(F6:F8)</f>
        <v>6524006.4668889679</v>
      </c>
    </row>
  </sheetData>
  <mergeCells count="6">
    <mergeCell ref="A1:F1"/>
    <mergeCell ref="A2:F2"/>
    <mergeCell ref="A5:A6"/>
    <mergeCell ref="B5:B6"/>
    <mergeCell ref="E5:E6"/>
    <mergeCell ref="F5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G18" sqref="G18"/>
    </sheetView>
  </sheetViews>
  <sheetFormatPr defaultRowHeight="15"/>
  <cols>
    <col min="2" max="2" width="26.85546875" customWidth="1"/>
    <col min="3" max="3" width="13.42578125" customWidth="1"/>
    <col min="4" max="4" width="13.140625" customWidth="1"/>
    <col min="5" max="5" width="11.5703125" customWidth="1"/>
    <col min="6" max="6" width="14.7109375" customWidth="1"/>
  </cols>
  <sheetData>
    <row r="1" spans="1:6">
      <c r="A1" s="31" t="s">
        <v>18</v>
      </c>
      <c r="B1" s="31"/>
      <c r="C1" s="31"/>
      <c r="D1" s="31"/>
      <c r="E1" s="31"/>
      <c r="F1" s="31"/>
    </row>
    <row r="2" spans="1:6">
      <c r="A2" s="31" t="s">
        <v>22</v>
      </c>
      <c r="B2" s="31"/>
      <c r="C2" s="31"/>
      <c r="D2" s="31"/>
      <c r="E2" s="31"/>
      <c r="F2" s="31"/>
    </row>
    <row r="3" spans="1:6">
      <c r="A3" s="8"/>
      <c r="B3" s="8"/>
      <c r="C3" s="8"/>
      <c r="D3" s="8"/>
    </row>
    <row r="4" spans="1:6">
      <c r="A4" s="8" t="s">
        <v>65</v>
      </c>
      <c r="B4" s="8"/>
      <c r="C4" s="8"/>
      <c r="D4" s="8"/>
    </row>
    <row r="5" spans="1:6">
      <c r="A5" s="32" t="s">
        <v>0</v>
      </c>
      <c r="B5" s="32" t="s">
        <v>1</v>
      </c>
      <c r="C5" s="1" t="s">
        <v>2</v>
      </c>
      <c r="D5" s="1" t="s">
        <v>2</v>
      </c>
      <c r="E5" s="32" t="s">
        <v>5</v>
      </c>
      <c r="F5" s="32" t="s">
        <v>9</v>
      </c>
    </row>
    <row r="6" spans="1:6">
      <c r="A6" s="32"/>
      <c r="B6" s="32"/>
      <c r="C6" s="2" t="s">
        <v>3</v>
      </c>
      <c r="D6" s="2" t="s">
        <v>4</v>
      </c>
      <c r="E6" s="32"/>
      <c r="F6" s="32"/>
    </row>
    <row r="7" spans="1:6">
      <c r="A7" s="21">
        <v>43733</v>
      </c>
      <c r="B7" s="4" t="s">
        <v>66</v>
      </c>
      <c r="C7" s="28">
        <v>1132</v>
      </c>
      <c r="D7" s="29">
        <f>+C7/2.5</f>
        <v>452.8</v>
      </c>
      <c r="E7" s="6">
        <v>6479.4344619496524</v>
      </c>
      <c r="F7" s="5">
        <f>+C7*E7</f>
        <v>7334719.8109270064</v>
      </c>
    </row>
    <row r="8" spans="1:6">
      <c r="A8" s="3"/>
      <c r="B8" s="4"/>
      <c r="C8" s="4"/>
      <c r="D8" s="11"/>
      <c r="E8" s="13"/>
      <c r="F8" s="13"/>
    </row>
    <row r="9" spans="1:6">
      <c r="A9" s="9"/>
      <c r="B9" s="10" t="s">
        <v>8</v>
      </c>
      <c r="C9" s="14">
        <f>SUM(C6:C8)</f>
        <v>1132</v>
      </c>
      <c r="D9" s="7">
        <f>SUM(D6:D8)</f>
        <v>452.8</v>
      </c>
      <c r="E9" s="4"/>
      <c r="F9" s="7">
        <f>SUM(F6:F8)</f>
        <v>7334719.8109270064</v>
      </c>
    </row>
  </sheetData>
  <mergeCells count="6">
    <mergeCell ref="A1:F1"/>
    <mergeCell ref="A2:F2"/>
    <mergeCell ref="A5:A6"/>
    <mergeCell ref="B5:B6"/>
    <mergeCell ref="E5:E6"/>
    <mergeCell ref="F5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E14" sqref="E14"/>
    </sheetView>
  </sheetViews>
  <sheetFormatPr defaultRowHeight="15"/>
  <cols>
    <col min="2" max="2" width="26.85546875" customWidth="1"/>
    <col min="3" max="3" width="13.42578125" customWidth="1"/>
    <col min="4" max="4" width="13.140625" customWidth="1"/>
    <col min="5" max="5" width="11.5703125" customWidth="1"/>
    <col min="6" max="6" width="14.7109375" customWidth="1"/>
  </cols>
  <sheetData>
    <row r="1" spans="1:6">
      <c r="A1" s="31" t="s">
        <v>18</v>
      </c>
      <c r="B1" s="31"/>
      <c r="C1" s="31"/>
      <c r="D1" s="31"/>
      <c r="E1" s="31"/>
      <c r="F1" s="31"/>
    </row>
    <row r="2" spans="1:6">
      <c r="A2" s="31" t="s">
        <v>22</v>
      </c>
      <c r="B2" s="31"/>
      <c r="C2" s="31"/>
      <c r="D2" s="31"/>
      <c r="E2" s="31"/>
      <c r="F2" s="31"/>
    </row>
    <row r="3" spans="1:6">
      <c r="A3" s="8"/>
      <c r="B3" s="8"/>
      <c r="C3" s="8"/>
      <c r="D3" s="8"/>
    </row>
    <row r="4" spans="1:6">
      <c r="A4" s="8" t="s">
        <v>69</v>
      </c>
      <c r="B4" s="8"/>
      <c r="C4" s="8"/>
      <c r="D4" s="8"/>
    </row>
    <row r="5" spans="1:6">
      <c r="A5" s="32" t="s">
        <v>0</v>
      </c>
      <c r="B5" s="32" t="s">
        <v>1</v>
      </c>
      <c r="C5" s="1" t="s">
        <v>2</v>
      </c>
      <c r="D5" s="1" t="s">
        <v>2</v>
      </c>
      <c r="E5" s="32" t="s">
        <v>5</v>
      </c>
      <c r="F5" s="32" t="s">
        <v>9</v>
      </c>
    </row>
    <row r="6" spans="1:6">
      <c r="A6" s="32"/>
      <c r="B6" s="32"/>
      <c r="C6" s="2" t="s">
        <v>3</v>
      </c>
      <c r="D6" s="2" t="s">
        <v>4</v>
      </c>
      <c r="E6" s="32"/>
      <c r="F6" s="32"/>
    </row>
    <row r="7" spans="1:6">
      <c r="A7" s="21">
        <v>43734</v>
      </c>
      <c r="B7" s="4" t="s">
        <v>70</v>
      </c>
      <c r="C7" s="22">
        <v>4764</v>
      </c>
      <c r="D7" s="5">
        <f t="shared" ref="D7" si="0">+C7/43</f>
        <v>110.79069767441861</v>
      </c>
      <c r="E7" s="25">
        <v>31019.129809585782</v>
      </c>
      <c r="F7" s="5">
        <f t="shared" ref="F7" si="1">+D7*E7</f>
        <v>3436631.0328573645</v>
      </c>
    </row>
    <row r="8" spans="1:6">
      <c r="A8" s="3"/>
      <c r="B8" s="4"/>
      <c r="C8" s="11"/>
      <c r="D8" s="15"/>
      <c r="E8" s="6"/>
      <c r="F8" s="5"/>
    </row>
    <row r="9" spans="1:6">
      <c r="A9" s="9"/>
      <c r="B9" s="10" t="s">
        <v>8</v>
      </c>
      <c r="C9" s="14">
        <f>SUM(C7:C8)</f>
        <v>4764</v>
      </c>
      <c r="D9" s="7">
        <f>SUM(D7:D8)</f>
        <v>110.79069767441861</v>
      </c>
      <c r="E9" s="4"/>
      <c r="F9" s="7">
        <f>SUM(F7:F8)</f>
        <v>3436631.0328573645</v>
      </c>
    </row>
  </sheetData>
  <mergeCells count="6">
    <mergeCell ref="A1:F1"/>
    <mergeCell ref="A2:F2"/>
    <mergeCell ref="A5:A6"/>
    <mergeCell ref="B5:B6"/>
    <mergeCell ref="E5:E6"/>
    <mergeCell ref="F5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C16" sqref="C16:F16"/>
    </sheetView>
  </sheetViews>
  <sheetFormatPr defaultRowHeight="15"/>
  <cols>
    <col min="2" max="2" width="26.85546875" customWidth="1"/>
    <col min="3" max="3" width="13.42578125" customWidth="1"/>
    <col min="4" max="4" width="13.140625" customWidth="1"/>
    <col min="5" max="5" width="11.5703125" customWidth="1"/>
    <col min="6" max="6" width="14.7109375" customWidth="1"/>
  </cols>
  <sheetData>
    <row r="1" spans="1:6">
      <c r="A1" s="31" t="s">
        <v>18</v>
      </c>
      <c r="B1" s="31"/>
      <c r="C1" s="31"/>
      <c r="D1" s="31"/>
      <c r="E1" s="31"/>
      <c r="F1" s="31"/>
    </row>
    <row r="2" spans="1:6">
      <c r="A2" s="31" t="s">
        <v>22</v>
      </c>
      <c r="B2" s="31"/>
      <c r="C2" s="31"/>
      <c r="D2" s="31"/>
      <c r="E2" s="31"/>
      <c r="F2" s="31"/>
    </row>
    <row r="3" spans="1:6">
      <c r="A3" s="8"/>
      <c r="B3" s="8"/>
      <c r="C3" s="8"/>
      <c r="D3" s="8"/>
    </row>
    <row r="4" spans="1:6">
      <c r="A4" s="8" t="s">
        <v>10</v>
      </c>
      <c r="B4" s="8"/>
      <c r="C4" s="8"/>
      <c r="D4" s="8"/>
    </row>
    <row r="5" spans="1:6">
      <c r="A5" s="32" t="s">
        <v>0</v>
      </c>
      <c r="B5" s="32" t="s">
        <v>1</v>
      </c>
      <c r="C5" s="1" t="s">
        <v>2</v>
      </c>
      <c r="D5" s="1" t="s">
        <v>2</v>
      </c>
      <c r="E5" s="32" t="s">
        <v>5</v>
      </c>
      <c r="F5" s="32" t="s">
        <v>9</v>
      </c>
    </row>
    <row r="6" spans="1:6">
      <c r="A6" s="32"/>
      <c r="B6" s="32"/>
      <c r="C6" s="2" t="s">
        <v>3</v>
      </c>
      <c r="D6" s="2" t="s">
        <v>4</v>
      </c>
      <c r="E6" s="32"/>
      <c r="F6" s="32"/>
    </row>
    <row r="7" spans="1:6">
      <c r="A7" s="21">
        <v>43719</v>
      </c>
      <c r="B7" s="4" t="s">
        <v>34</v>
      </c>
      <c r="C7" s="22">
        <v>8652</v>
      </c>
      <c r="D7" s="5">
        <f t="shared" ref="D7:D14" si="0">+C7/43</f>
        <v>201.2093023255814</v>
      </c>
      <c r="E7" s="25">
        <v>26859.527272783096</v>
      </c>
      <c r="F7" s="5">
        <f t="shared" ref="F7:F14" si="1">+D7*E7</f>
        <v>5404386.7433516132</v>
      </c>
    </row>
    <row r="8" spans="1:6">
      <c r="A8" s="21">
        <v>43719</v>
      </c>
      <c r="B8" s="4" t="s">
        <v>35</v>
      </c>
      <c r="C8" s="22">
        <v>8808</v>
      </c>
      <c r="D8" s="5">
        <f t="shared" si="0"/>
        <v>204.83720930232559</v>
      </c>
      <c r="E8" s="25">
        <v>26901.590472684122</v>
      </c>
      <c r="F8" s="5">
        <f t="shared" si="1"/>
        <v>5510446.7182186451</v>
      </c>
    </row>
    <row r="9" spans="1:6">
      <c r="A9" s="21">
        <v>43720</v>
      </c>
      <c r="B9" s="4" t="s">
        <v>36</v>
      </c>
      <c r="C9" s="22">
        <v>8568</v>
      </c>
      <c r="D9" s="5">
        <f t="shared" si="0"/>
        <v>199.25581395348837</v>
      </c>
      <c r="E9" s="25">
        <v>27072.689304869207</v>
      </c>
      <c r="F9" s="5">
        <f t="shared" si="1"/>
        <v>5394390.7433516132</v>
      </c>
    </row>
    <row r="10" spans="1:6">
      <c r="A10" s="21">
        <v>43720</v>
      </c>
      <c r="B10" s="4" t="s">
        <v>37</v>
      </c>
      <c r="C10" s="22">
        <v>8856</v>
      </c>
      <c r="D10" s="5">
        <f t="shared" si="0"/>
        <v>205.95348837209303</v>
      </c>
      <c r="E10" s="25">
        <v>27208.350474557832</v>
      </c>
      <c r="F10" s="5">
        <f t="shared" si="1"/>
        <v>5603654.6930856789</v>
      </c>
    </row>
    <row r="11" spans="1:6">
      <c r="A11" s="21">
        <v>43721</v>
      </c>
      <c r="B11" s="4" t="s">
        <v>38</v>
      </c>
      <c r="C11" s="22">
        <v>8460</v>
      </c>
      <c r="D11" s="5">
        <f t="shared" si="0"/>
        <v>196.74418604651163</v>
      </c>
      <c r="E11" s="25">
        <v>27352.974700250517</v>
      </c>
      <c r="F11" s="5">
        <f t="shared" si="1"/>
        <v>5381538.7433516132</v>
      </c>
    </row>
    <row r="12" spans="1:6">
      <c r="A12" s="21">
        <v>43721</v>
      </c>
      <c r="B12" s="4" t="s">
        <v>39</v>
      </c>
      <c r="C12" s="22">
        <v>8892</v>
      </c>
      <c r="D12" s="5">
        <f t="shared" si="0"/>
        <v>206.7906976744186</v>
      </c>
      <c r="E12" s="25">
        <v>27118.91180866893</v>
      </c>
      <c r="F12" s="5">
        <f t="shared" si="1"/>
        <v>5607938.693085677</v>
      </c>
    </row>
    <row r="13" spans="1:6">
      <c r="A13" s="21">
        <v>43722</v>
      </c>
      <c r="B13" s="4" t="s">
        <v>40</v>
      </c>
      <c r="C13" s="22">
        <v>8376</v>
      </c>
      <c r="D13" s="5">
        <f t="shared" si="0"/>
        <v>194.7906976744186</v>
      </c>
      <c r="E13" s="25">
        <v>27575.971581198588</v>
      </c>
      <c r="F13" s="5">
        <f t="shared" si="1"/>
        <v>5371542.7433516132</v>
      </c>
    </row>
    <row r="14" spans="1:6">
      <c r="A14" s="21">
        <v>43724</v>
      </c>
      <c r="B14" s="4" t="s">
        <v>45</v>
      </c>
      <c r="C14" s="22">
        <v>8664</v>
      </c>
      <c r="D14" s="5">
        <f t="shared" si="0"/>
        <v>201.48837209302326</v>
      </c>
      <c r="E14" s="25">
        <v>27263.661228462803</v>
      </c>
      <c r="F14" s="5">
        <f t="shared" si="1"/>
        <v>5493310.7182186451</v>
      </c>
    </row>
    <row r="15" spans="1:6">
      <c r="A15" s="3"/>
      <c r="B15" s="4"/>
      <c r="C15" s="11"/>
      <c r="D15" s="15"/>
      <c r="E15" s="6"/>
      <c r="F15" s="5"/>
    </row>
    <row r="16" spans="1:6">
      <c r="A16" s="9"/>
      <c r="B16" s="10" t="s">
        <v>8</v>
      </c>
      <c r="C16" s="14">
        <f>SUM(C7:C15)</f>
        <v>69276</v>
      </c>
      <c r="D16" s="7">
        <f>SUM(D7:D15)</f>
        <v>1611.0697674418607</v>
      </c>
      <c r="E16" s="4"/>
      <c r="F16" s="7">
        <f>SUM(F7:F15)</f>
        <v>43767209.796015099</v>
      </c>
    </row>
  </sheetData>
  <mergeCells count="6">
    <mergeCell ref="A1:F1"/>
    <mergeCell ref="A2:F2"/>
    <mergeCell ref="A5:A6"/>
    <mergeCell ref="B5:B6"/>
    <mergeCell ref="E5:E6"/>
    <mergeCell ref="F5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sqref="A1:F10"/>
    </sheetView>
  </sheetViews>
  <sheetFormatPr defaultRowHeight="15"/>
  <cols>
    <col min="2" max="2" width="26.85546875" customWidth="1"/>
    <col min="3" max="3" width="13.42578125" customWidth="1"/>
    <col min="4" max="4" width="13.140625" customWidth="1"/>
    <col min="5" max="5" width="11.5703125" customWidth="1"/>
    <col min="6" max="6" width="14.7109375" customWidth="1"/>
  </cols>
  <sheetData>
    <row r="1" spans="1:6">
      <c r="A1" s="31" t="s">
        <v>18</v>
      </c>
      <c r="B1" s="31"/>
      <c r="C1" s="31"/>
      <c r="D1" s="31"/>
      <c r="E1" s="31"/>
      <c r="F1" s="31"/>
    </row>
    <row r="2" spans="1:6">
      <c r="A2" s="31" t="s">
        <v>22</v>
      </c>
      <c r="B2" s="31"/>
      <c r="C2" s="31"/>
      <c r="D2" s="31"/>
      <c r="E2" s="31"/>
      <c r="F2" s="31"/>
    </row>
    <row r="3" spans="1:6">
      <c r="A3" s="8"/>
      <c r="B3" s="8"/>
      <c r="C3" s="8"/>
      <c r="D3" s="8"/>
    </row>
    <row r="4" spans="1:6">
      <c r="A4" s="8" t="s">
        <v>19</v>
      </c>
      <c r="B4" s="8"/>
      <c r="C4" s="8"/>
      <c r="D4" s="8"/>
    </row>
    <row r="5" spans="1:6">
      <c r="A5" s="32" t="s">
        <v>0</v>
      </c>
      <c r="B5" s="32" t="s">
        <v>1</v>
      </c>
      <c r="C5" s="1" t="s">
        <v>2</v>
      </c>
      <c r="D5" s="1" t="s">
        <v>2</v>
      </c>
      <c r="E5" s="32" t="s">
        <v>5</v>
      </c>
      <c r="F5" s="32" t="s">
        <v>9</v>
      </c>
    </row>
    <row r="6" spans="1:6">
      <c r="A6" s="32"/>
      <c r="B6" s="32"/>
      <c r="C6" s="2" t="s">
        <v>3</v>
      </c>
      <c r="D6" s="2" t="s">
        <v>4</v>
      </c>
      <c r="E6" s="32"/>
      <c r="F6" s="32"/>
    </row>
    <row r="7" spans="1:6">
      <c r="A7" s="21">
        <v>43728</v>
      </c>
      <c r="B7" s="4" t="s">
        <v>57</v>
      </c>
      <c r="C7" s="22">
        <v>6960</v>
      </c>
      <c r="D7" s="5">
        <f t="shared" ref="D7:D8" si="0">+C7/43</f>
        <v>161.86046511627907</v>
      </c>
      <c r="E7" s="25">
        <v>30349.574349322735</v>
      </c>
      <c r="F7" s="5">
        <f t="shared" ref="F7:F8" si="1">+D7*E7</f>
        <v>4912396.2202624707</v>
      </c>
    </row>
    <row r="8" spans="1:6">
      <c r="A8" s="21">
        <v>43729</v>
      </c>
      <c r="B8" s="4" t="s">
        <v>59</v>
      </c>
      <c r="C8" s="22">
        <v>8160</v>
      </c>
      <c r="D8" s="5">
        <f t="shared" si="0"/>
        <v>189.76744186046511</v>
      </c>
      <c r="E8" s="25">
        <v>31790.64868126321</v>
      </c>
      <c r="F8" s="5">
        <f t="shared" si="1"/>
        <v>6032830.0753280884</v>
      </c>
    </row>
    <row r="9" spans="1:6">
      <c r="A9" s="3"/>
      <c r="B9" s="4"/>
      <c r="C9" s="11"/>
      <c r="D9" s="15"/>
      <c r="E9" s="6"/>
      <c r="F9" s="5"/>
    </row>
    <row r="10" spans="1:6">
      <c r="A10" s="9"/>
      <c r="B10" s="10" t="s">
        <v>8</v>
      </c>
      <c r="C10" s="14">
        <f>SUM(C7:C9)</f>
        <v>15120</v>
      </c>
      <c r="D10" s="14">
        <f>SUM(D7:D9)</f>
        <v>351.62790697674416</v>
      </c>
      <c r="E10" s="4"/>
      <c r="F10" s="14">
        <f>SUM(F7:F9)</f>
        <v>10945226.295590559</v>
      </c>
    </row>
  </sheetData>
  <mergeCells count="6">
    <mergeCell ref="A1:F1"/>
    <mergeCell ref="A2:F2"/>
    <mergeCell ref="A5:A6"/>
    <mergeCell ref="B5:B6"/>
    <mergeCell ref="E5:E6"/>
    <mergeCell ref="F5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4"/>
  <sheetViews>
    <sheetView topLeftCell="A16" workbookViewId="0">
      <selection activeCell="F28" sqref="F28"/>
    </sheetView>
  </sheetViews>
  <sheetFormatPr defaultRowHeight="15"/>
  <cols>
    <col min="2" max="2" width="26.85546875" customWidth="1"/>
    <col min="3" max="3" width="13.42578125" customWidth="1"/>
    <col min="4" max="4" width="13.140625" customWidth="1"/>
    <col min="5" max="5" width="11.5703125" customWidth="1"/>
    <col min="6" max="6" width="16.42578125" customWidth="1"/>
  </cols>
  <sheetData>
    <row r="1" spans="1:9">
      <c r="A1" s="31" t="s">
        <v>18</v>
      </c>
      <c r="B1" s="31"/>
      <c r="C1" s="31"/>
      <c r="D1" s="31"/>
      <c r="E1" s="31"/>
      <c r="F1" s="31"/>
    </row>
    <row r="2" spans="1:9">
      <c r="A2" s="31" t="s">
        <v>22</v>
      </c>
      <c r="B2" s="31"/>
      <c r="C2" s="31"/>
      <c r="D2" s="31"/>
      <c r="E2" s="31"/>
      <c r="F2" s="31"/>
    </row>
    <row r="3" spans="1:9">
      <c r="A3" s="8"/>
      <c r="B3" s="8"/>
      <c r="C3" s="8"/>
      <c r="D3" s="8"/>
    </row>
    <row r="4" spans="1:9">
      <c r="A4" s="8" t="s">
        <v>7</v>
      </c>
      <c r="B4" s="8"/>
      <c r="C4" s="8"/>
      <c r="D4" s="8"/>
    </row>
    <row r="5" spans="1:9">
      <c r="A5" s="32" t="s">
        <v>0</v>
      </c>
      <c r="B5" s="32" t="s">
        <v>1</v>
      </c>
      <c r="C5" s="1" t="s">
        <v>2</v>
      </c>
      <c r="D5" s="1" t="s">
        <v>2</v>
      </c>
      <c r="E5" s="32" t="s">
        <v>5</v>
      </c>
      <c r="F5" s="32" t="s">
        <v>9</v>
      </c>
    </row>
    <row r="6" spans="1:9">
      <c r="A6" s="32"/>
      <c r="B6" s="32"/>
      <c r="C6" s="2" t="s">
        <v>3</v>
      </c>
      <c r="D6" s="2" t="s">
        <v>4</v>
      </c>
      <c r="E6" s="32"/>
      <c r="F6" s="32"/>
    </row>
    <row r="7" spans="1:9">
      <c r="A7" s="21">
        <v>43711</v>
      </c>
      <c r="B7" s="4" t="s">
        <v>23</v>
      </c>
      <c r="C7" s="22">
        <v>8832</v>
      </c>
      <c r="D7" s="5">
        <f>+C7/43</f>
        <v>205.3953488372093</v>
      </c>
      <c r="E7" s="5">
        <v>25565.45533798985</v>
      </c>
      <c r="F7" s="5">
        <f>+D7*E7</f>
        <v>5251025.6173285199</v>
      </c>
    </row>
    <row r="8" spans="1:9">
      <c r="A8" s="21">
        <v>43712</v>
      </c>
      <c r="B8" s="4" t="s">
        <v>24</v>
      </c>
      <c r="C8" s="22">
        <v>8616</v>
      </c>
      <c r="D8" s="5">
        <f t="shared" ref="D8:D22" si="0">+C8/43</f>
        <v>200.37209302325581</v>
      </c>
      <c r="E8" s="6">
        <v>25125.313858190118</v>
      </c>
      <c r="F8" s="5">
        <f t="shared" ref="F8:F22" si="1">+D8*E8</f>
        <v>5034411.7256317688</v>
      </c>
    </row>
    <row r="9" spans="1:9">
      <c r="A9" s="21">
        <v>43712</v>
      </c>
      <c r="B9" s="4" t="s">
        <v>25</v>
      </c>
      <c r="C9" s="22">
        <v>7848</v>
      </c>
      <c r="D9" s="5">
        <f t="shared" si="0"/>
        <v>182.51162790697674</v>
      </c>
      <c r="E9" s="6">
        <v>24991.284087187247</v>
      </c>
      <c r="F9" s="5">
        <f t="shared" si="1"/>
        <v>4561199.9422382675</v>
      </c>
    </row>
    <row r="10" spans="1:9">
      <c r="A10" s="21">
        <v>43713</v>
      </c>
      <c r="B10" s="4" t="s">
        <v>26</v>
      </c>
      <c r="C10" s="22">
        <v>8556</v>
      </c>
      <c r="D10" s="5">
        <f t="shared" si="0"/>
        <v>198.97674418604652</v>
      </c>
      <c r="E10" s="6">
        <v>25265.624614558914</v>
      </c>
      <c r="F10" s="5">
        <f t="shared" si="1"/>
        <v>5027271.7256317688</v>
      </c>
      <c r="H10" s="23"/>
      <c r="I10" s="24"/>
    </row>
    <row r="11" spans="1:9">
      <c r="A11" s="21">
        <v>43713</v>
      </c>
      <c r="B11" s="4" t="s">
        <v>27</v>
      </c>
      <c r="C11" s="22">
        <v>8640</v>
      </c>
      <c r="D11" s="5">
        <f t="shared" si="0"/>
        <v>200.93023255813952</v>
      </c>
      <c r="E11" s="6">
        <v>26969.995704639652</v>
      </c>
      <c r="F11" s="5">
        <f t="shared" si="1"/>
        <v>5419087.5090252692</v>
      </c>
      <c r="H11" s="23"/>
      <c r="I11" s="24"/>
    </row>
    <row r="12" spans="1:9">
      <c r="A12" s="21">
        <v>43714</v>
      </c>
      <c r="B12" s="4" t="s">
        <v>28</v>
      </c>
      <c r="C12" s="22">
        <v>3684</v>
      </c>
      <c r="D12" s="5">
        <f t="shared" si="0"/>
        <v>85.674418604651166</v>
      </c>
      <c r="E12" s="6">
        <v>26251.713733586665</v>
      </c>
      <c r="F12" s="5">
        <f t="shared" si="1"/>
        <v>2249100.3115007738</v>
      </c>
      <c r="H12" s="23"/>
      <c r="I12" s="24"/>
    </row>
    <row r="13" spans="1:9">
      <c r="A13" s="21">
        <v>43714</v>
      </c>
      <c r="B13" s="4" t="s">
        <v>29</v>
      </c>
      <c r="C13" s="22">
        <v>8664</v>
      </c>
      <c r="D13" s="5">
        <f t="shared" si="0"/>
        <v>201.48837209302326</v>
      </c>
      <c r="E13" s="6">
        <v>24982.213506405187</v>
      </c>
      <c r="F13" s="5">
        <f t="shared" si="1"/>
        <v>5033625.5306859193</v>
      </c>
      <c r="H13" s="23"/>
      <c r="I13" s="24"/>
    </row>
    <row r="14" spans="1:9">
      <c r="A14" s="21">
        <v>43715</v>
      </c>
      <c r="B14" s="4" t="s">
        <v>30</v>
      </c>
      <c r="C14" s="22">
        <v>8820</v>
      </c>
      <c r="D14" s="5">
        <f t="shared" si="0"/>
        <v>205.11627906976744</v>
      </c>
      <c r="E14" s="6">
        <v>24166.240369828523</v>
      </c>
      <c r="F14" s="5">
        <f t="shared" si="1"/>
        <v>4956889.3037648275</v>
      </c>
      <c r="H14" s="23"/>
      <c r="I14" s="24"/>
    </row>
    <row r="15" spans="1:9">
      <c r="A15" s="21">
        <v>43717</v>
      </c>
      <c r="B15" s="4" t="s">
        <v>31</v>
      </c>
      <c r="C15" s="22">
        <v>9432</v>
      </c>
      <c r="D15" s="5">
        <f t="shared" si="0"/>
        <v>219.34883720930233</v>
      </c>
      <c r="E15" s="6">
        <v>24668.096171789184</v>
      </c>
      <c r="F15" s="5">
        <f t="shared" si="1"/>
        <v>5410918.2114491994</v>
      </c>
      <c r="H15" s="23"/>
      <c r="I15" s="24"/>
    </row>
    <row r="16" spans="1:9">
      <c r="A16" s="21">
        <v>43718</v>
      </c>
      <c r="B16" s="4" t="s">
        <v>32</v>
      </c>
      <c r="C16" s="22">
        <v>8592</v>
      </c>
      <c r="D16" s="5">
        <f t="shared" si="0"/>
        <v>199.81395348837211</v>
      </c>
      <c r="E16" s="25">
        <v>25324.35225906195</v>
      </c>
      <c r="F16" s="5">
        <f t="shared" si="1"/>
        <v>5060158.944415356</v>
      </c>
      <c r="H16" s="23"/>
      <c r="I16" s="24"/>
    </row>
    <row r="17" spans="1:9">
      <c r="A17" s="21">
        <v>43718</v>
      </c>
      <c r="B17" s="4" t="s">
        <v>33</v>
      </c>
      <c r="C17" s="22">
        <v>8796</v>
      </c>
      <c r="D17" s="5">
        <f t="shared" si="0"/>
        <v>204.55813953488371</v>
      </c>
      <c r="E17" s="25">
        <v>25325.665021503253</v>
      </c>
      <c r="F17" s="5">
        <f t="shared" si="1"/>
        <v>5180570.9192823861</v>
      </c>
      <c r="H17" s="23"/>
      <c r="I17" s="24"/>
    </row>
    <row r="18" spans="1:9">
      <c r="A18" s="21">
        <v>43725</v>
      </c>
      <c r="B18" s="4" t="s">
        <v>47</v>
      </c>
      <c r="C18" s="22">
        <v>8616</v>
      </c>
      <c r="D18" s="5">
        <f t="shared" si="0"/>
        <v>200.37209302325581</v>
      </c>
      <c r="E18" s="25">
        <v>25396.022775144978</v>
      </c>
      <c r="F18" s="5">
        <f t="shared" si="1"/>
        <v>5088654.2379220733</v>
      </c>
      <c r="H18" s="23"/>
      <c r="I18" s="24"/>
    </row>
    <row r="19" spans="1:9">
      <c r="A19" s="21">
        <v>43726</v>
      </c>
      <c r="B19" s="4" t="s">
        <v>48</v>
      </c>
      <c r="C19" s="22">
        <v>8676</v>
      </c>
      <c r="D19" s="5">
        <f t="shared" si="0"/>
        <v>201.76744186046511</v>
      </c>
      <c r="E19" s="25">
        <v>25737.06242099281</v>
      </c>
      <c r="F19" s="5">
        <f t="shared" si="1"/>
        <v>5192901.2456868282</v>
      </c>
      <c r="H19" s="23"/>
      <c r="I19" s="24"/>
    </row>
    <row r="20" spans="1:9">
      <c r="A20" s="21">
        <v>43727</v>
      </c>
      <c r="B20" s="4" t="s">
        <v>52</v>
      </c>
      <c r="C20" s="22">
        <v>8532</v>
      </c>
      <c r="D20" s="5">
        <f t="shared" si="0"/>
        <v>198.41860465116278</v>
      </c>
      <c r="E20" s="25">
        <v>25597.450576517436</v>
      </c>
      <c r="F20" s="5">
        <f t="shared" si="1"/>
        <v>5079010.4260196919</v>
      </c>
      <c r="H20" s="23"/>
      <c r="I20" s="24"/>
    </row>
    <row r="21" spans="1:9">
      <c r="A21" s="21">
        <v>43731</v>
      </c>
      <c r="B21" s="4" t="s">
        <v>26</v>
      </c>
      <c r="C21" s="22">
        <v>8556</v>
      </c>
      <c r="D21" s="5">
        <f t="shared" si="0"/>
        <v>198.97674418604652</v>
      </c>
      <c r="E21" s="25">
        <v>25540.928430543754</v>
      </c>
      <c r="F21" s="5">
        <f t="shared" si="1"/>
        <v>5082050.7825984275</v>
      </c>
      <c r="H21" s="23"/>
      <c r="I21" s="24"/>
    </row>
    <row r="22" spans="1:9">
      <c r="A22" s="21">
        <v>43732</v>
      </c>
      <c r="B22" s="4" t="s">
        <v>38</v>
      </c>
      <c r="C22" s="22">
        <v>8460</v>
      </c>
      <c r="D22" s="5">
        <f t="shared" si="0"/>
        <v>196.74418604651163</v>
      </c>
      <c r="E22" s="25">
        <v>25772.689320535734</v>
      </c>
      <c r="F22" s="5">
        <f t="shared" si="1"/>
        <v>5070626.7825984256</v>
      </c>
      <c r="H22" s="23"/>
      <c r="I22" s="24"/>
    </row>
    <row r="23" spans="1:9">
      <c r="A23" s="21"/>
      <c r="B23" s="4"/>
      <c r="C23" s="5"/>
      <c r="D23" s="5"/>
      <c r="E23" s="5"/>
      <c r="F23" s="5"/>
    </row>
    <row r="24" spans="1:9">
      <c r="A24" s="9"/>
      <c r="B24" s="10" t="s">
        <v>8</v>
      </c>
      <c r="C24" s="14">
        <f>SUM(C7:C23)</f>
        <v>133320</v>
      </c>
      <c r="D24" s="7">
        <f>SUM(D7:D23)</f>
        <v>3100.4651162790697</v>
      </c>
      <c r="E24" s="4"/>
      <c r="F24" s="7">
        <f>SUM(F7:F23)</f>
        <v>78697503.215779483</v>
      </c>
    </row>
  </sheetData>
  <mergeCells count="6">
    <mergeCell ref="A5:A6"/>
    <mergeCell ref="B5:B6"/>
    <mergeCell ref="E5:E6"/>
    <mergeCell ref="F5:F6"/>
    <mergeCell ref="A1:F1"/>
    <mergeCell ref="A2:F2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A10" sqref="A10:XFD10"/>
    </sheetView>
  </sheetViews>
  <sheetFormatPr defaultRowHeight="15"/>
  <cols>
    <col min="2" max="2" width="26.85546875" customWidth="1"/>
    <col min="3" max="3" width="13.42578125" customWidth="1"/>
    <col min="4" max="4" width="13.140625" customWidth="1"/>
    <col min="5" max="5" width="11.5703125" customWidth="1"/>
    <col min="6" max="6" width="14.7109375" customWidth="1"/>
  </cols>
  <sheetData>
    <row r="1" spans="1:6">
      <c r="A1" s="31" t="s">
        <v>18</v>
      </c>
      <c r="B1" s="31"/>
      <c r="C1" s="31"/>
      <c r="D1" s="31"/>
      <c r="E1" s="31"/>
      <c r="F1" s="31"/>
    </row>
    <row r="2" spans="1:6">
      <c r="A2" s="31" t="s">
        <v>22</v>
      </c>
      <c r="B2" s="31"/>
      <c r="C2" s="31"/>
      <c r="D2" s="31"/>
      <c r="E2" s="31"/>
      <c r="F2" s="31"/>
    </row>
    <row r="3" spans="1:6">
      <c r="A3" s="8"/>
      <c r="B3" s="8"/>
      <c r="C3" s="8"/>
      <c r="D3" s="8"/>
    </row>
    <row r="4" spans="1:6">
      <c r="A4" s="8" t="s">
        <v>54</v>
      </c>
      <c r="B4" s="8"/>
      <c r="C4" s="8"/>
      <c r="D4" s="8"/>
    </row>
    <row r="5" spans="1:6">
      <c r="A5" s="32" t="s">
        <v>0</v>
      </c>
      <c r="B5" s="32" t="s">
        <v>1</v>
      </c>
      <c r="C5" s="1" t="s">
        <v>2</v>
      </c>
      <c r="D5" s="1" t="s">
        <v>2</v>
      </c>
      <c r="E5" s="32" t="s">
        <v>5</v>
      </c>
      <c r="F5" s="32" t="s">
        <v>9</v>
      </c>
    </row>
    <row r="6" spans="1:6">
      <c r="A6" s="32"/>
      <c r="B6" s="32"/>
      <c r="C6" s="2" t="s">
        <v>3</v>
      </c>
      <c r="D6" s="2" t="s">
        <v>4</v>
      </c>
      <c r="E6" s="32"/>
      <c r="F6" s="32"/>
    </row>
    <row r="7" spans="1:6">
      <c r="A7" s="21">
        <v>43728</v>
      </c>
      <c r="B7" s="4" t="s">
        <v>55</v>
      </c>
      <c r="C7" s="22">
        <v>7572</v>
      </c>
      <c r="D7" s="5">
        <f>+C7/43</f>
        <v>176.09302325581396</v>
      </c>
      <c r="E7" s="25">
        <v>40351.915761037038</v>
      </c>
      <c r="F7" s="5">
        <f>+D7*E7</f>
        <v>7105690.8405249408</v>
      </c>
    </row>
    <row r="8" spans="1:6">
      <c r="A8" s="21">
        <v>43729</v>
      </c>
      <c r="B8" s="4" t="s">
        <v>58</v>
      </c>
      <c r="C8" s="22">
        <v>8628</v>
      </c>
      <c r="D8" s="5">
        <f>+C8/43</f>
        <v>200.65116279069767</v>
      </c>
      <c r="E8" s="25">
        <v>41194.741065182432</v>
      </c>
      <c r="F8" s="5">
        <f>+D8*E8</f>
        <v>8265772.6955905585</v>
      </c>
    </row>
    <row r="9" spans="1:6">
      <c r="A9" s="21">
        <v>43733</v>
      </c>
      <c r="B9" s="4" t="s">
        <v>64</v>
      </c>
      <c r="C9" s="22">
        <v>8592</v>
      </c>
      <c r="D9" s="5">
        <f>+C9/43</f>
        <v>199.81395348837211</v>
      </c>
      <c r="E9" s="25">
        <v>41729.597147474924</v>
      </c>
      <c r="F9" s="5">
        <f>+D9*E9</f>
        <v>8338155.7835140601</v>
      </c>
    </row>
    <row r="10" spans="1:6">
      <c r="A10" s="3"/>
      <c r="B10" s="4"/>
      <c r="C10" s="4"/>
      <c r="D10" s="11"/>
      <c r="F10" s="13"/>
    </row>
    <row r="11" spans="1:6">
      <c r="A11" s="9"/>
      <c r="B11" s="10" t="s">
        <v>8</v>
      </c>
      <c r="C11" s="14">
        <f>SUM(C6:C10)</f>
        <v>24792</v>
      </c>
      <c r="D11" s="7">
        <f>SUM(D6:D10)</f>
        <v>576.55813953488371</v>
      </c>
      <c r="E11" s="4"/>
      <c r="F11" s="7">
        <f>SUM(F6:F10)</f>
        <v>23709619.319629557</v>
      </c>
    </row>
  </sheetData>
  <mergeCells count="6">
    <mergeCell ref="A1:F1"/>
    <mergeCell ref="A2:F2"/>
    <mergeCell ref="A5:A6"/>
    <mergeCell ref="B5:B6"/>
    <mergeCell ref="E5:E6"/>
    <mergeCell ref="F5:F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G20" sqref="G20"/>
    </sheetView>
  </sheetViews>
  <sheetFormatPr defaultRowHeight="15"/>
  <cols>
    <col min="2" max="2" width="26.85546875" customWidth="1"/>
    <col min="3" max="3" width="13.42578125" customWidth="1"/>
    <col min="4" max="4" width="13.140625" customWidth="1"/>
    <col min="5" max="5" width="11.5703125" customWidth="1"/>
    <col min="6" max="6" width="14.7109375" customWidth="1"/>
  </cols>
  <sheetData>
    <row r="1" spans="1:6">
      <c r="A1" s="31" t="s">
        <v>18</v>
      </c>
      <c r="B1" s="31"/>
      <c r="C1" s="31"/>
      <c r="D1" s="31"/>
      <c r="E1" s="31"/>
      <c r="F1" s="31"/>
    </row>
    <row r="2" spans="1:6">
      <c r="A2" s="31" t="s">
        <v>22</v>
      </c>
      <c r="B2" s="31"/>
      <c r="C2" s="31"/>
      <c r="D2" s="31"/>
      <c r="E2" s="31"/>
      <c r="F2" s="31"/>
    </row>
    <row r="3" spans="1:6">
      <c r="A3" s="8"/>
      <c r="B3" s="8"/>
      <c r="C3" s="8"/>
      <c r="D3" s="8"/>
    </row>
    <row r="4" spans="1:6">
      <c r="A4" s="8" t="s">
        <v>49</v>
      </c>
      <c r="B4" s="8"/>
      <c r="C4" s="8"/>
      <c r="D4" s="8"/>
    </row>
    <row r="5" spans="1:6">
      <c r="A5" s="32" t="s">
        <v>0</v>
      </c>
      <c r="B5" s="32" t="s">
        <v>1</v>
      </c>
      <c r="C5" s="1" t="s">
        <v>2</v>
      </c>
      <c r="D5" s="1" t="s">
        <v>2</v>
      </c>
      <c r="E5" s="32" t="s">
        <v>5</v>
      </c>
      <c r="F5" s="32" t="s">
        <v>9</v>
      </c>
    </row>
    <row r="6" spans="1:6">
      <c r="A6" s="32"/>
      <c r="B6" s="32"/>
      <c r="C6" s="2" t="s">
        <v>3</v>
      </c>
      <c r="D6" s="2" t="s">
        <v>4</v>
      </c>
      <c r="E6" s="32"/>
      <c r="F6" s="32"/>
    </row>
    <row r="7" spans="1:6">
      <c r="A7" s="21">
        <v>43726</v>
      </c>
      <c r="B7" s="4" t="s">
        <v>50</v>
      </c>
      <c r="C7" s="22">
        <v>2280</v>
      </c>
      <c r="D7" s="5">
        <f>+C7/43</f>
        <v>53.02325581395349</v>
      </c>
      <c r="E7" s="25">
        <v>44736.175045237353</v>
      </c>
      <c r="F7" s="5">
        <f>+D7*E7</f>
        <v>2372057.6535614226</v>
      </c>
    </row>
    <row r="8" spans="1:6">
      <c r="A8" s="21">
        <v>43727</v>
      </c>
      <c r="B8" s="4" t="s">
        <v>53</v>
      </c>
      <c r="C8" s="22">
        <v>7620</v>
      </c>
      <c r="D8" s="5">
        <f>+C8/43</f>
        <v>177.2093023255814</v>
      </c>
      <c r="E8" s="25">
        <v>46138.568455159722</v>
      </c>
      <c r="F8" s="5">
        <f>+D8*E8</f>
        <v>8176183.5262399325</v>
      </c>
    </row>
    <row r="9" spans="1:6">
      <c r="A9" s="21">
        <v>43731</v>
      </c>
      <c r="B9" s="4" t="s">
        <v>60</v>
      </c>
      <c r="C9" s="22">
        <v>7656</v>
      </c>
      <c r="D9" s="5">
        <f>+C9/43</f>
        <v>178.04651162790697</v>
      </c>
      <c r="E9" s="25">
        <v>46417.869068209162</v>
      </c>
      <c r="F9" s="5">
        <f>+D9*E9</f>
        <v>8264539.6647955654</v>
      </c>
    </row>
    <row r="10" spans="1:6">
      <c r="A10" s="3"/>
      <c r="B10" s="4"/>
      <c r="C10" s="4"/>
      <c r="D10" s="11"/>
      <c r="F10" s="13"/>
    </row>
    <row r="11" spans="1:6">
      <c r="A11" s="9"/>
      <c r="B11" s="10" t="s">
        <v>8</v>
      </c>
      <c r="C11" s="14">
        <f>SUM(C6:C10)</f>
        <v>17556</v>
      </c>
      <c r="D11" s="7">
        <f>SUM(D6:D10)</f>
        <v>408.27906976744185</v>
      </c>
      <c r="E11" s="4"/>
      <c r="F11" s="7">
        <f>SUM(F6:F10)</f>
        <v>18812780.844596922</v>
      </c>
    </row>
  </sheetData>
  <mergeCells count="6">
    <mergeCell ref="A1:F1"/>
    <mergeCell ref="A2:F2"/>
    <mergeCell ref="A5:A6"/>
    <mergeCell ref="B5:B6"/>
    <mergeCell ref="E5:E6"/>
    <mergeCell ref="F5:F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A13" sqref="A13:A15"/>
    </sheetView>
  </sheetViews>
  <sheetFormatPr defaultRowHeight="15"/>
  <cols>
    <col min="2" max="2" width="26.85546875" customWidth="1"/>
    <col min="3" max="3" width="13.42578125" customWidth="1"/>
    <col min="4" max="4" width="13.140625" customWidth="1"/>
    <col min="5" max="5" width="11.5703125" customWidth="1"/>
    <col min="6" max="6" width="14.7109375" customWidth="1"/>
  </cols>
  <sheetData>
    <row r="1" spans="1:7">
      <c r="A1" s="31" t="s">
        <v>18</v>
      </c>
      <c r="B1" s="31"/>
      <c r="C1" s="31"/>
      <c r="D1" s="31"/>
      <c r="E1" s="31"/>
      <c r="F1" s="31"/>
    </row>
    <row r="2" spans="1:7">
      <c r="A2" s="31" t="s">
        <v>22</v>
      </c>
      <c r="B2" s="31"/>
      <c r="C2" s="31"/>
      <c r="D2" s="31"/>
      <c r="E2" s="31"/>
      <c r="F2" s="31"/>
    </row>
    <row r="3" spans="1:7">
      <c r="A3" s="8"/>
      <c r="B3" s="8"/>
      <c r="C3" s="8"/>
      <c r="D3" s="8"/>
    </row>
    <row r="4" spans="1:7">
      <c r="A4" s="8" t="s">
        <v>42</v>
      </c>
      <c r="B4" s="8"/>
      <c r="C4" s="8"/>
      <c r="D4" s="8"/>
    </row>
    <row r="5" spans="1:7">
      <c r="A5" s="32" t="s">
        <v>0</v>
      </c>
      <c r="B5" s="32" t="s">
        <v>1</v>
      </c>
      <c r="C5" s="1" t="s">
        <v>2</v>
      </c>
      <c r="D5" s="1" t="s">
        <v>2</v>
      </c>
      <c r="E5" s="32" t="s">
        <v>5</v>
      </c>
      <c r="F5" s="32" t="s">
        <v>9</v>
      </c>
    </row>
    <row r="6" spans="1:7">
      <c r="A6" s="32"/>
      <c r="B6" s="32"/>
      <c r="C6" s="2" t="s">
        <v>3</v>
      </c>
      <c r="D6" s="2" t="s">
        <v>4</v>
      </c>
      <c r="E6" s="32"/>
      <c r="F6" s="32"/>
    </row>
    <row r="7" spans="1:7">
      <c r="A7" s="21">
        <v>43724</v>
      </c>
      <c r="B7" s="4" t="s">
        <v>44</v>
      </c>
      <c r="C7" s="22">
        <v>7368</v>
      </c>
      <c r="D7" s="5">
        <f>+C7/43</f>
        <v>171.34883720930233</v>
      </c>
      <c r="E7" s="25">
        <v>40095.551835846483</v>
      </c>
      <c r="F7" s="5">
        <f>+D7*E7</f>
        <v>6870326.184337602</v>
      </c>
    </row>
    <row r="8" spans="1:7">
      <c r="A8" s="21">
        <v>43725</v>
      </c>
      <c r="B8" s="4" t="s">
        <v>46</v>
      </c>
      <c r="C8" s="22">
        <v>6024</v>
      </c>
      <c r="D8" s="5">
        <f>+C8/43</f>
        <v>140.09302325581396</v>
      </c>
      <c r="E8" s="25">
        <v>37984.926768752615</v>
      </c>
      <c r="F8" s="5">
        <f>+D8*E8</f>
        <v>5321423.2291852506</v>
      </c>
    </row>
    <row r="9" spans="1:7">
      <c r="A9" s="21">
        <v>43732</v>
      </c>
      <c r="B9" s="4" t="s">
        <v>63</v>
      </c>
      <c r="C9" s="22">
        <v>7932</v>
      </c>
      <c r="D9" s="5">
        <f>+C9/43</f>
        <v>184.46511627906978</v>
      </c>
      <c r="E9" s="25">
        <v>51372.805333921024</v>
      </c>
      <c r="F9" s="5">
        <f>+D9*E9</f>
        <v>9476490.5095037576</v>
      </c>
    </row>
    <row r="10" spans="1:7">
      <c r="A10" s="21">
        <v>43734</v>
      </c>
      <c r="B10" s="4" t="s">
        <v>68</v>
      </c>
      <c r="C10" s="22">
        <v>6864</v>
      </c>
      <c r="D10" s="5">
        <f>+C10/43</f>
        <v>159.62790697674419</v>
      </c>
      <c r="E10" s="25">
        <v>41380.621387241001</v>
      </c>
      <c r="F10" s="5">
        <f>+D10*E10</f>
        <v>6605501.981442377</v>
      </c>
    </row>
    <row r="11" spans="1:7">
      <c r="A11" s="3"/>
      <c r="B11" s="4"/>
      <c r="C11" s="4"/>
      <c r="D11" s="11"/>
      <c r="E11" s="13"/>
      <c r="F11" s="13"/>
      <c r="G11" s="12"/>
    </row>
    <row r="12" spans="1:7">
      <c r="A12" s="9"/>
      <c r="B12" s="10" t="s">
        <v>8</v>
      </c>
      <c r="C12" s="14">
        <f>SUM(C6:C11)</f>
        <v>28188</v>
      </c>
      <c r="D12" s="7">
        <f>SUM(D6:D11)</f>
        <v>655.53488372093022</v>
      </c>
      <c r="E12" s="4"/>
      <c r="F12" s="7">
        <f>SUM(F6:F11)</f>
        <v>28273741.904468987</v>
      </c>
    </row>
  </sheetData>
  <mergeCells count="6">
    <mergeCell ref="A1:F1"/>
    <mergeCell ref="A2:F2"/>
    <mergeCell ref="A5:A6"/>
    <mergeCell ref="B5:B6"/>
    <mergeCell ref="E5:E6"/>
    <mergeCell ref="F5:F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D7" sqref="D7"/>
    </sheetView>
  </sheetViews>
  <sheetFormatPr defaultRowHeight="15"/>
  <cols>
    <col min="2" max="2" width="26.85546875" customWidth="1"/>
    <col min="3" max="3" width="13.42578125" customWidth="1"/>
    <col min="4" max="4" width="13.140625" customWidth="1"/>
    <col min="5" max="5" width="11.5703125" customWidth="1"/>
    <col min="6" max="6" width="14.7109375" customWidth="1"/>
  </cols>
  <sheetData>
    <row r="1" spans="1:6">
      <c r="A1" s="31" t="s">
        <v>18</v>
      </c>
      <c r="B1" s="31"/>
      <c r="C1" s="31"/>
      <c r="D1" s="31"/>
      <c r="E1" s="31"/>
      <c r="F1" s="31"/>
    </row>
    <row r="2" spans="1:6">
      <c r="A2" s="31" t="s">
        <v>22</v>
      </c>
      <c r="B2" s="31"/>
      <c r="C2" s="31"/>
      <c r="D2" s="31"/>
      <c r="E2" s="31"/>
      <c r="F2" s="31"/>
    </row>
    <row r="3" spans="1:6">
      <c r="A3" s="8"/>
      <c r="B3" s="8"/>
      <c r="C3" s="8"/>
      <c r="D3" s="8"/>
    </row>
    <row r="4" spans="1:6">
      <c r="A4" s="8" t="s">
        <v>11</v>
      </c>
      <c r="B4" s="8"/>
      <c r="C4" s="8"/>
      <c r="D4" s="8"/>
    </row>
    <row r="5" spans="1:6">
      <c r="A5" s="32" t="s">
        <v>0</v>
      </c>
      <c r="B5" s="32" t="s">
        <v>1</v>
      </c>
      <c r="C5" s="1" t="s">
        <v>2</v>
      </c>
      <c r="D5" s="1" t="s">
        <v>2</v>
      </c>
      <c r="E5" s="32" t="s">
        <v>5</v>
      </c>
      <c r="F5" s="32" t="s">
        <v>9</v>
      </c>
    </row>
    <row r="6" spans="1:6">
      <c r="A6" s="32"/>
      <c r="B6" s="32"/>
      <c r="C6" s="2" t="s">
        <v>3</v>
      </c>
      <c r="D6" s="2" t="s">
        <v>4</v>
      </c>
      <c r="E6" s="32"/>
      <c r="F6" s="32"/>
    </row>
    <row r="7" spans="1:6">
      <c r="A7" s="16">
        <v>43710</v>
      </c>
      <c r="B7" s="17" t="s">
        <v>21</v>
      </c>
      <c r="C7" s="19">
        <v>4416</v>
      </c>
      <c r="D7" s="20">
        <f>+C7/24</f>
        <v>184</v>
      </c>
      <c r="E7" s="18">
        <v>1376.4176603927542</v>
      </c>
      <c r="F7" s="5">
        <f>+C7*E7</f>
        <v>6078260.3882944025</v>
      </c>
    </row>
    <row r="8" spans="1:6">
      <c r="A8" s="3"/>
      <c r="B8" s="4"/>
      <c r="C8" s="4"/>
      <c r="D8" s="11"/>
      <c r="E8" s="13"/>
      <c r="F8" s="13"/>
    </row>
    <row r="9" spans="1:6">
      <c r="A9" s="9"/>
      <c r="B9" s="10" t="s">
        <v>8</v>
      </c>
      <c r="C9" s="14">
        <f>SUM(C6:C8)</f>
        <v>4416</v>
      </c>
      <c r="D9" s="7">
        <f>SUM(D6:D8)</f>
        <v>184</v>
      </c>
      <c r="E9" s="4"/>
      <c r="F9" s="7">
        <f>SUM(F6:F8)</f>
        <v>6078260.3882944025</v>
      </c>
    </row>
  </sheetData>
  <mergeCells count="6">
    <mergeCell ref="A1:F1"/>
    <mergeCell ref="A2:F2"/>
    <mergeCell ref="A5:A6"/>
    <mergeCell ref="B5:B6"/>
    <mergeCell ref="E5:E6"/>
    <mergeCell ref="F5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Laporan</vt:lpstr>
      <vt:lpstr>T6K400</vt:lpstr>
      <vt:lpstr>T6K300</vt:lpstr>
      <vt:lpstr>T6K300H</vt:lpstr>
      <vt:lpstr>T6K275</vt:lpstr>
      <vt:lpstr>T8K400</vt:lpstr>
      <vt:lpstr>T8K400H</vt:lpstr>
      <vt:lpstr>T8K300H</vt:lpstr>
      <vt:lpstr>TU6</vt:lpstr>
      <vt:lpstr>10x20</vt:lpstr>
      <vt:lpstr>15x25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Cici</dc:creator>
  <cp:lastModifiedBy>Cici</cp:lastModifiedBy>
  <cp:lastPrinted>2019-07-24T03:03:23Z</cp:lastPrinted>
  <dcterms:created xsi:type="dcterms:W3CDTF">2019-07-24T01:41:24Z</dcterms:created>
  <dcterms:modified xsi:type="dcterms:W3CDTF">2019-09-26T22:24:17Z</dcterms:modified>
</cp:coreProperties>
</file>