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815" windowHeight="8160"/>
  </bookViews>
  <sheets>
    <sheet name="Laporan" sheetId="4" r:id="rId1"/>
    <sheet name="T6K300H" sheetId="14" r:id="rId2"/>
    <sheet name="T6K300" sheetId="7" r:id="rId3"/>
    <sheet name="T6K275" sheetId="1" r:id="rId4"/>
    <sheet name="T8K400H" sheetId="16" r:id="rId5"/>
    <sheet name="T8K400" sheetId="15" r:id="rId6"/>
    <sheet name="T8K300H" sheetId="8" r:id="rId7"/>
    <sheet name="TU6" sheetId="6" r:id="rId8"/>
    <sheet name="TU8" sheetId="11" r:id="rId9"/>
    <sheet name="10x20x40" sheetId="3" r:id="rId10"/>
    <sheet name="15x25" sheetId="13" r:id="rId11"/>
  </sheets>
  <calcPr calcId="124519"/>
</workbook>
</file>

<file path=xl/calcChain.xml><?xml version="1.0" encoding="utf-8"?>
<calcChain xmlns="http://schemas.openxmlformats.org/spreadsheetml/2006/main">
  <c r="F16" i="4"/>
  <c r="F15"/>
  <c r="C15"/>
  <c r="B15"/>
  <c r="C9" i="13"/>
  <c r="B9"/>
  <c r="E7"/>
  <c r="E9" s="1"/>
  <c r="E9" i="15"/>
  <c r="E25" i="1"/>
  <c r="E14" i="7"/>
  <c r="E24" i="1"/>
  <c r="E23"/>
  <c r="E11" i="8"/>
  <c r="E10"/>
  <c r="E22" i="1"/>
  <c r="E21"/>
  <c r="F9" i="4"/>
  <c r="C9"/>
  <c r="B9"/>
  <c r="C9" i="16"/>
  <c r="B9"/>
  <c r="E7"/>
  <c r="E9" s="1"/>
  <c r="E10" i="14"/>
  <c r="E15" i="6"/>
  <c r="E20" i="1"/>
  <c r="D15" i="4" l="1"/>
  <c r="E15" s="1"/>
  <c r="D9"/>
  <c r="E9" s="1"/>
  <c r="E14" i="6"/>
  <c r="E8" i="15"/>
  <c r="E9" i="14"/>
  <c r="E8"/>
  <c r="E12" s="1"/>
  <c r="E9" i="8"/>
  <c r="C12" i="14"/>
  <c r="B12"/>
  <c r="E7"/>
  <c r="C11" i="15"/>
  <c r="C10" i="4" s="1"/>
  <c r="B11" i="15"/>
  <c r="B10" i="4" s="1"/>
  <c r="E7" i="15"/>
  <c r="E11" l="1"/>
  <c r="F10" i="4" s="1"/>
  <c r="D10"/>
  <c r="E10" s="1"/>
  <c r="E19" i="1" l="1"/>
  <c r="E13" i="7"/>
  <c r="E18" i="1"/>
  <c r="E8" i="8"/>
  <c r="E12" i="7"/>
  <c r="E11"/>
  <c r="E17" i="1"/>
  <c r="E13" i="8" l="1"/>
  <c r="C13"/>
  <c r="B13"/>
  <c r="E7"/>
  <c r="E10" i="7"/>
  <c r="E7" i="3"/>
  <c r="E16" i="1"/>
  <c r="E13" i="6"/>
  <c r="E9" i="7"/>
  <c r="E12" i="6" l="1"/>
  <c r="E15" i="1"/>
  <c r="E11" i="6"/>
  <c r="E8" i="7"/>
  <c r="C16"/>
  <c r="C7" i="4" s="1"/>
  <c r="B16" i="7"/>
  <c r="B7" i="4" s="1"/>
  <c r="E7" i="7"/>
  <c r="E16" s="1"/>
  <c r="E14" i="1"/>
  <c r="E13"/>
  <c r="E10" i="6"/>
  <c r="E12" i="1"/>
  <c r="E11"/>
  <c r="E10"/>
  <c r="E9" i="6"/>
  <c r="E9" i="1"/>
  <c r="E8"/>
  <c r="D7" i="4" l="1"/>
  <c r="E7" s="1"/>
  <c r="C6" l="1"/>
  <c r="B6"/>
  <c r="F6" l="1"/>
  <c r="E9" i="3" l="1"/>
  <c r="C9"/>
  <c r="B9"/>
  <c r="E8" i="6"/>
  <c r="E7" l="1"/>
  <c r="F7" i="4" l="1"/>
  <c r="B17" i="6"/>
  <c r="C17"/>
  <c r="C27" i="1"/>
  <c r="B27"/>
  <c r="C13" i="4" l="1"/>
  <c r="B13"/>
  <c r="C8" i="11"/>
  <c r="B8"/>
  <c r="E8"/>
  <c r="F13" i="4" s="1"/>
  <c r="D13" l="1"/>
  <c r="E13" s="1"/>
  <c r="C11"/>
  <c r="B11"/>
  <c r="E17" i="6"/>
  <c r="F11" i="4" l="1"/>
  <c r="D11"/>
  <c r="E7" i="1"/>
  <c r="E27" s="1"/>
  <c r="C12" i="4"/>
  <c r="B12"/>
  <c r="E11" l="1"/>
  <c r="D6"/>
  <c r="E6" s="1"/>
  <c r="D12"/>
  <c r="F12"/>
  <c r="E12" l="1"/>
  <c r="F14"/>
  <c r="C14" l="1"/>
  <c r="B14"/>
  <c r="C8"/>
  <c r="B8"/>
  <c r="D8" l="1"/>
  <c r="D14"/>
  <c r="E14" s="1"/>
  <c r="F8"/>
  <c r="E8" l="1"/>
</calcChain>
</file>

<file path=xl/sharedStrings.xml><?xml version="1.0" encoding="utf-8"?>
<sst xmlns="http://schemas.openxmlformats.org/spreadsheetml/2006/main" count="160" uniqueCount="38">
  <si>
    <t>Tgl</t>
  </si>
  <si>
    <t>Riject</t>
  </si>
  <si>
    <t>Stapel</t>
  </si>
  <si>
    <t>Muat</t>
  </si>
  <si>
    <t>Laporan Riject</t>
  </si>
  <si>
    <t>Nama Barang : T6 K275</t>
  </si>
  <si>
    <t>Total :</t>
  </si>
  <si>
    <t>Nama Barang : Kanstin 10x20x40</t>
  </si>
  <si>
    <t>Harga</t>
  </si>
  <si>
    <t>Pokok</t>
  </si>
  <si>
    <t>Jumlah</t>
  </si>
  <si>
    <t xml:space="preserve"> </t>
  </si>
  <si>
    <t xml:space="preserve">Nama Barang </t>
  </si>
  <si>
    <t xml:space="preserve">Riject </t>
  </si>
  <si>
    <t>Paving 6cm K275</t>
  </si>
  <si>
    <t>Kanstin 10x20x40</t>
  </si>
  <si>
    <t>Riject/pcs</t>
  </si>
  <si>
    <t>Riject/mtr</t>
  </si>
  <si>
    <t>TU 6cm</t>
  </si>
  <si>
    <t>Nama Barang : TU 6cm</t>
  </si>
  <si>
    <t xml:space="preserve">Nama Barang : T6 K300 </t>
  </si>
  <si>
    <t>Paving 6cm K300</t>
  </si>
  <si>
    <t>Nama Barang : TU 8cm</t>
  </si>
  <si>
    <t>TU 8cm</t>
  </si>
  <si>
    <t>Total</t>
  </si>
  <si>
    <t xml:space="preserve">Total </t>
  </si>
  <si>
    <t>Rekap Riject</t>
  </si>
  <si>
    <t>Nama Barang : T6 K300 Halus</t>
  </si>
  <si>
    <t>Paving 6cm K300 Halus</t>
  </si>
  <si>
    <t>Bulan September 2019</t>
  </si>
  <si>
    <t>Nama Barang : T8 K300 halus</t>
  </si>
  <si>
    <t>Paving 8cm K300 halus</t>
  </si>
  <si>
    <t xml:space="preserve">Nama Barang : T8 K400 </t>
  </si>
  <si>
    <t>Paving 8cm K400</t>
  </si>
  <si>
    <t>Nama Barang : T8 K400 Halus</t>
  </si>
  <si>
    <t>Paving 8cm K400 Halus</t>
  </si>
  <si>
    <t>Nama Barang : Kanstin 15x25x40</t>
  </si>
  <si>
    <t>Kanstin 15x25x40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</si>
</sst>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_(* #,##0.00_);_(* \(#,##0.00\);_(* &quot;-&quot;_);_(@_)"/>
  </numFmts>
  <fonts count="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16" fontId="0" fillId="0" borderId="4" xfId="0" applyNumberFormat="1" applyBorder="1"/>
    <xf numFmtId="0" fontId="0" fillId="0" borderId="3" xfId="0" applyBorder="1" applyAlignment="1">
      <alignment horizontal="right"/>
    </xf>
    <xf numFmtId="0" fontId="0" fillId="0" borderId="7" xfId="0" applyBorder="1"/>
    <xf numFmtId="164" fontId="0" fillId="0" borderId="4" xfId="1" applyNumberFormat="1" applyFont="1" applyBorder="1"/>
    <xf numFmtId="164" fontId="0" fillId="0" borderId="3" xfId="1" applyNumberFormat="1" applyFont="1" applyBorder="1"/>
    <xf numFmtId="16" fontId="0" fillId="0" borderId="3" xfId="0" applyNumberFormat="1" applyBorder="1"/>
    <xf numFmtId="0" fontId="0" fillId="0" borderId="0" xfId="0" applyAlignment="1">
      <alignment horizontal="center"/>
    </xf>
    <xf numFmtId="164" fontId="0" fillId="0" borderId="3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164" fontId="0" fillId="0" borderId="12" xfId="1" applyNumberFormat="1" applyFon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1" fontId="0" fillId="0" borderId="4" xfId="1" applyFont="1" applyBorder="1"/>
    <xf numFmtId="41" fontId="0" fillId="0" borderId="3" xfId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right"/>
    </xf>
    <xf numFmtId="41" fontId="2" fillId="0" borderId="3" xfId="1" applyFont="1" applyBorder="1"/>
    <xf numFmtId="0" fontId="2" fillId="0" borderId="3" xfId="0" applyFont="1" applyBorder="1"/>
    <xf numFmtId="164" fontId="2" fillId="0" borderId="3" xfId="1" applyNumberFormat="1" applyFont="1" applyBorder="1"/>
    <xf numFmtId="41" fontId="0" fillId="2" borderId="4" xfId="1" applyFont="1" applyFill="1" applyBorder="1"/>
    <xf numFmtId="0" fontId="4" fillId="0" borderId="0" xfId="0" applyFont="1" applyAlignment="1">
      <alignment horizontal="center"/>
    </xf>
    <xf numFmtId="4" fontId="0" fillId="0" borderId="16" xfId="0" applyNumberForma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I10" sqref="I10"/>
    </sheetView>
  </sheetViews>
  <sheetFormatPr defaultRowHeight="15"/>
  <cols>
    <col min="1" max="1" width="22.85546875" customWidth="1"/>
    <col min="4" max="4" width="10.42578125" customWidth="1"/>
    <col min="5" max="5" width="10.28515625" customWidth="1"/>
    <col min="6" max="6" width="15" customWidth="1"/>
  </cols>
  <sheetData>
    <row r="1" spans="1:6" ht="18.75">
      <c r="A1" s="38" t="s">
        <v>4</v>
      </c>
      <c r="B1" s="38"/>
      <c r="C1" s="38"/>
      <c r="D1" s="38"/>
      <c r="E1" s="38"/>
      <c r="F1" s="38"/>
    </row>
    <row r="2" spans="1:6">
      <c r="A2" s="39" t="s">
        <v>29</v>
      </c>
      <c r="B2" s="39"/>
      <c r="C2" s="39"/>
      <c r="D2" s="39"/>
      <c r="E2" s="39"/>
      <c r="F2" s="39"/>
    </row>
    <row r="3" spans="1:6" ht="15.75" thickBot="1">
      <c r="A3" s="14"/>
      <c r="B3" s="14"/>
      <c r="C3" s="14"/>
      <c r="D3" s="21"/>
      <c r="E3" s="14"/>
      <c r="F3" s="14"/>
    </row>
    <row r="4" spans="1:6">
      <c r="A4" s="40" t="s">
        <v>12</v>
      </c>
      <c r="B4" s="5" t="s">
        <v>13</v>
      </c>
      <c r="C4" s="5" t="s">
        <v>1</v>
      </c>
      <c r="D4" s="5" t="s">
        <v>24</v>
      </c>
      <c r="E4" s="5" t="s">
        <v>25</v>
      </c>
      <c r="F4" s="40" t="s">
        <v>10</v>
      </c>
    </row>
    <row r="5" spans="1:6" ht="15.75" thickBot="1">
      <c r="A5" s="41"/>
      <c r="B5" s="6" t="s">
        <v>2</v>
      </c>
      <c r="C5" s="6" t="s">
        <v>3</v>
      </c>
      <c r="D5" s="6" t="s">
        <v>16</v>
      </c>
      <c r="E5" s="6" t="s">
        <v>17</v>
      </c>
      <c r="F5" s="41"/>
    </row>
    <row r="6" spans="1:6" ht="24.95" customHeight="1">
      <c r="A6" s="4" t="s">
        <v>28</v>
      </c>
      <c r="B6" s="23">
        <f>+T6K300H!B12</f>
        <v>80</v>
      </c>
      <c r="C6" s="23">
        <f>+T6K300H!C12</f>
        <v>41</v>
      </c>
      <c r="D6" s="33">
        <f t="shared" ref="D6" si="0">+B6+C6</f>
        <v>121</v>
      </c>
      <c r="E6" s="11">
        <f t="shared" ref="E6" si="1">+D6/43</f>
        <v>2.8139534883720931</v>
      </c>
      <c r="F6" s="11">
        <f>+T6K300H!E12</f>
        <v>87590.76598984508</v>
      </c>
    </row>
    <row r="7" spans="1:6" ht="24.95" customHeight="1">
      <c r="A7" s="4" t="s">
        <v>21</v>
      </c>
      <c r="B7" s="23">
        <f>+T6K300!B16</f>
        <v>159</v>
      </c>
      <c r="C7" s="23">
        <f>+T6K300!C16</f>
        <v>69</v>
      </c>
      <c r="D7" s="33">
        <f t="shared" ref="D7" si="2">+B7+C7</f>
        <v>228</v>
      </c>
      <c r="E7" s="11">
        <f t="shared" ref="E7" si="3">+D7/43</f>
        <v>5.3023255813953485</v>
      </c>
      <c r="F7" s="11">
        <f>+T6K300!E16</f>
        <v>143710.71524394432</v>
      </c>
    </row>
    <row r="8" spans="1:6" ht="24.95" customHeight="1">
      <c r="A8" s="3" t="s">
        <v>14</v>
      </c>
      <c r="B8" s="24">
        <f>+T6K275!B27</f>
        <v>350</v>
      </c>
      <c r="C8" s="24">
        <f>+T6K275!C27</f>
        <v>804</v>
      </c>
      <c r="D8" s="33">
        <f t="shared" ref="D8:D14" si="4">+B8+C8</f>
        <v>1154</v>
      </c>
      <c r="E8" s="11">
        <f t="shared" ref="E8:E10" si="5">+D8/43</f>
        <v>26.837209302325583</v>
      </c>
      <c r="F8" s="12">
        <f>+T6K275!E27</f>
        <v>680603.76109872304</v>
      </c>
    </row>
    <row r="9" spans="1:6" ht="24.95" customHeight="1">
      <c r="A9" s="3" t="s">
        <v>35</v>
      </c>
      <c r="B9" s="24">
        <f>+T8K400H!B9</f>
        <v>34</v>
      </c>
      <c r="C9" s="24">
        <f>+T8K400H!C9</f>
        <v>0</v>
      </c>
      <c r="D9" s="33">
        <f t="shared" ref="D9" si="6">+B9+C9</f>
        <v>34</v>
      </c>
      <c r="E9" s="11">
        <f t="shared" ref="E9" si="7">+D9/43</f>
        <v>0.79069767441860461</v>
      </c>
      <c r="F9" s="12">
        <f>+T8K400H!E9</f>
        <v>36433.956978599635</v>
      </c>
    </row>
    <row r="10" spans="1:6" ht="24.95" customHeight="1">
      <c r="A10" s="3" t="s">
        <v>33</v>
      </c>
      <c r="B10" s="24">
        <f>+T8K400!B11</f>
        <v>41</v>
      </c>
      <c r="C10" s="24">
        <f>+T8K400!C11</f>
        <v>0</v>
      </c>
      <c r="D10" s="33">
        <f t="shared" si="4"/>
        <v>41</v>
      </c>
      <c r="E10" s="11">
        <f t="shared" si="5"/>
        <v>0.95348837209302328</v>
      </c>
      <c r="F10" s="12">
        <f>+T8K400!E11</f>
        <v>38978.038051760574</v>
      </c>
    </row>
    <row r="11" spans="1:6" ht="24.95" customHeight="1">
      <c r="A11" s="3" t="s">
        <v>31</v>
      </c>
      <c r="B11" s="24">
        <f>+T8K300H!B13</f>
        <v>38</v>
      </c>
      <c r="C11" s="24">
        <f>+T8K300H!C13</f>
        <v>74</v>
      </c>
      <c r="D11" s="33">
        <f t="shared" ref="D11" si="8">+B11+C11</f>
        <v>112</v>
      </c>
      <c r="E11" s="11">
        <f t="shared" ref="E11" si="9">+D11/43</f>
        <v>2.6046511627906979</v>
      </c>
      <c r="F11" s="12">
        <f>+T8K300H!E13</f>
        <v>102290.84758376394</v>
      </c>
    </row>
    <row r="12" spans="1:6" ht="24.95" customHeight="1">
      <c r="A12" s="3" t="s">
        <v>18</v>
      </c>
      <c r="B12" s="24">
        <f>+'TU6'!B17</f>
        <v>4</v>
      </c>
      <c r="C12" s="24">
        <f>+'TU6'!C17</f>
        <v>28</v>
      </c>
      <c r="D12" s="33">
        <f>+C12+B12</f>
        <v>32</v>
      </c>
      <c r="E12" s="11">
        <f>+D12/24</f>
        <v>1.3333333333333333</v>
      </c>
      <c r="F12" s="12">
        <f>+'TU6'!E17</f>
        <v>44045.365132568142</v>
      </c>
    </row>
    <row r="13" spans="1:6" ht="24.95" customHeight="1">
      <c r="A13" s="3" t="s">
        <v>23</v>
      </c>
      <c r="B13" s="24">
        <f>+'TU8'!B8</f>
        <v>0</v>
      </c>
      <c r="C13" s="24">
        <f>+'TU8'!C8</f>
        <v>0</v>
      </c>
      <c r="D13" s="33">
        <f>+C13+B13</f>
        <v>0</v>
      </c>
      <c r="E13" s="11">
        <f>+D13/24</f>
        <v>0</v>
      </c>
      <c r="F13" s="12">
        <f>+'TU8'!E8</f>
        <v>0</v>
      </c>
    </row>
    <row r="14" spans="1:6" ht="24.95" customHeight="1">
      <c r="A14" s="3" t="s">
        <v>15</v>
      </c>
      <c r="B14" s="24">
        <f>+'10x20x40'!B9</f>
        <v>13</v>
      </c>
      <c r="C14" s="24">
        <f>+'10x20x40'!C9</f>
        <v>0</v>
      </c>
      <c r="D14" s="33">
        <f t="shared" si="4"/>
        <v>13</v>
      </c>
      <c r="E14" s="11">
        <f>+D14/2.5</f>
        <v>5.2</v>
      </c>
      <c r="F14" s="12">
        <f>+'10x20x40'!E9</f>
        <v>46909.338534046779</v>
      </c>
    </row>
    <row r="15" spans="1:6" ht="24.95" customHeight="1">
      <c r="A15" s="3" t="s">
        <v>37</v>
      </c>
      <c r="B15" s="24">
        <f>+'15x25'!B9</f>
        <v>10</v>
      </c>
      <c r="C15" s="24">
        <f>+'15x25'!C9</f>
        <v>0</v>
      </c>
      <c r="D15" s="33">
        <f t="shared" ref="D15" si="10">+B15+C15</f>
        <v>10</v>
      </c>
      <c r="E15" s="11">
        <f>+D15/2.5</f>
        <v>4</v>
      </c>
      <c r="F15" s="12">
        <f>+'15x25'!E9</f>
        <v>64794.344619496522</v>
      </c>
    </row>
    <row r="16" spans="1:6" ht="24.95" customHeight="1">
      <c r="A16" s="3"/>
      <c r="B16" s="3"/>
      <c r="C16" s="3"/>
      <c r="D16" s="9" t="s">
        <v>11</v>
      </c>
      <c r="E16" s="9" t="s">
        <v>6</v>
      </c>
      <c r="F16" s="15">
        <f>SUM(F6:F15)</f>
        <v>1245357.1332327479</v>
      </c>
    </row>
  </sheetData>
  <mergeCells count="4">
    <mergeCell ref="A1:F1"/>
    <mergeCell ref="A2:F2"/>
    <mergeCell ref="A4:A5"/>
    <mergeCell ref="F4:F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sqref="A1:E9"/>
    </sheetView>
  </sheetViews>
  <sheetFormatPr defaultRowHeight="15"/>
  <cols>
    <col min="4" max="4" width="10.85546875" customWidth="1"/>
    <col min="5" max="5" width="11.7109375" customWidth="1"/>
  </cols>
  <sheetData>
    <row r="1" spans="1:5" ht="18.75">
      <c r="A1" s="38" t="s">
        <v>26</v>
      </c>
      <c r="B1" s="38"/>
      <c r="C1" s="38"/>
      <c r="D1" s="38"/>
      <c r="E1" s="38"/>
    </row>
    <row r="2" spans="1:5">
      <c r="A2" s="42" t="s">
        <v>29</v>
      </c>
      <c r="B2" s="42"/>
      <c r="C2" s="42"/>
      <c r="D2" s="42"/>
      <c r="E2" s="42"/>
    </row>
    <row r="3" spans="1:5">
      <c r="A3" s="7"/>
      <c r="B3" s="7"/>
      <c r="C3" s="7"/>
    </row>
    <row r="4" spans="1:5" ht="15.75" thickBot="1">
      <c r="A4" t="s">
        <v>7</v>
      </c>
    </row>
    <row r="5" spans="1:5">
      <c r="A5" s="5" t="s">
        <v>0</v>
      </c>
      <c r="B5" s="5" t="s">
        <v>1</v>
      </c>
      <c r="C5" s="5" t="s">
        <v>1</v>
      </c>
      <c r="D5" s="5" t="s">
        <v>8</v>
      </c>
      <c r="E5" s="5" t="s">
        <v>10</v>
      </c>
    </row>
    <row r="6" spans="1:5" ht="15.75" thickBot="1">
      <c r="A6" s="6"/>
      <c r="B6" s="6" t="s">
        <v>2</v>
      </c>
      <c r="C6" s="6" t="s">
        <v>3</v>
      </c>
      <c r="D6" s="6" t="s">
        <v>9</v>
      </c>
      <c r="E6" s="6" t="s">
        <v>11</v>
      </c>
    </row>
    <row r="7" spans="1:5">
      <c r="A7" s="13">
        <v>43724</v>
      </c>
      <c r="B7" s="3">
        <v>13</v>
      </c>
      <c r="C7" s="3"/>
      <c r="D7" s="35">
        <v>3608.410656465137</v>
      </c>
      <c r="E7" s="11">
        <f>+(C7+B7)*D7</f>
        <v>46909.338534046779</v>
      </c>
    </row>
    <row r="8" spans="1:5">
      <c r="A8" s="16"/>
      <c r="B8" s="3"/>
      <c r="C8" s="3"/>
      <c r="D8" s="3" t="s">
        <v>11</v>
      </c>
      <c r="E8" s="17"/>
    </row>
    <row r="9" spans="1:5" ht="15.75" thickBot="1">
      <c r="A9" s="18" t="s">
        <v>6</v>
      </c>
      <c r="B9" s="19">
        <f>SUM(B3:B8)</f>
        <v>13</v>
      </c>
      <c r="C9" s="19">
        <f>SUM(C3:C8)</f>
        <v>0</v>
      </c>
      <c r="D9" s="19"/>
      <c r="E9" s="20">
        <f>SUM(E3:E8)</f>
        <v>46909.338534046779</v>
      </c>
    </row>
  </sheetData>
  <mergeCells count="2">
    <mergeCell ref="A1:E1"/>
    <mergeCell ref="A2:E2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15" sqref="E15"/>
    </sheetView>
  </sheetViews>
  <sheetFormatPr defaultRowHeight="15"/>
  <cols>
    <col min="4" max="4" width="10.85546875" customWidth="1"/>
    <col min="5" max="5" width="11.7109375" customWidth="1"/>
  </cols>
  <sheetData>
    <row r="1" spans="1:5" ht="18.75">
      <c r="A1" s="38" t="s">
        <v>26</v>
      </c>
      <c r="B1" s="38"/>
      <c r="C1" s="38"/>
      <c r="D1" s="38"/>
      <c r="E1" s="38"/>
    </row>
    <row r="2" spans="1:5">
      <c r="A2" s="42" t="s">
        <v>29</v>
      </c>
      <c r="B2" s="42"/>
      <c r="C2" s="42"/>
      <c r="D2" s="42"/>
      <c r="E2" s="42"/>
    </row>
    <row r="3" spans="1:5">
      <c r="A3" s="7"/>
      <c r="B3" s="7"/>
      <c r="C3" s="7"/>
    </row>
    <row r="4" spans="1:5" ht="15.75" thickBot="1">
      <c r="A4" t="s">
        <v>36</v>
      </c>
    </row>
    <row r="5" spans="1:5">
      <c r="A5" s="5" t="s">
        <v>0</v>
      </c>
      <c r="B5" s="5" t="s">
        <v>1</v>
      </c>
      <c r="C5" s="5" t="s">
        <v>1</v>
      </c>
      <c r="D5" s="5" t="s">
        <v>8</v>
      </c>
      <c r="E5" s="5" t="s">
        <v>10</v>
      </c>
    </row>
    <row r="6" spans="1:5" ht="15.75" thickBot="1">
      <c r="A6" s="6"/>
      <c r="B6" s="6" t="s">
        <v>2</v>
      </c>
      <c r="C6" s="6" t="s">
        <v>3</v>
      </c>
      <c r="D6" s="6" t="s">
        <v>9</v>
      </c>
      <c r="E6" s="6" t="s">
        <v>11</v>
      </c>
    </row>
    <row r="7" spans="1:5">
      <c r="A7" s="13">
        <v>43734</v>
      </c>
      <c r="B7" s="3">
        <v>10</v>
      </c>
      <c r="C7" s="3"/>
      <c r="D7" s="35">
        <v>6479.4344619496524</v>
      </c>
      <c r="E7" s="11">
        <f>+(C7+B7)*D7</f>
        <v>64794.344619496522</v>
      </c>
    </row>
    <row r="8" spans="1:5">
      <c r="A8" s="16"/>
      <c r="B8" s="3"/>
      <c r="C8" s="3"/>
      <c r="D8" s="3" t="s">
        <v>11</v>
      </c>
      <c r="E8" s="17"/>
    </row>
    <row r="9" spans="1:5" ht="15.75" thickBot="1">
      <c r="A9" s="18" t="s">
        <v>6</v>
      </c>
      <c r="B9" s="19">
        <f>SUM(B3:B8)</f>
        <v>10</v>
      </c>
      <c r="C9" s="19">
        <f>SUM(C3:C8)</f>
        <v>0</v>
      </c>
      <c r="D9" s="19"/>
      <c r="E9" s="20">
        <f>SUM(E3:E8)</f>
        <v>64794.344619496522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D15" sqref="D15:D16"/>
    </sheetView>
  </sheetViews>
  <sheetFormatPr defaultRowHeight="15"/>
  <cols>
    <col min="4" max="4" width="10.5703125" bestFit="1" customWidth="1"/>
    <col min="5" max="5" width="12" customWidth="1"/>
  </cols>
  <sheetData>
    <row r="1" spans="1:5" ht="18.75">
      <c r="A1" s="38" t="s">
        <v>26</v>
      </c>
      <c r="B1" s="38"/>
      <c r="C1" s="38"/>
      <c r="D1" s="38"/>
      <c r="E1" s="38"/>
    </row>
    <row r="2" spans="1:5">
      <c r="A2" s="42" t="s">
        <v>29</v>
      </c>
      <c r="B2" s="42"/>
      <c r="C2" s="42"/>
      <c r="D2" s="42"/>
      <c r="E2" s="42"/>
    </row>
    <row r="3" spans="1:5">
      <c r="A3" s="34"/>
      <c r="B3" s="34"/>
      <c r="C3" s="34"/>
      <c r="D3" s="34"/>
      <c r="E3" s="34"/>
    </row>
    <row r="4" spans="1:5" ht="15.75" thickBot="1">
      <c r="A4" t="s">
        <v>27</v>
      </c>
    </row>
    <row r="5" spans="1:5">
      <c r="A5" s="5" t="s">
        <v>0</v>
      </c>
      <c r="B5" s="5" t="s">
        <v>1</v>
      </c>
      <c r="C5" s="1" t="s">
        <v>1</v>
      </c>
      <c r="D5" s="5" t="s">
        <v>8</v>
      </c>
      <c r="E5" s="5" t="s">
        <v>10</v>
      </c>
    </row>
    <row r="6" spans="1:5" ht="15.75" thickBot="1">
      <c r="A6" s="6"/>
      <c r="B6" s="6" t="s">
        <v>2</v>
      </c>
      <c r="C6" s="2" t="s">
        <v>3</v>
      </c>
      <c r="D6" s="6" t="s">
        <v>9</v>
      </c>
      <c r="E6" s="6" t="s">
        <v>11</v>
      </c>
    </row>
    <row r="7" spans="1:5">
      <c r="A7" s="13">
        <v>43729</v>
      </c>
      <c r="B7" s="3">
        <v>50</v>
      </c>
      <c r="C7" s="3"/>
      <c r="D7" s="11">
        <v>31127.297004655691</v>
      </c>
      <c r="E7" s="11">
        <f t="shared" ref="E7" si="0">+((C7+B7)/43)*D7</f>
        <v>36194.531400762433</v>
      </c>
    </row>
    <row r="8" spans="1:5">
      <c r="A8" s="13">
        <v>43731</v>
      </c>
      <c r="B8" s="3">
        <v>30</v>
      </c>
      <c r="C8" s="3"/>
      <c r="D8" s="11">
        <v>31127.297004655691</v>
      </c>
      <c r="E8" s="11">
        <f t="shared" ref="E8:E9" si="1">+((C8+B8)/43)*D8</f>
        <v>21716.718840457459</v>
      </c>
    </row>
    <row r="9" spans="1:5">
      <c r="A9" s="13">
        <v>43731</v>
      </c>
      <c r="B9" s="4"/>
      <c r="C9" s="3">
        <v>33</v>
      </c>
      <c r="D9" s="11">
        <v>31127.297004655691</v>
      </c>
      <c r="E9" s="11">
        <f t="shared" si="1"/>
        <v>23888.390724503206</v>
      </c>
    </row>
    <row r="10" spans="1:5">
      <c r="A10" s="13">
        <v>43732</v>
      </c>
      <c r="B10" s="4"/>
      <c r="C10" s="3">
        <v>8</v>
      </c>
      <c r="D10" s="11">
        <v>31127.297004655691</v>
      </c>
      <c r="E10" s="11">
        <f t="shared" ref="E10" si="2">+((C10+B10)/43)*D10</f>
        <v>5791.1250241219886</v>
      </c>
    </row>
    <row r="11" spans="1:5">
      <c r="A11" s="8"/>
      <c r="B11" s="4"/>
      <c r="C11" s="10" t="s">
        <v>11</v>
      </c>
      <c r="D11" s="11"/>
      <c r="E11" s="11"/>
    </row>
    <row r="12" spans="1:5">
      <c r="A12" s="9" t="s">
        <v>6</v>
      </c>
      <c r="B12" s="3">
        <f>SUM(B7:B11)</f>
        <v>80</v>
      </c>
      <c r="C12" s="3">
        <f>SUM(C7:C11)</f>
        <v>41</v>
      </c>
      <c r="D12" s="3"/>
      <c r="E12" s="12">
        <f>SUM(E7:E11)</f>
        <v>87590.76598984508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J12" sqref="J12"/>
    </sheetView>
  </sheetViews>
  <sheetFormatPr defaultRowHeight="15"/>
  <cols>
    <col min="4" max="4" width="10.5703125" bestFit="1" customWidth="1"/>
    <col min="5" max="5" width="12" customWidth="1"/>
  </cols>
  <sheetData>
    <row r="1" spans="1:5" ht="18.75">
      <c r="A1" s="38" t="s">
        <v>26</v>
      </c>
      <c r="B1" s="38"/>
      <c r="C1" s="38"/>
      <c r="D1" s="38"/>
      <c r="E1" s="38"/>
    </row>
    <row r="2" spans="1:5">
      <c r="A2" s="42" t="s">
        <v>29</v>
      </c>
      <c r="B2" s="42"/>
      <c r="C2" s="42"/>
      <c r="D2" s="42"/>
      <c r="E2" s="42"/>
    </row>
    <row r="3" spans="1:5">
      <c r="A3" s="22"/>
      <c r="B3" s="22"/>
      <c r="C3" s="22"/>
      <c r="D3" s="22"/>
      <c r="E3" s="22"/>
    </row>
    <row r="4" spans="1:5" ht="15.75" thickBot="1">
      <c r="A4" t="s">
        <v>20</v>
      </c>
    </row>
    <row r="5" spans="1:5">
      <c r="A5" s="5" t="s">
        <v>0</v>
      </c>
      <c r="B5" s="5" t="s">
        <v>1</v>
      </c>
      <c r="C5" s="1" t="s">
        <v>1</v>
      </c>
      <c r="D5" s="5" t="s">
        <v>8</v>
      </c>
      <c r="E5" s="5" t="s">
        <v>10</v>
      </c>
    </row>
    <row r="6" spans="1:5" ht="15.75" thickBot="1">
      <c r="A6" s="6"/>
      <c r="B6" s="6" t="s">
        <v>2</v>
      </c>
      <c r="C6" s="2" t="s">
        <v>3</v>
      </c>
      <c r="D6" s="6" t="s">
        <v>9</v>
      </c>
      <c r="E6" s="6" t="s">
        <v>11</v>
      </c>
    </row>
    <row r="7" spans="1:5">
      <c r="A7" s="13">
        <v>43720</v>
      </c>
      <c r="B7" s="3">
        <v>70</v>
      </c>
      <c r="C7" s="3"/>
      <c r="D7" s="11">
        <v>27011.05929980291</v>
      </c>
      <c r="E7" s="11">
        <f t="shared" ref="E7" si="0">+((C7+B7)/43)*D7</f>
        <v>43971.491883400085</v>
      </c>
    </row>
    <row r="8" spans="1:5">
      <c r="A8" s="13">
        <v>43721</v>
      </c>
      <c r="B8" s="3">
        <v>19</v>
      </c>
      <c r="C8" s="3"/>
      <c r="D8" s="11">
        <v>27011.05929980291</v>
      </c>
      <c r="E8" s="11">
        <f t="shared" ref="E8" si="1">+((C8+B8)/43)*D8</f>
        <v>11935.119225494309</v>
      </c>
    </row>
    <row r="9" spans="1:5">
      <c r="A9" s="13">
        <v>43722</v>
      </c>
      <c r="B9" s="3">
        <v>27</v>
      </c>
      <c r="C9" s="3"/>
      <c r="D9" s="11">
        <v>27152.87867533938</v>
      </c>
      <c r="E9" s="11">
        <f t="shared" ref="E9" si="2">+((C9+B9)/43)*D9</f>
        <v>17049.48195893403</v>
      </c>
    </row>
    <row r="10" spans="1:5">
      <c r="A10" s="13">
        <v>43724</v>
      </c>
      <c r="B10" s="3">
        <v>18</v>
      </c>
      <c r="C10" s="3"/>
      <c r="D10" s="11">
        <v>27152.87867533938</v>
      </c>
      <c r="E10" s="11">
        <f t="shared" ref="E10" si="3">+((C10+B10)/43)*D10</f>
        <v>11366.32130595602</v>
      </c>
    </row>
    <row r="11" spans="1:5">
      <c r="A11" s="13">
        <v>43725</v>
      </c>
      <c r="B11" s="3">
        <v>25</v>
      </c>
      <c r="C11" s="3"/>
      <c r="D11" s="11">
        <v>27166.988695924192</v>
      </c>
      <c r="E11" s="11">
        <f t="shared" ref="E11:E12" si="4">+((C11+B11)/43)*D11</f>
        <v>15794.760869723368</v>
      </c>
    </row>
    <row r="12" spans="1:5">
      <c r="A12" s="13">
        <v>43725</v>
      </c>
      <c r="B12" s="4"/>
      <c r="C12" s="3">
        <v>23</v>
      </c>
      <c r="D12" s="11">
        <v>27166.988695924192</v>
      </c>
      <c r="E12" s="11">
        <f t="shared" si="4"/>
        <v>14531.180000145498</v>
      </c>
    </row>
    <row r="13" spans="1:5">
      <c r="A13" s="13">
        <v>43729</v>
      </c>
      <c r="B13" s="4"/>
      <c r="C13" s="3">
        <v>40</v>
      </c>
      <c r="D13" s="11">
        <v>27166.988695924192</v>
      </c>
      <c r="E13" s="11">
        <f t="shared" ref="E13" si="5">+((C13+B13)/43)*D13</f>
        <v>25271.617391557389</v>
      </c>
    </row>
    <row r="14" spans="1:5">
      <c r="A14" s="13">
        <v>43734</v>
      </c>
      <c r="B14" s="4"/>
      <c r="C14" s="3">
        <v>6</v>
      </c>
      <c r="D14" s="11">
        <v>27166.988695924192</v>
      </c>
      <c r="E14" s="11">
        <f t="shared" ref="E14" si="6">+((C14+B14)/43)*D14</f>
        <v>3790.742608733608</v>
      </c>
    </row>
    <row r="15" spans="1:5">
      <c r="A15" s="8"/>
      <c r="B15" s="4"/>
      <c r="C15" s="10"/>
      <c r="D15" s="11"/>
      <c r="E15" s="11"/>
    </row>
    <row r="16" spans="1:5">
      <c r="A16" s="9" t="s">
        <v>6</v>
      </c>
      <c r="B16" s="30">
        <f>SUM(B7:B15)</f>
        <v>159</v>
      </c>
      <c r="C16" s="30">
        <f>SUM(C7:C15)</f>
        <v>69</v>
      </c>
      <c r="D16" s="31"/>
      <c r="E16" s="32">
        <f>SUM(E7:E15)</f>
        <v>143710.71524394432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7"/>
  <sheetViews>
    <sheetView topLeftCell="A7" workbookViewId="0">
      <selection activeCell="G24" sqref="G24"/>
    </sheetView>
  </sheetViews>
  <sheetFormatPr defaultRowHeight="15"/>
  <cols>
    <col min="4" max="4" width="10.85546875" customWidth="1"/>
    <col min="5" max="5" width="13.28515625" customWidth="1"/>
  </cols>
  <sheetData>
    <row r="1" spans="1:5" ht="18.75">
      <c r="A1" s="38" t="s">
        <v>26</v>
      </c>
      <c r="B1" s="38"/>
      <c r="C1" s="38"/>
      <c r="D1" s="38"/>
      <c r="E1" s="38"/>
    </row>
    <row r="2" spans="1:5">
      <c r="A2" s="42" t="s">
        <v>29</v>
      </c>
      <c r="B2" s="42"/>
      <c r="C2" s="42"/>
      <c r="D2" s="42"/>
      <c r="E2" s="42"/>
    </row>
    <row r="3" spans="1:5">
      <c r="A3" s="7"/>
      <c r="B3" s="7"/>
      <c r="C3" s="7"/>
    </row>
    <row r="4" spans="1:5" ht="15.75" thickBot="1">
      <c r="A4" t="s">
        <v>5</v>
      </c>
    </row>
    <row r="5" spans="1:5">
      <c r="A5" s="5" t="s">
        <v>0</v>
      </c>
      <c r="B5" s="5" t="s">
        <v>1</v>
      </c>
      <c r="C5" s="5" t="s">
        <v>1</v>
      </c>
      <c r="D5" s="5" t="s">
        <v>8</v>
      </c>
      <c r="E5" s="5" t="s">
        <v>10</v>
      </c>
    </row>
    <row r="6" spans="1:5" ht="15.75" thickBot="1">
      <c r="A6" s="6"/>
      <c r="B6" s="6" t="s">
        <v>2</v>
      </c>
      <c r="C6" s="6" t="s">
        <v>3</v>
      </c>
      <c r="D6" s="6" t="s">
        <v>9</v>
      </c>
      <c r="E6" s="6" t="s">
        <v>11</v>
      </c>
    </row>
    <row r="7" spans="1:5">
      <c r="A7" s="13">
        <v>43712</v>
      </c>
      <c r="B7" s="3">
        <v>4</v>
      </c>
      <c r="C7" s="3"/>
      <c r="D7" s="11">
        <v>25237.405252353648</v>
      </c>
      <c r="E7" s="11">
        <f t="shared" ref="E7" si="0">+((C7+B7)/43)*D7</f>
        <v>2347.665604870107</v>
      </c>
    </row>
    <row r="8" spans="1:5">
      <c r="A8" s="13">
        <v>43713</v>
      </c>
      <c r="B8" s="3">
        <v>66</v>
      </c>
      <c r="C8" s="3"/>
      <c r="D8" s="11">
        <v>25237.405252353648</v>
      </c>
      <c r="E8" s="11">
        <f t="shared" ref="E8" si="1">+((C8+B8)/43)*D8</f>
        <v>38736.482480356761</v>
      </c>
    </row>
    <row r="9" spans="1:5">
      <c r="A9" s="13">
        <v>43713</v>
      </c>
      <c r="B9" s="3"/>
      <c r="C9" s="3">
        <v>3</v>
      </c>
      <c r="D9" s="11">
        <v>25237.405252353648</v>
      </c>
      <c r="E9" s="11">
        <f t="shared" ref="E9:E11" si="2">+((C9+B9)/43)*D9</f>
        <v>1760.74920365258</v>
      </c>
    </row>
    <row r="10" spans="1:5">
      <c r="A10" s="13">
        <v>43714</v>
      </c>
      <c r="B10" s="3">
        <v>44</v>
      </c>
      <c r="C10" s="3"/>
      <c r="D10" s="11">
        <v>25596.062826350473</v>
      </c>
      <c r="E10" s="11">
        <f t="shared" si="2"/>
        <v>26191.32010138188</v>
      </c>
    </row>
    <row r="11" spans="1:5">
      <c r="A11" s="13">
        <v>43718</v>
      </c>
      <c r="B11" s="3">
        <v>34</v>
      </c>
      <c r="C11" s="3"/>
      <c r="D11" s="11">
        <v>25272.500276656971</v>
      </c>
      <c r="E11" s="11">
        <f t="shared" si="2"/>
        <v>19982.907195496209</v>
      </c>
    </row>
    <row r="12" spans="1:5">
      <c r="A12" s="13">
        <v>43718</v>
      </c>
      <c r="B12" s="3"/>
      <c r="C12" s="3">
        <v>12</v>
      </c>
      <c r="D12" s="11">
        <v>25272.500276656971</v>
      </c>
      <c r="E12" s="11">
        <f t="shared" ref="E12:E13" si="3">+((C12+B12)/43)*D12</f>
        <v>7052.7907748810148</v>
      </c>
    </row>
    <row r="13" spans="1:5">
      <c r="A13" s="13">
        <v>43719</v>
      </c>
      <c r="B13" s="3">
        <v>43</v>
      </c>
      <c r="C13" s="3"/>
      <c r="D13" s="11">
        <v>25272.500276656971</v>
      </c>
      <c r="E13" s="11">
        <f t="shared" si="3"/>
        <v>25272.500276656971</v>
      </c>
    </row>
    <row r="14" spans="1:5">
      <c r="A14" s="13">
        <v>43720</v>
      </c>
      <c r="B14" s="3"/>
      <c r="C14" s="3">
        <v>20</v>
      </c>
      <c r="D14" s="11">
        <v>25272.500276656971</v>
      </c>
      <c r="E14" s="11">
        <f t="shared" ref="E14" si="4">+((C14+B14)/43)*D14</f>
        <v>11754.651291468359</v>
      </c>
    </row>
    <row r="15" spans="1:5">
      <c r="A15" s="13">
        <v>43721</v>
      </c>
      <c r="B15" s="3"/>
      <c r="C15" s="3">
        <v>49</v>
      </c>
      <c r="D15" s="11">
        <v>25272.500276656971</v>
      </c>
      <c r="E15" s="11">
        <f t="shared" ref="E15" si="5">+((C15+B15)/43)*D15</f>
        <v>28798.895664097479</v>
      </c>
    </row>
    <row r="16" spans="1:5">
      <c r="A16" s="13">
        <v>43724</v>
      </c>
      <c r="B16" s="3"/>
      <c r="C16" s="3">
        <v>83</v>
      </c>
      <c r="D16" s="11">
        <v>25272.500276656971</v>
      </c>
      <c r="E16" s="11">
        <f t="shared" ref="E16" si="6">+((C16+B16)/43)*D16</f>
        <v>48781.802859593692</v>
      </c>
    </row>
    <row r="17" spans="1:5">
      <c r="A17" s="13">
        <v>43725</v>
      </c>
      <c r="B17" s="3"/>
      <c r="C17" s="3">
        <v>64</v>
      </c>
      <c r="D17" s="11">
        <v>25272.500276656971</v>
      </c>
      <c r="E17" s="11">
        <f t="shared" ref="E17:E18" si="7">+((C17+B17)/43)*D17</f>
        <v>37614.884132698746</v>
      </c>
    </row>
    <row r="18" spans="1:5">
      <c r="A18" s="13">
        <v>43726</v>
      </c>
      <c r="B18" s="3">
        <v>36</v>
      </c>
      <c r="C18" s="3"/>
      <c r="D18" s="11">
        <v>25289.099407092006</v>
      </c>
      <c r="E18" s="11">
        <f t="shared" si="7"/>
        <v>21172.269271053774</v>
      </c>
    </row>
    <row r="19" spans="1:5">
      <c r="A19" s="13">
        <v>43729</v>
      </c>
      <c r="B19" s="3"/>
      <c r="C19" s="3">
        <v>50</v>
      </c>
      <c r="D19" s="11">
        <v>25272.500276656971</v>
      </c>
      <c r="E19" s="11">
        <f t="shared" ref="E19" si="8">+((C19+B19)/43)*D19</f>
        <v>29386.628228670899</v>
      </c>
    </row>
    <row r="20" spans="1:5">
      <c r="A20" s="13">
        <v>43731</v>
      </c>
      <c r="B20" s="3"/>
      <c r="C20" s="3">
        <v>102</v>
      </c>
      <c r="D20" s="11">
        <v>25369.619882097581</v>
      </c>
      <c r="E20" s="11">
        <f t="shared" ref="E20:E22" si="9">+((C20+B20)/43)*D20</f>
        <v>60179.098324975661</v>
      </c>
    </row>
    <row r="21" spans="1:5">
      <c r="A21" s="13">
        <v>43732</v>
      </c>
      <c r="B21" s="3">
        <v>55</v>
      </c>
      <c r="C21" s="3"/>
      <c r="D21" s="11">
        <v>25391.005955701312</v>
      </c>
      <c r="E21" s="11">
        <f t="shared" si="9"/>
        <v>32476.868082873771</v>
      </c>
    </row>
    <row r="22" spans="1:5">
      <c r="A22" s="13">
        <v>43732</v>
      </c>
      <c r="B22" s="3"/>
      <c r="C22" s="3">
        <v>205</v>
      </c>
      <c r="D22" s="11">
        <v>25391.005955701312</v>
      </c>
      <c r="E22" s="11">
        <f t="shared" si="9"/>
        <v>121050.1446725295</v>
      </c>
    </row>
    <row r="23" spans="1:5">
      <c r="A23" s="13">
        <v>43733</v>
      </c>
      <c r="B23" s="3">
        <v>68</v>
      </c>
      <c r="C23" s="3"/>
      <c r="D23" s="11">
        <v>25443.297275137422</v>
      </c>
      <c r="E23" s="11">
        <f t="shared" ref="E23:E24" si="10">+((C23+B23)/43)*D23</f>
        <v>40235.911969984758</v>
      </c>
    </row>
    <row r="24" spans="1:5">
      <c r="A24" s="13">
        <v>43733</v>
      </c>
      <c r="B24" s="3"/>
      <c r="C24" s="3">
        <v>30</v>
      </c>
      <c r="D24" s="11">
        <v>25443.297275137422</v>
      </c>
      <c r="E24" s="11">
        <f t="shared" si="10"/>
        <v>17751.137633816805</v>
      </c>
    </row>
    <row r="25" spans="1:5">
      <c r="A25" s="13">
        <v>43734</v>
      </c>
      <c r="B25" s="3"/>
      <c r="C25" s="3">
        <v>186</v>
      </c>
      <c r="D25" s="11">
        <v>25443.297275137422</v>
      </c>
      <c r="E25" s="11">
        <f t="shared" ref="E25" si="11">+((C25+B25)/43)*D25</f>
        <v>110057.0533296642</v>
      </c>
    </row>
    <row r="26" spans="1:5">
      <c r="A26" s="13"/>
      <c r="B26" s="3"/>
      <c r="C26" s="3"/>
      <c r="D26" s="11"/>
      <c r="E26" s="11"/>
    </row>
    <row r="27" spans="1:5">
      <c r="A27" s="29" t="s">
        <v>6</v>
      </c>
      <c r="B27" s="30">
        <f>SUM(B7:B26)</f>
        <v>350</v>
      </c>
      <c r="C27" s="30">
        <f>SUM(C7:C26)</f>
        <v>804</v>
      </c>
      <c r="D27" s="31"/>
      <c r="E27" s="32">
        <f>SUM(E7:E26)</f>
        <v>680603.76109872304</v>
      </c>
    </row>
  </sheetData>
  <mergeCells count="2">
    <mergeCell ref="A1:E1"/>
    <mergeCell ref="A2:E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G14" sqref="G14"/>
    </sheetView>
  </sheetViews>
  <sheetFormatPr defaultRowHeight="15"/>
  <cols>
    <col min="4" max="4" width="10.5703125" bestFit="1" customWidth="1"/>
    <col min="5" max="5" width="12" customWidth="1"/>
  </cols>
  <sheetData>
    <row r="1" spans="1:5" ht="18.75">
      <c r="A1" s="38" t="s">
        <v>26</v>
      </c>
      <c r="B1" s="38"/>
      <c r="C1" s="38"/>
      <c r="D1" s="38"/>
      <c r="E1" s="38"/>
    </row>
    <row r="2" spans="1:5">
      <c r="A2" s="42" t="s">
        <v>29</v>
      </c>
      <c r="B2" s="42"/>
      <c r="C2" s="42"/>
      <c r="D2" s="42"/>
      <c r="E2" s="42"/>
    </row>
    <row r="3" spans="1:5">
      <c r="A3" s="37"/>
      <c r="B3" s="37"/>
      <c r="C3" s="37"/>
      <c r="D3" s="37"/>
      <c r="E3" s="37"/>
    </row>
    <row r="4" spans="1:5" ht="15.75" thickBot="1">
      <c r="A4" t="s">
        <v>34</v>
      </c>
    </row>
    <row r="5" spans="1:5">
      <c r="A5" s="5" t="s">
        <v>0</v>
      </c>
      <c r="B5" s="5" t="s">
        <v>1</v>
      </c>
      <c r="C5" s="1" t="s">
        <v>1</v>
      </c>
      <c r="D5" s="5" t="s">
        <v>8</v>
      </c>
      <c r="E5" s="5" t="s">
        <v>10</v>
      </c>
    </row>
    <row r="6" spans="1:5" ht="15.75" thickBot="1">
      <c r="A6" s="6"/>
      <c r="B6" s="6" t="s">
        <v>2</v>
      </c>
      <c r="C6" s="2" t="s">
        <v>3</v>
      </c>
      <c r="D6" s="6" t="s">
        <v>9</v>
      </c>
      <c r="E6" s="6" t="s">
        <v>11</v>
      </c>
    </row>
    <row r="7" spans="1:5">
      <c r="A7" s="13">
        <v>43732</v>
      </c>
      <c r="B7" s="3">
        <v>34</v>
      </c>
      <c r="C7" s="3"/>
      <c r="D7" s="11">
        <v>46078.239708228954</v>
      </c>
      <c r="E7" s="11">
        <f t="shared" ref="E7" si="0">+((C7+B7)/43)*D7</f>
        <v>36433.956978599635</v>
      </c>
    </row>
    <row r="8" spans="1:5">
      <c r="A8" s="8" t="s">
        <v>11</v>
      </c>
      <c r="B8" s="4"/>
      <c r="C8" s="10"/>
      <c r="D8" s="11"/>
      <c r="E8" s="11"/>
    </row>
    <row r="9" spans="1:5">
      <c r="A9" s="9" t="s">
        <v>6</v>
      </c>
      <c r="B9" s="30">
        <f>SUM(B7:B8)</f>
        <v>34</v>
      </c>
      <c r="C9" s="30">
        <f>SUM(C7:C8)</f>
        <v>0</v>
      </c>
      <c r="D9" s="31"/>
      <c r="E9" s="32">
        <f>SUM(E7:E8)</f>
        <v>36433.956978599635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I19" sqref="I19"/>
    </sheetView>
  </sheetViews>
  <sheetFormatPr defaultRowHeight="15"/>
  <cols>
    <col min="4" max="4" width="10.5703125" bestFit="1" customWidth="1"/>
    <col min="5" max="5" width="12" customWidth="1"/>
  </cols>
  <sheetData>
    <row r="1" spans="1:5" ht="18.75">
      <c r="A1" s="38" t="s">
        <v>26</v>
      </c>
      <c r="B1" s="38"/>
      <c r="C1" s="38"/>
      <c r="D1" s="38"/>
      <c r="E1" s="38"/>
    </row>
    <row r="2" spans="1:5">
      <c r="A2" s="42" t="s">
        <v>29</v>
      </c>
      <c r="B2" s="42"/>
      <c r="C2" s="42"/>
      <c r="D2" s="42"/>
      <c r="E2" s="42"/>
    </row>
    <row r="3" spans="1:5">
      <c r="A3" s="36"/>
      <c r="B3" s="36"/>
      <c r="C3" s="36"/>
      <c r="D3" s="36"/>
      <c r="E3" s="36"/>
    </row>
    <row r="4" spans="1:5" ht="15.75" thickBot="1">
      <c r="A4" t="s">
        <v>32</v>
      </c>
    </row>
    <row r="5" spans="1:5">
      <c r="A5" s="5" t="s">
        <v>0</v>
      </c>
      <c r="B5" s="5" t="s">
        <v>1</v>
      </c>
      <c r="C5" s="1" t="s">
        <v>1</v>
      </c>
      <c r="D5" s="5" t="s">
        <v>8</v>
      </c>
      <c r="E5" s="5" t="s">
        <v>10</v>
      </c>
    </row>
    <row r="6" spans="1:5" ht="15.75" thickBot="1">
      <c r="A6" s="6"/>
      <c r="B6" s="6" t="s">
        <v>2</v>
      </c>
      <c r="C6" s="2" t="s">
        <v>3</v>
      </c>
      <c r="D6" s="6" t="s">
        <v>9</v>
      </c>
      <c r="E6" s="6" t="s">
        <v>11</v>
      </c>
    </row>
    <row r="7" spans="1:5">
      <c r="A7" s="13">
        <v>43729</v>
      </c>
      <c r="B7" s="3">
        <v>28</v>
      </c>
      <c r="C7" s="3"/>
      <c r="D7" s="11">
        <v>40800.798274874476</v>
      </c>
      <c r="E7" s="11">
        <f t="shared" ref="E7" si="0">+((C7+B7)/43)*D7</f>
        <v>26567.961667360127</v>
      </c>
    </row>
    <row r="8" spans="1:5">
      <c r="A8" s="13">
        <v>43731</v>
      </c>
      <c r="B8" s="3">
        <v>3</v>
      </c>
      <c r="C8" s="3"/>
      <c r="D8" s="11">
        <v>40800.798274874476</v>
      </c>
      <c r="E8" s="11">
        <f t="shared" ref="E8" si="1">+((C8+B8)/43)*D8</f>
        <v>2846.5673215028705</v>
      </c>
    </row>
    <row r="9" spans="1:5">
      <c r="A9" s="13">
        <v>43734</v>
      </c>
      <c r="B9" s="3">
        <v>10</v>
      </c>
      <c r="C9" s="3"/>
      <c r="D9" s="11">
        <v>41123.08897045959</v>
      </c>
      <c r="E9" s="11">
        <f t="shared" ref="E9" si="2">+((C9+B9)/43)*D9</f>
        <v>9563.5090628975795</v>
      </c>
    </row>
    <row r="10" spans="1:5">
      <c r="A10" s="8" t="s">
        <v>11</v>
      </c>
      <c r="B10" s="4"/>
      <c r="C10" s="10"/>
      <c r="D10" s="11"/>
      <c r="E10" s="11"/>
    </row>
    <row r="11" spans="1:5">
      <c r="A11" s="9" t="s">
        <v>6</v>
      </c>
      <c r="B11" s="30">
        <f>SUM(B7:B10)</f>
        <v>41</v>
      </c>
      <c r="C11" s="30">
        <f>SUM(C7:C10)</f>
        <v>0</v>
      </c>
      <c r="D11" s="31"/>
      <c r="E11" s="32">
        <f>SUM(E7:E10)</f>
        <v>38978.038051760574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C12" sqref="C12"/>
    </sheetView>
  </sheetViews>
  <sheetFormatPr defaultRowHeight="15"/>
  <cols>
    <col min="4" max="4" width="10.5703125" bestFit="1" customWidth="1"/>
    <col min="5" max="5" width="12" customWidth="1"/>
  </cols>
  <sheetData>
    <row r="1" spans="1:5" ht="18.75">
      <c r="A1" s="38" t="s">
        <v>26</v>
      </c>
      <c r="B1" s="38"/>
      <c r="C1" s="38"/>
      <c r="D1" s="38"/>
      <c r="E1" s="38"/>
    </row>
    <row r="2" spans="1:5">
      <c r="A2" s="42" t="s">
        <v>29</v>
      </c>
      <c r="B2" s="42"/>
      <c r="C2" s="42"/>
      <c r="D2" s="42"/>
      <c r="E2" s="42"/>
    </row>
    <row r="3" spans="1:5">
      <c r="A3" s="28"/>
      <c r="B3" s="28"/>
      <c r="C3" s="28"/>
      <c r="D3" s="28"/>
      <c r="E3" s="28"/>
    </row>
    <row r="4" spans="1:5" ht="15.75" thickBot="1">
      <c r="A4" t="s">
        <v>30</v>
      </c>
    </row>
    <row r="5" spans="1:5">
      <c r="A5" s="5" t="s">
        <v>0</v>
      </c>
      <c r="B5" s="5" t="s">
        <v>1</v>
      </c>
      <c r="C5" s="1" t="s">
        <v>1</v>
      </c>
      <c r="D5" s="5" t="s">
        <v>8</v>
      </c>
      <c r="E5" s="5" t="s">
        <v>10</v>
      </c>
    </row>
    <row r="6" spans="1:5" ht="15.75" thickBot="1">
      <c r="A6" s="6"/>
      <c r="B6" s="6" t="s">
        <v>2</v>
      </c>
      <c r="C6" s="2" t="s">
        <v>3</v>
      </c>
      <c r="D6" s="6" t="s">
        <v>9</v>
      </c>
      <c r="E6" s="6" t="s">
        <v>11</v>
      </c>
    </row>
    <row r="7" spans="1:5">
      <c r="A7" s="13">
        <v>43725</v>
      </c>
      <c r="B7" s="3">
        <v>15</v>
      </c>
      <c r="C7" s="3"/>
      <c r="D7" s="11">
        <v>40095.551835846483</v>
      </c>
      <c r="E7" s="11">
        <f t="shared" ref="E7" si="0">+((C7+B7)/43)*D7</f>
        <v>13986.820407853425</v>
      </c>
    </row>
    <row r="8" spans="1:5">
      <c r="A8" s="13">
        <v>43726</v>
      </c>
      <c r="B8" s="3">
        <v>8</v>
      </c>
      <c r="C8" s="3"/>
      <c r="D8" s="11">
        <v>39145.084212001566</v>
      </c>
      <c r="E8" s="11">
        <f t="shared" ref="E8:E9" si="1">+((C8+B8)/43)*D8</f>
        <v>7282.8063650235472</v>
      </c>
    </row>
    <row r="9" spans="1:5">
      <c r="A9" s="13">
        <v>43729</v>
      </c>
      <c r="B9" s="3"/>
      <c r="C9" s="3">
        <v>12</v>
      </c>
      <c r="D9" s="11">
        <v>39145.084212001566</v>
      </c>
      <c r="E9" s="11">
        <f t="shared" si="1"/>
        <v>10924.20954753532</v>
      </c>
    </row>
    <row r="10" spans="1:5">
      <c r="A10" s="13">
        <v>43733</v>
      </c>
      <c r="B10" s="3">
        <v>15</v>
      </c>
      <c r="C10" s="3"/>
      <c r="D10" s="11">
        <v>39145.084212001566</v>
      </c>
      <c r="E10" s="11">
        <f t="shared" ref="E10:E11" si="2">+((C10+B10)/43)*D10</f>
        <v>13655.261934419152</v>
      </c>
    </row>
    <row r="11" spans="1:5">
      <c r="A11" s="13">
        <v>43733</v>
      </c>
      <c r="B11" s="3"/>
      <c r="C11" s="3">
        <v>62</v>
      </c>
      <c r="D11" s="11">
        <v>39145.084212001566</v>
      </c>
      <c r="E11" s="11">
        <f t="shared" si="2"/>
        <v>56441.749328932485</v>
      </c>
    </row>
    <row r="12" spans="1:5">
      <c r="A12" s="8" t="s">
        <v>11</v>
      </c>
      <c r="B12" s="4"/>
      <c r="C12" s="10"/>
      <c r="D12" s="11"/>
      <c r="E12" s="11"/>
    </row>
    <row r="13" spans="1:5">
      <c r="A13" s="9" t="s">
        <v>6</v>
      </c>
      <c r="B13" s="30">
        <f>SUM(B7:B12)</f>
        <v>38</v>
      </c>
      <c r="C13" s="30">
        <f>SUM(C7:C12)</f>
        <v>74</v>
      </c>
      <c r="D13" s="31"/>
      <c r="E13" s="32">
        <f>SUM(E7:E12)</f>
        <v>102290.84758376394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D21" sqref="D21"/>
    </sheetView>
  </sheetViews>
  <sheetFormatPr defaultRowHeight="15"/>
  <cols>
    <col min="4" max="4" width="10.85546875" customWidth="1"/>
    <col min="5" max="5" width="11.7109375" customWidth="1"/>
  </cols>
  <sheetData>
    <row r="1" spans="1:5" ht="18.75">
      <c r="A1" s="38" t="s">
        <v>26</v>
      </c>
      <c r="B1" s="38"/>
      <c r="C1" s="38"/>
      <c r="D1" s="38"/>
      <c r="E1" s="38"/>
    </row>
    <row r="2" spans="1:5">
      <c r="A2" s="42" t="s">
        <v>29</v>
      </c>
      <c r="B2" s="42"/>
      <c r="C2" s="42"/>
      <c r="D2" s="42"/>
      <c r="E2" s="42"/>
    </row>
    <row r="3" spans="1:5">
      <c r="A3" s="7"/>
      <c r="B3" s="7"/>
      <c r="C3" s="7"/>
    </row>
    <row r="4" spans="1:5" ht="15.75" thickBot="1">
      <c r="A4" t="s">
        <v>19</v>
      </c>
    </row>
    <row r="5" spans="1:5">
      <c r="A5" s="5" t="s">
        <v>0</v>
      </c>
      <c r="B5" s="5" t="s">
        <v>1</v>
      </c>
      <c r="C5" s="5" t="s">
        <v>1</v>
      </c>
      <c r="D5" s="5" t="s">
        <v>8</v>
      </c>
      <c r="E5" s="5" t="s">
        <v>10</v>
      </c>
    </row>
    <row r="6" spans="1:5" ht="15.75" thickBot="1">
      <c r="A6" s="6"/>
      <c r="B6" s="6" t="s">
        <v>2</v>
      </c>
      <c r="C6" s="6" t="s">
        <v>3</v>
      </c>
      <c r="D6" s="6" t="s">
        <v>9</v>
      </c>
      <c r="E6" s="6" t="s">
        <v>11</v>
      </c>
    </row>
    <row r="7" spans="1:5">
      <c r="A7" s="13">
        <v>43712</v>
      </c>
      <c r="B7" s="3">
        <v>4</v>
      </c>
      <c r="C7" s="26"/>
      <c r="D7" s="11">
        <v>1376.4176603927542</v>
      </c>
      <c r="E7" s="11">
        <f t="shared" ref="E7:E8" si="0">+(B7+C7)*D7</f>
        <v>5505.6706415710169</v>
      </c>
    </row>
    <row r="8" spans="1:5">
      <c r="A8" s="13">
        <v>43712</v>
      </c>
      <c r="B8" s="3"/>
      <c r="C8" s="3">
        <v>8</v>
      </c>
      <c r="D8" s="11">
        <v>1376.4176603927542</v>
      </c>
      <c r="E8" s="11">
        <f t="shared" si="0"/>
        <v>11011.341283142034</v>
      </c>
    </row>
    <row r="9" spans="1:5">
      <c r="A9" s="13">
        <v>43714</v>
      </c>
      <c r="B9" s="3"/>
      <c r="C9" s="3">
        <v>6</v>
      </c>
      <c r="D9" s="11">
        <v>1376.4176603927542</v>
      </c>
      <c r="E9" s="11">
        <f t="shared" ref="E9" si="1">+(B9+C9)*D9</f>
        <v>8258.5059623565248</v>
      </c>
    </row>
    <row r="10" spans="1:5">
      <c r="A10" s="13">
        <v>43718</v>
      </c>
      <c r="B10" s="3"/>
      <c r="C10" s="3">
        <v>3</v>
      </c>
      <c r="D10" s="11">
        <v>1376.4176603927542</v>
      </c>
      <c r="E10" s="11">
        <f t="shared" ref="E10" si="2">+(B10+C10)*D10</f>
        <v>4129.2529811782624</v>
      </c>
    </row>
    <row r="11" spans="1:5">
      <c r="A11" s="13">
        <v>43721</v>
      </c>
      <c r="B11" s="3"/>
      <c r="C11" s="3">
        <v>4</v>
      </c>
      <c r="D11" s="11">
        <v>1376.4176603927542</v>
      </c>
      <c r="E11" s="11">
        <f t="shared" ref="E11" si="3">+(B11+C11)*D11</f>
        <v>5505.6706415710169</v>
      </c>
    </row>
    <row r="12" spans="1:5">
      <c r="A12" s="13">
        <v>43722</v>
      </c>
      <c r="B12" s="3"/>
      <c r="C12" s="3">
        <v>2</v>
      </c>
      <c r="D12" s="11">
        <v>1376.4176603927542</v>
      </c>
      <c r="E12" s="11">
        <f t="shared" ref="E12" si="4">+(B12+C12)*D12</f>
        <v>2752.8353207855084</v>
      </c>
    </row>
    <row r="13" spans="1:5">
      <c r="A13" s="13">
        <v>43724</v>
      </c>
      <c r="B13" s="3"/>
      <c r="C13" s="3">
        <v>1</v>
      </c>
      <c r="D13" s="11">
        <v>1376.4176603927542</v>
      </c>
      <c r="E13" s="11">
        <f t="shared" ref="E13" si="5">+(B13+C13)*D13</f>
        <v>1376.4176603927542</v>
      </c>
    </row>
    <row r="14" spans="1:5">
      <c r="A14" s="13">
        <v>43731</v>
      </c>
      <c r="B14" s="3"/>
      <c r="C14" s="3">
        <v>1</v>
      </c>
      <c r="D14" s="11">
        <v>1376.4176603927542</v>
      </c>
      <c r="E14" s="11">
        <f t="shared" ref="E14" si="6">+(B14+C14)*D14</f>
        <v>1376.4176603927542</v>
      </c>
    </row>
    <row r="15" spans="1:5">
      <c r="A15" s="13">
        <v>43732</v>
      </c>
      <c r="B15" s="3"/>
      <c r="C15" s="3">
        <v>3</v>
      </c>
      <c r="D15" s="11">
        <v>1376.4176603927542</v>
      </c>
      <c r="E15" s="11">
        <f t="shared" ref="E15" si="7">+(B15+C15)*D15</f>
        <v>4129.2529811782624</v>
      </c>
    </row>
    <row r="16" spans="1:5">
      <c r="A16" s="25"/>
      <c r="B16" s="26"/>
      <c r="C16" s="26"/>
      <c r="D16" s="26"/>
      <c r="E16" s="3"/>
    </row>
    <row r="17" spans="1:5" ht="15.75" thickBot="1">
      <c r="A17" s="18" t="s">
        <v>6</v>
      </c>
      <c r="B17" s="19">
        <f>SUM(B7:B16)</f>
        <v>4</v>
      </c>
      <c r="C17" s="19">
        <f>SUM(C7:C16)</f>
        <v>28</v>
      </c>
      <c r="D17" s="19"/>
      <c r="E17" s="20">
        <f>SUM(E7:E16)</f>
        <v>44045.365132568142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A2" sqref="A2:E2"/>
    </sheetView>
  </sheetViews>
  <sheetFormatPr defaultRowHeight="15"/>
  <cols>
    <col min="4" max="4" width="10.85546875" customWidth="1"/>
    <col min="5" max="5" width="11.7109375" customWidth="1"/>
  </cols>
  <sheetData>
    <row r="1" spans="1:5" ht="18.75">
      <c r="A1" s="38" t="s">
        <v>26</v>
      </c>
      <c r="B1" s="38"/>
      <c r="C1" s="38"/>
      <c r="D1" s="38"/>
      <c r="E1" s="38"/>
    </row>
    <row r="2" spans="1:5">
      <c r="A2" s="42" t="s">
        <v>29</v>
      </c>
      <c r="B2" s="42"/>
      <c r="C2" s="42"/>
      <c r="D2" s="42"/>
      <c r="E2" s="42"/>
    </row>
    <row r="3" spans="1:5">
      <c r="A3" s="7"/>
      <c r="B3" s="7"/>
      <c r="C3" s="7"/>
    </row>
    <row r="4" spans="1:5" ht="15.75" thickBot="1">
      <c r="A4" t="s">
        <v>22</v>
      </c>
    </row>
    <row r="5" spans="1:5">
      <c r="A5" s="5" t="s">
        <v>0</v>
      </c>
      <c r="B5" s="5" t="s">
        <v>1</v>
      </c>
      <c r="C5" s="5" t="s">
        <v>1</v>
      </c>
      <c r="D5" s="5" t="s">
        <v>8</v>
      </c>
      <c r="E5" s="5" t="s">
        <v>10</v>
      </c>
    </row>
    <row r="6" spans="1:5" ht="15.75" thickBot="1">
      <c r="A6" s="6"/>
      <c r="B6" s="6" t="s">
        <v>2</v>
      </c>
      <c r="C6" s="6" t="s">
        <v>3</v>
      </c>
      <c r="D6" s="6" t="s">
        <v>9</v>
      </c>
      <c r="E6" s="6" t="s">
        <v>11</v>
      </c>
    </row>
    <row r="7" spans="1:5">
      <c r="A7" s="25"/>
      <c r="B7" s="26"/>
      <c r="C7" s="26"/>
      <c r="D7" s="26"/>
      <c r="E7" s="27"/>
    </row>
    <row r="8" spans="1:5" ht="15.75" thickBot="1">
      <c r="A8" s="18" t="s">
        <v>6</v>
      </c>
      <c r="B8" s="19">
        <f>SUM(B7:B7)</f>
        <v>0</v>
      </c>
      <c r="C8" s="19">
        <f>SUM(C7:C7)</f>
        <v>0</v>
      </c>
      <c r="D8" s="19"/>
      <c r="E8" s="20">
        <f>SUM(E7:E7)</f>
        <v>0</v>
      </c>
    </row>
  </sheetData>
  <mergeCells count="2"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Laporan</vt:lpstr>
      <vt:lpstr>T6K300H</vt:lpstr>
      <vt:lpstr>T6K300</vt:lpstr>
      <vt:lpstr>T6K275</vt:lpstr>
      <vt:lpstr>T8K400H</vt:lpstr>
      <vt:lpstr>T8K400</vt:lpstr>
      <vt:lpstr>T8K300H</vt:lpstr>
      <vt:lpstr>TU6</vt:lpstr>
      <vt:lpstr>TU8</vt:lpstr>
      <vt:lpstr>10x20x40</vt:lpstr>
      <vt:lpstr>15x25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Cici</dc:creator>
  <cp:lastModifiedBy>Cici</cp:lastModifiedBy>
  <dcterms:created xsi:type="dcterms:W3CDTF">2019-06-22T16:55:10Z</dcterms:created>
  <dcterms:modified xsi:type="dcterms:W3CDTF">2019-09-26T22:24:22Z</dcterms:modified>
</cp:coreProperties>
</file>