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 activeTab="5"/>
  </bookViews>
  <sheets>
    <sheet name="Semen" sheetId="5" r:id="rId1"/>
    <sheet name="T6K400H" sheetId="1" r:id="rId2"/>
    <sheet name="T6K400" sheetId="17" r:id="rId3"/>
    <sheet name="T6K300H" sheetId="13" r:id="rId4"/>
    <sheet name="T6K300" sheetId="2" r:id="rId5"/>
    <sheet name="T6K275" sheetId="3" r:id="rId6"/>
    <sheet name="T8K400H" sheetId="4" r:id="rId7"/>
    <sheet name="T8K300H" sheetId="16" r:id="rId8"/>
    <sheet name="T8K400" sheetId="6" r:id="rId9"/>
    <sheet name="T8K300" sheetId="7" r:id="rId10"/>
    <sheet name="T8K275" sheetId="8" r:id="rId11"/>
    <sheet name="TU6" sheetId="9" r:id="rId12"/>
    <sheet name="TU6M" sheetId="15" r:id="rId13"/>
    <sheet name="TU8" sheetId="10" r:id="rId14"/>
    <sheet name="K10x20x40" sheetId="11" r:id="rId15"/>
    <sheet name="K15x25x40" sheetId="12" r:id="rId16"/>
  </sheets>
  <definedNames>
    <definedName name="Hrg_k10x20x40">OFFSET(K10x20x40!$F$7,1,0,COUNT(K10x20x40!$F$7:$F$952),1)</definedName>
    <definedName name="Hrg_k15x25x40">OFFSET(K15x25x40!$F$7,1,0,COUNT(K15x25x40!$F$7:$F$962),1)</definedName>
    <definedName name="Hrg_semen_m1">OFFSET(Semen!$D$5,1,0,COUNT(Semen!$D$5:$D$895),1)</definedName>
    <definedName name="Hrg_semen_m2">OFFSET(Semen!$L$5,1,0,COUNT(Semen!$L$5:$L$895),1)</definedName>
    <definedName name="Hrg_t6k275">OFFSET(T6K275!$F$7,1,0,COUNT(T6K275!$F$7:$F$771),1)</definedName>
    <definedName name="Hrg_t6k300">OFFSET(T6K300!$F$7,1,0,COUNT(T6K300!$F$7:$F$922),1)</definedName>
    <definedName name="Hrg_t6k300h">OFFSET(T6K300H!$F$7,1,0,COUNT(T6K300H!$F$7:$F$927),1)</definedName>
    <definedName name="Hrg_t6k300p">OFFSET(#REF!,1,0,COUNT(#REF!),1)</definedName>
    <definedName name="hrg_t6k400">OFFSET(T6K400!$F$7,1,0,COUNT(T6K400!$F$7:$F$1001),1)</definedName>
    <definedName name="Hrg_t6k400h">OFFSET(T6K400H!$F$7,1,0,COUNT(T6K400H!$F$7:$F$962),1)</definedName>
    <definedName name="Hrg_t8k275">OFFSET(T8K275!$F$7,1,0,COUNT(T8K275!$F$7:$F$954),1)</definedName>
    <definedName name="Hrg_t8k300">OFFSET(T8K300!$F$7,1,0,COUNT(T8K300!$F$7:$F$895),1)</definedName>
    <definedName name="hrg_t8k300h">OFFSET(T8K300!$F$7,1,0,COUNT(T8K300!$F$7:$F$1000),1)</definedName>
    <definedName name="Hrg_t8k400">OFFSET(T8K400!$F$7,1,0,COUNT(T8K400!$F$7:$F$962),1)</definedName>
    <definedName name="Hrg_t8k400h">OFFSET(T8K400H!$F$7,1,0,COUNT(T8K400H!$F$7:$F$944),1)</definedName>
    <definedName name="Hrg_tu6">OFFSET('TU6'!$F$7,1,0,COUNT('TU6'!$F$7:$F$946),1)</definedName>
    <definedName name="hrg_tu6m">OFFSET(TU6M!$F$7,1,0,COUNT(TU6M!$F$7:$F$1019),1)</definedName>
    <definedName name="Hrg_tu8">OFFSET('TU8'!$F$7,1,0,COUNT('TU8'!$F$7:$F$962),1)</definedName>
    <definedName name="Sisa_k10x20x40">OFFSET(K10x20x40!$H$7,1,0,COUNT(K10x20x40!$H$7:$H$952),1)</definedName>
    <definedName name="Sisa_K15x25x40">OFFSET(K15x25x40!$H$7,1,0,COUNT(K15x25x40!$H$7:$H$962),1)</definedName>
    <definedName name="Sisa_Semen_m1">OFFSET(Semen!$G$5,1,0,COUNT(Semen!$G$5:$G$895),1)</definedName>
    <definedName name="Sisa_Semen_m2">OFFSET(Semen!$O$5,1,0,COUNT(Semen!$O$5:$O$895),1)</definedName>
    <definedName name="Sisa_t6k275">OFFSET(T6K275!$H$7,1,0,COUNT(T6K275!$H$7:$H$771),1)</definedName>
    <definedName name="Sisa_t6k300">OFFSET(T6K300!$H$7,1,0,COUNT(T6K300!$H$7:$H$922),1)</definedName>
    <definedName name="Sisa_t6k300h">OFFSET(T6K300H!$H$7,1,0,COUNT(T6K300H!$H$7:$H$927),1)</definedName>
    <definedName name="Sisa_t6k300p">OFFSET(#REF!,1,0,COUNT(#REF!),1)</definedName>
    <definedName name="sisa_t6k400">OFFSET(T6K400!$H$7,1,0,COUNT(T6K400!$H$7:$H$1000),1)</definedName>
    <definedName name="Sisa_t6k400h">OFFSET(T6K400H!$H$7,1,0,COUNT(T6K400H!$H$7:$H$962),1)</definedName>
    <definedName name="Sisa_t8k275">OFFSET(T8K275!$H$7,1,0,COUNT(T8K275!$H$7:$H$954),1)</definedName>
    <definedName name="Sisa_t8k300">OFFSET(T8K300!$H$7,1,0,COUNT(T8K300!$H$7:$H$895),1)</definedName>
    <definedName name="Sisa_t8k400">OFFSET(T8K400!$H$7,1,0,COUNT(T8K400!$H$7:$H$962),1)</definedName>
    <definedName name="Sisa_t8k400h">OFFSET(T8K400H!$H$7,1,0,COUNT(T8K400H!$H$7:$H$944),1)</definedName>
    <definedName name="Sisa_tu6">OFFSET('TU6'!$H$7,1,0,COUNT('TU6'!$H$7:$H$946),1)</definedName>
    <definedName name="Sisa_tu6m">OFFSET(TU6M!$H$7,1,0,COUNT(TU6M!$H$7:$H$1019),1)</definedName>
    <definedName name="Sisa_tu8">OFFSET('TU8'!$H$7,1,0,COUNT('TU8'!$H$7:$H$962),1)</definedName>
  </definedNames>
  <calcPr calcId="124519"/>
</workbook>
</file>

<file path=xl/calcChain.xml><?xml version="1.0" encoding="utf-8"?>
<calcChain xmlns="http://schemas.openxmlformats.org/spreadsheetml/2006/main">
  <c r="I82" i="3"/>
  <c r="H82"/>
  <c r="H9" i="17" l="1"/>
  <c r="F9" s="1"/>
  <c r="I9" l="1"/>
  <c r="H20" i="16" l="1"/>
  <c r="I20" s="1"/>
  <c r="I10" i="12"/>
  <c r="H10"/>
  <c r="H14" i="6"/>
  <c r="I14" s="1"/>
  <c r="O50" i="5"/>
  <c r="O51" s="1"/>
  <c r="H81" i="3"/>
  <c r="I81" s="1"/>
  <c r="I80"/>
  <c r="H80"/>
  <c r="I79"/>
  <c r="H79"/>
  <c r="F20" i="16" l="1"/>
  <c r="H30" i="2" l="1"/>
  <c r="I30" s="1"/>
  <c r="H29"/>
  <c r="I29" s="1"/>
  <c r="G38" i="5"/>
  <c r="H78" i="3"/>
  <c r="I78" s="1"/>
  <c r="H77"/>
  <c r="I77" s="1"/>
  <c r="H17" i="13"/>
  <c r="I17" s="1"/>
  <c r="H9" i="12"/>
  <c r="F9" s="1"/>
  <c r="I9" l="1"/>
  <c r="H13" i="6" l="1"/>
  <c r="I13" s="1"/>
  <c r="I75" i="3"/>
  <c r="H75"/>
  <c r="H76" s="1"/>
  <c r="I76" s="1"/>
  <c r="H74"/>
  <c r="I74" s="1"/>
  <c r="I73"/>
  <c r="H73"/>
  <c r="H72"/>
  <c r="I72" s="1"/>
  <c r="F13" i="6" l="1"/>
  <c r="H18" i="16" l="1"/>
  <c r="I18" s="1"/>
  <c r="H17"/>
  <c r="I17" s="1"/>
  <c r="H19" l="1"/>
  <c r="I19" s="1"/>
  <c r="O49" i="5" l="1"/>
  <c r="G37"/>
  <c r="O48"/>
  <c r="O47"/>
  <c r="G36"/>
  <c r="G35"/>
  <c r="H16" i="16"/>
  <c r="I16" s="1"/>
  <c r="F16" l="1"/>
  <c r="H71" i="3" l="1"/>
  <c r="F71" s="1"/>
  <c r="I69"/>
  <c r="H69"/>
  <c r="H70" s="1"/>
  <c r="I70" s="1"/>
  <c r="H68"/>
  <c r="I68" s="1"/>
  <c r="H16" i="13"/>
  <c r="I16" s="1"/>
  <c r="H12" i="4"/>
  <c r="I12" s="1"/>
  <c r="I71" i="3" l="1"/>
  <c r="H38" i="9" l="1"/>
  <c r="I38" s="1"/>
  <c r="O45" i="5"/>
  <c r="O44"/>
  <c r="G34"/>
  <c r="G33"/>
  <c r="H67" i="3"/>
  <c r="I67" s="1"/>
  <c r="H66"/>
  <c r="I66" s="1"/>
  <c r="H65"/>
  <c r="I65" s="1"/>
  <c r="H37" i="9"/>
  <c r="I37" s="1"/>
  <c r="H15" i="13"/>
  <c r="I15" s="1"/>
  <c r="H63" i="3"/>
  <c r="I63" s="1"/>
  <c r="H62"/>
  <c r="I62" s="1"/>
  <c r="H61"/>
  <c r="I61" s="1"/>
  <c r="O46" i="5" l="1"/>
  <c r="H64" i="3"/>
  <c r="I64" s="1"/>
  <c r="F62"/>
  <c r="H11" i="4" l="1"/>
  <c r="I11" s="1"/>
  <c r="F11"/>
  <c r="H36" i="9" l="1"/>
  <c r="I36" s="1"/>
  <c r="H12" i="6"/>
  <c r="I12" s="1"/>
  <c r="H13" i="13" l="1"/>
  <c r="I13" s="1"/>
  <c r="O42" i="5"/>
  <c r="O43" s="1"/>
  <c r="G32"/>
  <c r="H35" i="9"/>
  <c r="I35" s="1"/>
  <c r="H60" i="3"/>
  <c r="I60" s="1"/>
  <c r="H58"/>
  <c r="H59" s="1"/>
  <c r="I59" s="1"/>
  <c r="H57"/>
  <c r="I57" s="1"/>
  <c r="H34" i="9"/>
  <c r="I34" s="1"/>
  <c r="I33"/>
  <c r="H33"/>
  <c r="O41" i="5"/>
  <c r="G31"/>
  <c r="H12" i="13"/>
  <c r="I12" s="1"/>
  <c r="H56" i="3"/>
  <c r="I56" s="1"/>
  <c r="H55"/>
  <c r="I55" s="1"/>
  <c r="H54"/>
  <c r="I54" s="1"/>
  <c r="H15" i="16"/>
  <c r="I15" s="1"/>
  <c r="H11" i="13"/>
  <c r="I11" s="1"/>
  <c r="H10"/>
  <c r="I10" s="1"/>
  <c r="H11" i="6"/>
  <c r="I11" s="1"/>
  <c r="H14" i="13" l="1"/>
  <c r="I14" s="1"/>
  <c r="I58" i="3"/>
  <c r="F10" i="13"/>
  <c r="H10" i="6" l="1"/>
  <c r="F10" s="1"/>
  <c r="H53" i="3"/>
  <c r="I53" s="1"/>
  <c r="I10" i="6" l="1"/>
  <c r="H28" i="2" l="1"/>
  <c r="I28" s="1"/>
  <c r="O39" i="5"/>
  <c r="O40" s="1"/>
  <c r="H52" i="3"/>
  <c r="I52" s="1"/>
  <c r="H27" i="2"/>
  <c r="I27" s="1"/>
  <c r="I26"/>
  <c r="H26"/>
  <c r="H9" i="13"/>
  <c r="I9" s="1"/>
  <c r="F9" l="1"/>
  <c r="H9" i="6" l="1"/>
  <c r="I9" s="1"/>
  <c r="F9" l="1"/>
  <c r="O36" i="5" l="1"/>
  <c r="O37" s="1"/>
  <c r="O38" s="1"/>
  <c r="G28"/>
  <c r="G29" s="1"/>
  <c r="G30" s="1"/>
  <c r="H32" i="9"/>
  <c r="I32" s="1"/>
  <c r="H14" i="16"/>
  <c r="I14" s="1"/>
  <c r="H51" i="3"/>
  <c r="I51" s="1"/>
  <c r="H10" i="4"/>
  <c r="I10" s="1"/>
  <c r="O34" i="5"/>
  <c r="O35" s="1"/>
  <c r="H25" i="2"/>
  <c r="I25" s="1"/>
  <c r="H50" i="3"/>
  <c r="I50" s="1"/>
  <c r="H49"/>
  <c r="I49" s="1"/>
  <c r="H13" i="16"/>
  <c r="I13" s="1"/>
  <c r="G27" i="5"/>
  <c r="H9" i="4"/>
  <c r="I9" s="1"/>
  <c r="F10" l="1"/>
  <c r="F50" i="3"/>
  <c r="F9" i="4"/>
  <c r="H12" i="16" l="1"/>
  <c r="I12" s="1"/>
  <c r="O32" i="5"/>
  <c r="O33" s="1"/>
  <c r="H47" i="3"/>
  <c r="I47" s="1"/>
  <c r="H48" l="1"/>
  <c r="I48" s="1"/>
  <c r="F48" l="1"/>
  <c r="O31" i="5" l="1"/>
  <c r="G25"/>
  <c r="G26" s="1"/>
  <c r="I23" i="2"/>
  <c r="H23"/>
  <c r="H24" s="1"/>
  <c r="I24" s="1"/>
  <c r="H22"/>
  <c r="I22" s="1"/>
  <c r="H46" i="3"/>
  <c r="I46" s="1"/>
  <c r="H45"/>
  <c r="I45" s="1"/>
  <c r="H44"/>
  <c r="I44" s="1"/>
  <c r="F46" l="1"/>
  <c r="H11" i="16" l="1"/>
  <c r="F11" s="1"/>
  <c r="H10"/>
  <c r="I10" s="1"/>
  <c r="O30" i="5"/>
  <c r="O29"/>
  <c r="G24"/>
  <c r="H31" i="9"/>
  <c r="I31" s="1"/>
  <c r="H42" i="3"/>
  <c r="H43" s="1"/>
  <c r="I43" s="1"/>
  <c r="H21" i="2"/>
  <c r="I21" s="1"/>
  <c r="H20"/>
  <c r="I20" s="1"/>
  <c r="H19"/>
  <c r="I19" s="1"/>
  <c r="H41" i="3"/>
  <c r="I41" s="1"/>
  <c r="H40"/>
  <c r="I40" s="1"/>
  <c r="I39"/>
  <c r="H39"/>
  <c r="H38"/>
  <c r="I38" s="1"/>
  <c r="H37"/>
  <c r="I37" s="1"/>
  <c r="I11" i="16" l="1"/>
  <c r="I42" i="3"/>
  <c r="F21" i="2"/>
  <c r="H28" i="9" l="1"/>
  <c r="I28" s="1"/>
  <c r="H27"/>
  <c r="I27" s="1"/>
  <c r="H29" l="1"/>
  <c r="I29" l="1"/>
  <c r="H30"/>
  <c r="I30" s="1"/>
  <c r="H9" i="16" l="1"/>
  <c r="I9" s="1"/>
  <c r="I8"/>
  <c r="O28" i="5"/>
  <c r="G23"/>
  <c r="O27"/>
  <c r="O25"/>
  <c r="O26" s="1"/>
  <c r="G22"/>
  <c r="I9" i="11"/>
  <c r="H9"/>
  <c r="F9" s="1"/>
  <c r="F9" i="16" l="1"/>
  <c r="H18" i="2"/>
  <c r="I18" s="1"/>
  <c r="H17" l="1"/>
  <c r="I17" s="1"/>
  <c r="F17" l="1"/>
  <c r="H26" i="9" l="1"/>
  <c r="I26" s="1"/>
  <c r="H25"/>
  <c r="I25" s="1"/>
  <c r="H16" i="2" l="1"/>
  <c r="F16" s="1"/>
  <c r="H36" i="3"/>
  <c r="I36" s="1"/>
  <c r="H24" i="9"/>
  <c r="I24" s="1"/>
  <c r="I16" i="2" l="1"/>
  <c r="H15"/>
  <c r="F15"/>
  <c r="H14"/>
  <c r="I14" s="1"/>
  <c r="H34" i="3" l="1"/>
  <c r="I34" s="1"/>
  <c r="H23" i="9"/>
  <c r="I23" s="1"/>
  <c r="H33" i="3"/>
  <c r="I33" s="1"/>
  <c r="H32"/>
  <c r="I32" s="1"/>
  <c r="H30"/>
  <c r="I30" s="1"/>
  <c r="H29"/>
  <c r="I29" s="1"/>
  <c r="I11" i="2"/>
  <c r="H11"/>
  <c r="H12" s="1"/>
  <c r="I12" s="1"/>
  <c r="F11"/>
  <c r="H28" i="3"/>
  <c r="I28" s="1"/>
  <c r="H35" l="1"/>
  <c r="I35" s="1"/>
  <c r="H31"/>
  <c r="I31" s="1"/>
  <c r="H13" i="2"/>
  <c r="F12"/>
  <c r="H10"/>
  <c r="F10" s="1"/>
  <c r="H9"/>
  <c r="I9" s="1"/>
  <c r="H22" i="9"/>
  <c r="I22" s="1"/>
  <c r="H26" i="3"/>
  <c r="H27" s="1"/>
  <c r="I27" s="1"/>
  <c r="H25"/>
  <c r="F25" s="1"/>
  <c r="H24"/>
  <c r="I24" s="1"/>
  <c r="H21" i="9"/>
  <c r="I21" s="1"/>
  <c r="H23" i="3"/>
  <c r="I23" s="1"/>
  <c r="I13" i="2" l="1"/>
  <c r="I10"/>
  <c r="F9"/>
  <c r="I26" i="3"/>
  <c r="I25"/>
  <c r="F24"/>
  <c r="H22"/>
  <c r="F22" s="1"/>
  <c r="H21"/>
  <c r="I21" s="1"/>
  <c r="H20" i="9"/>
  <c r="I20" s="1"/>
  <c r="I19"/>
  <c r="H19"/>
  <c r="I15" i="2" l="1"/>
  <c r="I22" i="3"/>
  <c r="F21"/>
  <c r="H19"/>
  <c r="F19" s="1"/>
  <c r="H18"/>
  <c r="I18" s="1"/>
  <c r="H20" l="1"/>
  <c r="I20" s="1"/>
  <c r="I19"/>
  <c r="F20" l="1"/>
  <c r="H17" i="9" l="1"/>
  <c r="I17" s="1"/>
  <c r="H17" i="3"/>
  <c r="I17" s="1"/>
  <c r="H18" i="9" l="1"/>
  <c r="I18" s="1"/>
  <c r="H15" i="3"/>
  <c r="F15" s="1"/>
  <c r="H13"/>
  <c r="H14" s="1"/>
  <c r="I14" s="1"/>
  <c r="H16" i="9"/>
  <c r="I16" s="1"/>
  <c r="H15"/>
  <c r="I15" s="1"/>
  <c r="H10" i="3"/>
  <c r="H11" s="1"/>
  <c r="H12" s="1"/>
  <c r="H9"/>
  <c r="H16" l="1"/>
  <c r="I16" s="1"/>
  <c r="I15"/>
  <c r="I13"/>
  <c r="I10"/>
  <c r="F16" l="1"/>
  <c r="I11"/>
  <c r="I12"/>
  <c r="H14" i="9" l="1"/>
  <c r="I14" s="1"/>
  <c r="H13"/>
  <c r="I13" s="1"/>
  <c r="H12"/>
  <c r="I12" s="1"/>
  <c r="H11"/>
  <c r="I11" s="1"/>
  <c r="I10"/>
  <c r="H10"/>
  <c r="G7" i="5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I8" i="15"/>
  <c r="I8" i="6"/>
  <c r="F9" i="9" l="1"/>
  <c r="H9"/>
  <c r="I8" i="4" l="1"/>
  <c r="I8" i="2" l="1"/>
  <c r="O7" i="5" l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I8" i="12"/>
  <c r="I8" i="11"/>
  <c r="I8" i="10"/>
  <c r="I8" i="9"/>
  <c r="I8" i="8"/>
  <c r="I8" i="7"/>
  <c r="I8" i="3"/>
  <c r="I9" i="9" l="1"/>
  <c r="F9" i="3" l="1"/>
  <c r="F10" s="1"/>
  <c r="F11" s="1"/>
  <c r="I9" l="1"/>
</calcChain>
</file>

<file path=xl/sharedStrings.xml><?xml version="1.0" encoding="utf-8"?>
<sst xmlns="http://schemas.openxmlformats.org/spreadsheetml/2006/main" count="660" uniqueCount="194">
  <si>
    <t>KARTU STOCK</t>
  </si>
  <si>
    <t>Tgl</t>
  </si>
  <si>
    <t>No. Nota</t>
  </si>
  <si>
    <t>Keterangan</t>
  </si>
  <si>
    <t>Masuk</t>
  </si>
  <si>
    <t>Keluar</t>
  </si>
  <si>
    <t>Sisa</t>
  </si>
  <si>
    <t>Saldo awal</t>
  </si>
  <si>
    <t>pcs</t>
  </si>
  <si>
    <t>mtr</t>
  </si>
  <si>
    <t>Nama Barang : Semen (Mesin 1)</t>
  </si>
  <si>
    <t>Satuan              : Zak</t>
  </si>
  <si>
    <t>Nama Barang : Semen (Mesin 2)</t>
  </si>
  <si>
    <t>Satuan                : Pcs</t>
  </si>
  <si>
    <t>Nama Barang   : Paving 6 cm K-275</t>
  </si>
  <si>
    <t>Nama Barang   : Paving 6 cm K-300</t>
  </si>
  <si>
    <t>Nama Barang  : Paving 6 cm K-400 Halus</t>
  </si>
  <si>
    <t>Satuan               : pcs</t>
  </si>
  <si>
    <t>Isi per meter   : 43</t>
  </si>
  <si>
    <t>Isi per meter    : 43</t>
  </si>
  <si>
    <t>Nama Barang   : Paving 8 K-400 Halus</t>
  </si>
  <si>
    <t xml:space="preserve"> </t>
  </si>
  <si>
    <t>Nama Barang   : Paving 8 K-400</t>
  </si>
  <si>
    <t>Nama Barang   : Paving 8 K-300</t>
  </si>
  <si>
    <t>Nama Barang   : Paving 8 K-275</t>
  </si>
  <si>
    <t>Nama Barang   : TU 6 cm</t>
  </si>
  <si>
    <t>Isi per meter    : 24</t>
  </si>
  <si>
    <t>Nama Barang   : TU 8 cm</t>
  </si>
  <si>
    <t>Nama Barang   : Kanstin 10x20x40</t>
  </si>
  <si>
    <t>Isi per meter    : 2,5</t>
  </si>
  <si>
    <t>Nama Barang   : Kanstin 15x25x40</t>
  </si>
  <si>
    <t>Harga</t>
  </si>
  <si>
    <t>Produksi</t>
  </si>
  <si>
    <t>Pokok</t>
  </si>
  <si>
    <t xml:space="preserve">Harga </t>
  </si>
  <si>
    <t>Nama Barang  : Paving 6 cm K-300 Halus</t>
  </si>
  <si>
    <t>Nama Barang   : TU 6 cm Merah</t>
  </si>
  <si>
    <t>75=6=735 palet (m1)</t>
  </si>
  <si>
    <t xml:space="preserve">Produksi TU 6 </t>
  </si>
  <si>
    <t>Dari Bosowa</t>
  </si>
  <si>
    <t>75+6 = 736 palet (m2)</t>
  </si>
  <si>
    <t>Produksi T6 K275</t>
  </si>
  <si>
    <t>P. Faris</t>
  </si>
  <si>
    <t>000644</t>
  </si>
  <si>
    <t>000645</t>
  </si>
  <si>
    <t>Riject Stapel</t>
  </si>
  <si>
    <t>Riject muat</t>
  </si>
  <si>
    <t>000649</t>
  </si>
  <si>
    <t>73+8 = 718 palet (m1)</t>
  </si>
  <si>
    <t>67+4 = 654 palet (m2)</t>
  </si>
  <si>
    <t>000652</t>
  </si>
  <si>
    <t>P. Andreas</t>
  </si>
  <si>
    <t>000654</t>
  </si>
  <si>
    <t>73+3 = 713 palet (m1)</t>
  </si>
  <si>
    <t>74 = 720 palet (m2)</t>
  </si>
  <si>
    <t>Penjualan cash P. Roy 20 mtr</t>
  </si>
  <si>
    <t>000651</t>
  </si>
  <si>
    <t>000655</t>
  </si>
  <si>
    <t>31+7 = 307 palet (m1)</t>
  </si>
  <si>
    <t>74+2 = 722 palet (m2)</t>
  </si>
  <si>
    <t>000656</t>
  </si>
  <si>
    <t>75+5 = 735 palet (m2)</t>
  </si>
  <si>
    <t>80+6 = 786 palet (m2)</t>
  </si>
  <si>
    <t>000659</t>
  </si>
  <si>
    <t>P. Madun cash 40 mtr</t>
  </si>
  <si>
    <t>000658</t>
  </si>
  <si>
    <t>P. Wawan</t>
  </si>
  <si>
    <t>73+6 = 716 palet (m1)</t>
  </si>
  <si>
    <t>75+3 = 733 palet (m2)</t>
  </si>
  <si>
    <t>74+1 = 721 palet (m1)</t>
  </si>
  <si>
    <t>75+4 = 734 palet (m2)</t>
  </si>
  <si>
    <t>Pindah ke mesin 2</t>
  </si>
  <si>
    <t>Dari merah putih</t>
  </si>
  <si>
    <t>Produksi T6 K300</t>
  </si>
  <si>
    <t>Dari mesin 1</t>
  </si>
  <si>
    <t>73+4 = 714 palet (m1)</t>
  </si>
  <si>
    <t>75+8 = 738 palet (m2)</t>
  </si>
  <si>
    <t>000661</t>
  </si>
  <si>
    <t>P. Faris 70 m2</t>
  </si>
  <si>
    <t>000662</t>
  </si>
  <si>
    <t>000663</t>
  </si>
  <si>
    <t>P. Gondo 45 m2</t>
  </si>
  <si>
    <t>000664</t>
  </si>
  <si>
    <t>P. Faris 40 m2</t>
  </si>
  <si>
    <t>F000242</t>
  </si>
  <si>
    <t>P. Tris 40 m2</t>
  </si>
  <si>
    <t>F000243</t>
  </si>
  <si>
    <t>72+5 = 705 palet (m1)</t>
  </si>
  <si>
    <t>76+1 = 741 palet (m2)</t>
  </si>
  <si>
    <t>000665</t>
  </si>
  <si>
    <t>Anton</t>
  </si>
  <si>
    <t>Dari mesin 2</t>
  </si>
  <si>
    <t>Selisih lebih</t>
  </si>
  <si>
    <t>Pindah ke mesin 1</t>
  </si>
  <si>
    <t>Produksi Kanstin 10x20x40</t>
  </si>
  <si>
    <t>71+8 = 698 palet (m1)</t>
  </si>
  <si>
    <t>113+2 = 452 palet (m2)</t>
  </si>
  <si>
    <t>Produksi T8 K300 halus</t>
  </si>
  <si>
    <t>Tabur</t>
  </si>
  <si>
    <t>Nama Barang   : Paving 8 K-300 Halus</t>
  </si>
  <si>
    <t>78+6 = 614 palet (m2)</t>
  </si>
  <si>
    <t>000671</t>
  </si>
  <si>
    <t>000672</t>
  </si>
  <si>
    <t>000673</t>
  </si>
  <si>
    <t>P. Andreas 70 m2</t>
  </si>
  <si>
    <t>000674</t>
  </si>
  <si>
    <t>P. Andreas 70 m2 + 50 bj</t>
  </si>
  <si>
    <t>000669</t>
  </si>
  <si>
    <t>Bp. Sugik 26 m2</t>
  </si>
  <si>
    <t>74+2 = 722 palet (m1)</t>
  </si>
  <si>
    <t>000675</t>
  </si>
  <si>
    <t>000676</t>
  </si>
  <si>
    <t>Imam 15 m2</t>
  </si>
  <si>
    <t>F.000248</t>
  </si>
  <si>
    <t>Bu Heni</t>
  </si>
  <si>
    <t>64+6 = 502 palet (m2)</t>
  </si>
  <si>
    <t>000677</t>
  </si>
  <si>
    <t>000678</t>
  </si>
  <si>
    <t>Bp. Komar 70 m2</t>
  </si>
  <si>
    <t>74+3 = 723 palet (m1)</t>
  </si>
  <si>
    <t>Produksi T8 K400 halus</t>
  </si>
  <si>
    <t>Riject stapel</t>
  </si>
  <si>
    <t>23+6 = 190 palet (m2)</t>
  </si>
  <si>
    <t>000679</t>
  </si>
  <si>
    <t>UD. Manna 50 m2</t>
  </si>
  <si>
    <t>F.000252</t>
  </si>
  <si>
    <t>Cash 24 m2</t>
  </si>
  <si>
    <t>73+1 = 711 palet (m1)</t>
  </si>
  <si>
    <t>000680</t>
  </si>
  <si>
    <t>81+3 = 635 palet (m2)</t>
  </si>
  <si>
    <t>000685</t>
  </si>
  <si>
    <t>Arip 70 m2</t>
  </si>
  <si>
    <t>000681</t>
  </si>
  <si>
    <t>F.000254</t>
  </si>
  <si>
    <t>P. Dayat</t>
  </si>
  <si>
    <t>Produksi T6 K300 halus</t>
  </si>
  <si>
    <t xml:space="preserve">Produksi T8 K400 </t>
  </si>
  <si>
    <t>80+7 = 631 palet (m2)</t>
  </si>
  <si>
    <t>60  = 580 palet (m1)</t>
  </si>
  <si>
    <t>Bp. Heri 50 m2</t>
  </si>
  <si>
    <t>000687</t>
  </si>
  <si>
    <t>000688</t>
  </si>
  <si>
    <t>Umi Barokah 36 m2</t>
  </si>
  <si>
    <t>Bp. Heri 34 m2</t>
  </si>
  <si>
    <t>P. Madun 60 m2</t>
  </si>
  <si>
    <t>91+7 = 719 palet (m2)</t>
  </si>
  <si>
    <t>70  = 680 palet (m1)</t>
  </si>
  <si>
    <t>000690</t>
  </si>
  <si>
    <t>P. Madun 18 m2</t>
  </si>
  <si>
    <t>000691</t>
  </si>
  <si>
    <t>Cash 10 m2</t>
  </si>
  <si>
    <t>000692</t>
  </si>
  <si>
    <t>P. Banteng 50 m2</t>
  </si>
  <si>
    <t>000693</t>
  </si>
  <si>
    <t>UD. Manna 70 m2</t>
  </si>
  <si>
    <t>000695</t>
  </si>
  <si>
    <t>000696</t>
  </si>
  <si>
    <t>000694</t>
  </si>
  <si>
    <t xml:space="preserve">P. Andreas 70 m2 </t>
  </si>
  <si>
    <t>000697</t>
  </si>
  <si>
    <t>81+6 = 638 palet (m2)</t>
  </si>
  <si>
    <t>000699</t>
  </si>
  <si>
    <t>000701</t>
  </si>
  <si>
    <t>P. Ali 50 m2</t>
  </si>
  <si>
    <t>P. Zainul 60 m2</t>
  </si>
  <si>
    <t>000700</t>
  </si>
  <si>
    <t>P. Zainul</t>
  </si>
  <si>
    <t>000702</t>
  </si>
  <si>
    <t>000703</t>
  </si>
  <si>
    <t>000704</t>
  </si>
  <si>
    <t>P. Dul 25 m2</t>
  </si>
  <si>
    <t>000705</t>
  </si>
  <si>
    <t>84+5 = 661 palet (m2)</t>
  </si>
  <si>
    <t>Produksi kanstin 15x25x40</t>
  </si>
  <si>
    <t>000706</t>
  </si>
  <si>
    <t>000707</t>
  </si>
  <si>
    <t>P. Ali, Babat 60 m2</t>
  </si>
  <si>
    <t>000708</t>
  </si>
  <si>
    <t>000709</t>
  </si>
  <si>
    <t>91+4 = 716 palet (m2)</t>
  </si>
  <si>
    <t>115+1 = 566 palet (m1)</t>
  </si>
  <si>
    <t>000710</t>
  </si>
  <si>
    <t>000711</t>
  </si>
  <si>
    <t>P. Dayat 70 m2</t>
  </si>
  <si>
    <t>000712</t>
  </si>
  <si>
    <t>Produksi T6 K400</t>
  </si>
  <si>
    <t>000715</t>
  </si>
  <si>
    <t>Bp. Basri 22,5 m2</t>
  </si>
  <si>
    <t>000713</t>
  </si>
  <si>
    <t>000714</t>
  </si>
  <si>
    <t>73+4 = 572 palet (m2)</t>
  </si>
  <si>
    <t xml:space="preserve">Nama Barang  : Paving 6 cm K-400 </t>
  </si>
  <si>
    <t>40+7  = 397 palet (m1)</t>
  </si>
  <si>
    <t>000716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</si>
</sst>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0_);_(* \(#,##0.00\);_(* &quot;-&quot;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43" fontId="0" fillId="0" borderId="4" xfId="1" applyFont="1" applyBorder="1"/>
    <xf numFmtId="0" fontId="0" fillId="0" borderId="10" xfId="0" applyBorder="1" applyAlignment="1">
      <alignment horizontal="center"/>
    </xf>
    <xf numFmtId="164" fontId="0" fillId="0" borderId="4" xfId="0" applyNumberFormat="1" applyBorder="1"/>
    <xf numFmtId="164" fontId="0" fillId="0" borderId="2" xfId="0" applyNumberFormat="1" applyBorder="1"/>
    <xf numFmtId="165" fontId="0" fillId="0" borderId="4" xfId="1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7" xfId="0" applyNumberFormat="1" applyBorder="1"/>
    <xf numFmtId="3" fontId="0" fillId="0" borderId="4" xfId="0" applyNumberFormat="1" applyBorder="1"/>
    <xf numFmtId="4" fontId="0" fillId="0" borderId="4" xfId="0" applyNumberFormat="1" applyBorder="1"/>
    <xf numFmtId="4" fontId="0" fillId="0" borderId="5" xfId="0" applyNumberFormat="1" applyBorder="1"/>
    <xf numFmtId="3" fontId="0" fillId="0" borderId="4" xfId="1" applyNumberFormat="1" applyFont="1" applyBorder="1"/>
    <xf numFmtId="41" fontId="0" fillId="0" borderId="8" xfId="2" applyFont="1" applyBorder="1"/>
    <xf numFmtId="41" fontId="0" fillId="0" borderId="5" xfId="2" applyFont="1" applyBorder="1"/>
    <xf numFmtId="41" fontId="0" fillId="0" borderId="4" xfId="2" applyFont="1" applyBorder="1"/>
    <xf numFmtId="41" fontId="0" fillId="0" borderId="7" xfId="2" applyFont="1" applyBorder="1"/>
    <xf numFmtId="166" fontId="0" fillId="0" borderId="4" xfId="2" applyNumberFormat="1" applyFont="1" applyBorder="1"/>
    <xf numFmtId="166" fontId="0" fillId="0" borderId="5" xfId="2" applyNumberFormat="1" applyFont="1" applyBorder="1"/>
    <xf numFmtId="0" fontId="2" fillId="0" borderId="9" xfId="0" applyFont="1" applyBorder="1" applyAlignment="1"/>
    <xf numFmtId="41" fontId="0" fillId="0" borderId="2" xfId="2" applyFont="1" applyBorder="1"/>
    <xf numFmtId="166" fontId="0" fillId="0" borderId="0" xfId="2" applyNumberFormat="1" applyFont="1" applyBorder="1"/>
    <xf numFmtId="22" fontId="0" fillId="0" borderId="0" xfId="0" applyNumberFormat="1"/>
    <xf numFmtId="40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0" borderId="4" xfId="2" applyNumberFormat="1" applyFont="1" applyBorder="1"/>
    <xf numFmtId="4" fontId="0" fillId="2" borderId="4" xfId="2" applyNumberFormat="1" applyFont="1" applyFill="1" applyBorder="1"/>
    <xf numFmtId="166" fontId="0" fillId="2" borderId="5" xfId="2" applyNumberFormat="1" applyFont="1" applyFill="1" applyBorder="1"/>
    <xf numFmtId="166" fontId="0" fillId="2" borderId="4" xfId="2" applyNumberFormat="1" applyFont="1" applyFill="1" applyBorder="1"/>
    <xf numFmtId="41" fontId="0" fillId="0" borderId="4" xfId="2" applyNumberFormat="1" applyFont="1" applyBorder="1"/>
    <xf numFmtId="4" fontId="0" fillId="2" borderId="2" xfId="0" applyNumberFormat="1" applyFill="1" applyBorder="1"/>
    <xf numFmtId="4" fontId="0" fillId="2" borderId="4" xfId="0" applyNumberFormat="1" applyFill="1" applyBorder="1"/>
    <xf numFmtId="4" fontId="0" fillId="0" borderId="2" xfId="0" applyNumberFormat="1" applyBorder="1"/>
    <xf numFmtId="0" fontId="0" fillId="0" borderId="2" xfId="0" applyBorder="1"/>
    <xf numFmtId="4" fontId="0" fillId="0" borderId="12" xfId="0" applyNumberFormat="1" applyBorder="1"/>
    <xf numFmtId="41" fontId="0" fillId="0" borderId="12" xfId="2" applyFont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0" xfId="0" applyFont="1" applyAlignment="1">
      <alignment horizontal="center"/>
    </xf>
    <xf numFmtId="164" fontId="0" fillId="0" borderId="18" xfId="0" applyNumberFormat="1" applyBorder="1"/>
    <xf numFmtId="0" fontId="0" fillId="0" borderId="19" xfId="0" applyBorder="1"/>
    <xf numFmtId="3" fontId="0" fillId="0" borderId="19" xfId="0" applyNumberFormat="1" applyBorder="1"/>
    <xf numFmtId="164" fontId="0" fillId="0" borderId="20" xfId="0" applyNumberFormat="1" applyBorder="1"/>
    <xf numFmtId="0" fontId="0" fillId="0" borderId="20" xfId="0" applyBorder="1"/>
    <xf numFmtId="41" fontId="0" fillId="0" borderId="20" xfId="2" applyFont="1" applyBorder="1"/>
    <xf numFmtId="4" fontId="0" fillId="2" borderId="20" xfId="0" applyNumberFormat="1" applyFill="1" applyBorder="1"/>
    <xf numFmtId="4" fontId="0" fillId="0" borderId="20" xfId="0" applyNumberFormat="1" applyBorder="1"/>
    <xf numFmtId="166" fontId="0" fillId="0" borderId="20" xfId="2" applyNumberFormat="1" applyFont="1" applyBorder="1"/>
    <xf numFmtId="164" fontId="0" fillId="0" borderId="19" xfId="0" applyNumberFormat="1" applyBorder="1"/>
    <xf numFmtId="0" fontId="0" fillId="0" borderId="19" xfId="0" quotePrefix="1" applyBorder="1"/>
    <xf numFmtId="4" fontId="0" fillId="2" borderId="19" xfId="2" applyNumberFormat="1" applyFont="1" applyFill="1" applyBorder="1"/>
    <xf numFmtId="166" fontId="0" fillId="0" borderId="19" xfId="2" applyNumberFormat="1" applyFont="1" applyBorder="1"/>
    <xf numFmtId="41" fontId="0" fillId="0" borderId="19" xfId="2" applyFont="1" applyBorder="1"/>
    <xf numFmtId="43" fontId="0" fillId="0" borderId="19" xfId="1" applyFont="1" applyBorder="1"/>
    <xf numFmtId="164" fontId="0" fillId="0" borderId="21" xfId="0" applyNumberFormat="1" applyBorder="1"/>
    <xf numFmtId="0" fontId="0" fillId="0" borderId="22" xfId="0" applyBorder="1"/>
    <xf numFmtId="166" fontId="0" fillId="2" borderId="22" xfId="2" applyNumberFormat="1" applyFont="1" applyFill="1" applyBorder="1"/>
    <xf numFmtId="166" fontId="0" fillId="0" borderId="22" xfId="2" applyNumberFormat="1" applyFont="1" applyBorder="1"/>
    <xf numFmtId="43" fontId="0" fillId="0" borderId="23" xfId="1" applyFont="1" applyBorder="1"/>
    <xf numFmtId="165" fontId="0" fillId="0" borderId="22" xfId="1" applyNumberFormat="1" applyFont="1" applyBorder="1"/>
    <xf numFmtId="0" fontId="0" fillId="0" borderId="18" xfId="0" applyBorder="1"/>
    <xf numFmtId="4" fontId="0" fillId="0" borderId="24" xfId="0" applyNumberFormat="1" applyBorder="1"/>
    <xf numFmtId="0" fontId="0" fillId="0" borderId="24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pane ySplit="5" topLeftCell="A39" activePane="bottomLeft" state="frozen"/>
      <selection pane="bottomLeft" activeCell="N52" sqref="N52"/>
    </sheetView>
  </sheetViews>
  <sheetFormatPr defaultRowHeight="15"/>
  <cols>
    <col min="1" max="1" width="8.5703125" customWidth="1"/>
    <col min="2" max="2" width="10.7109375" customWidth="1"/>
    <col min="3" max="3" width="32.28515625" customWidth="1"/>
    <col min="4" max="4" width="11.7109375" customWidth="1"/>
    <col min="7" max="7" width="9.5703125" bestFit="1" customWidth="1"/>
    <col min="8" max="8" width="4.140625" customWidth="1"/>
    <col min="9" max="9" width="8.85546875" customWidth="1"/>
    <col min="10" max="10" width="10.42578125" customWidth="1"/>
    <col min="11" max="11" width="29.85546875" customWidth="1"/>
    <col min="12" max="12" width="11" customWidth="1"/>
    <col min="15" max="15" width="9.5703125" bestFit="1" customWidth="1"/>
  </cols>
  <sheetData>
    <row r="1" spans="1:15" ht="23.25">
      <c r="A1" s="74" t="s">
        <v>0</v>
      </c>
      <c r="B1" s="74"/>
      <c r="C1" s="74"/>
      <c r="D1" s="74"/>
      <c r="E1" s="74"/>
      <c r="F1" s="74"/>
      <c r="G1" s="74"/>
      <c r="I1" s="74" t="s">
        <v>0</v>
      </c>
      <c r="J1" s="74"/>
      <c r="K1" s="74"/>
      <c r="L1" s="74"/>
      <c r="M1" s="74"/>
      <c r="N1" s="74"/>
      <c r="O1" s="74"/>
    </row>
    <row r="2" spans="1:15" ht="23.25">
      <c r="A2" s="49"/>
      <c r="B2" s="49"/>
      <c r="C2" s="49"/>
      <c r="D2" s="49"/>
      <c r="E2" s="49"/>
      <c r="F2" s="49"/>
      <c r="G2" s="49"/>
      <c r="I2" s="49"/>
      <c r="J2" s="49"/>
      <c r="K2" s="49"/>
      <c r="L2" s="49"/>
      <c r="M2" s="49"/>
      <c r="N2" s="49"/>
      <c r="O2" s="49"/>
    </row>
    <row r="3" spans="1:15">
      <c r="A3" s="75" t="s">
        <v>10</v>
      </c>
      <c r="B3" s="75"/>
      <c r="C3" s="75"/>
      <c r="D3" s="75"/>
      <c r="E3" s="75"/>
      <c r="F3" s="75"/>
      <c r="G3" s="75"/>
      <c r="I3" s="75" t="s">
        <v>12</v>
      </c>
      <c r="J3" s="75"/>
      <c r="K3" s="75"/>
      <c r="L3" s="75"/>
      <c r="M3" s="75"/>
      <c r="N3" s="75"/>
      <c r="O3" s="75"/>
    </row>
    <row r="4" spans="1:15" ht="15.75" thickBot="1">
      <c r="A4" s="76" t="s">
        <v>11</v>
      </c>
      <c r="B4" s="76"/>
      <c r="C4" s="76"/>
      <c r="D4" s="76"/>
      <c r="E4" s="76"/>
      <c r="F4" s="76"/>
      <c r="G4" s="76"/>
      <c r="I4" s="76" t="s">
        <v>11</v>
      </c>
      <c r="J4" s="76"/>
      <c r="K4" s="76"/>
      <c r="L4" s="76"/>
      <c r="M4" s="76"/>
      <c r="N4" s="76"/>
      <c r="O4" s="76"/>
    </row>
    <row r="5" spans="1:15" ht="15.75" thickBot="1">
      <c r="A5" s="7" t="s">
        <v>1</v>
      </c>
      <c r="B5" s="7" t="s">
        <v>2</v>
      </c>
      <c r="C5" s="7" t="s">
        <v>3</v>
      </c>
      <c r="D5" s="7" t="s">
        <v>31</v>
      </c>
      <c r="E5" s="11" t="s">
        <v>4</v>
      </c>
      <c r="F5" s="7" t="s">
        <v>5</v>
      </c>
      <c r="G5" s="7" t="s">
        <v>6</v>
      </c>
      <c r="I5" s="7" t="s">
        <v>1</v>
      </c>
      <c r="J5" s="7" t="s">
        <v>2</v>
      </c>
      <c r="K5" s="7" t="s">
        <v>3</v>
      </c>
      <c r="L5" s="7" t="s">
        <v>31</v>
      </c>
      <c r="M5" s="11" t="s">
        <v>4</v>
      </c>
      <c r="N5" s="7" t="s">
        <v>5</v>
      </c>
      <c r="O5" s="7" t="s">
        <v>6</v>
      </c>
    </row>
    <row r="6" spans="1:15">
      <c r="A6" s="13">
        <v>43709</v>
      </c>
      <c r="B6" s="48"/>
      <c r="C6" s="43" t="s">
        <v>7</v>
      </c>
      <c r="D6" s="44">
        <v>43500</v>
      </c>
      <c r="E6" s="45"/>
      <c r="F6" s="29"/>
      <c r="G6" s="29">
        <v>24</v>
      </c>
      <c r="I6" s="13">
        <v>43709</v>
      </c>
      <c r="J6" s="47"/>
      <c r="K6" s="6" t="s">
        <v>7</v>
      </c>
      <c r="L6" s="42">
        <v>43500</v>
      </c>
      <c r="M6" s="25"/>
      <c r="N6" s="24"/>
      <c r="O6" s="24">
        <v>60</v>
      </c>
    </row>
    <row r="7" spans="1:15">
      <c r="A7" s="12">
        <v>43711</v>
      </c>
      <c r="B7" s="46"/>
      <c r="C7" s="5" t="s">
        <v>39</v>
      </c>
      <c r="D7" s="20">
        <v>41500</v>
      </c>
      <c r="E7" s="22">
        <v>125</v>
      </c>
      <c r="F7" s="22"/>
      <c r="G7" s="23">
        <f t="shared" ref="G7:G8" si="0">+G6+E7-F7</f>
        <v>149</v>
      </c>
      <c r="I7" s="12">
        <v>43710</v>
      </c>
      <c r="J7" s="46"/>
      <c r="K7" s="5" t="s">
        <v>38</v>
      </c>
      <c r="L7" s="20"/>
      <c r="M7" s="22"/>
      <c r="N7" s="23">
        <v>57</v>
      </c>
      <c r="O7" s="23">
        <f t="shared" ref="O7" si="1">+O6+M7-N7</f>
        <v>3</v>
      </c>
    </row>
    <row r="8" spans="1:15">
      <c r="A8" s="12">
        <v>43712</v>
      </c>
      <c r="B8" s="46"/>
      <c r="C8" s="5" t="s">
        <v>41</v>
      </c>
      <c r="D8" s="20"/>
      <c r="E8" s="22"/>
      <c r="F8" s="23">
        <v>42</v>
      </c>
      <c r="G8" s="23">
        <f t="shared" si="0"/>
        <v>107</v>
      </c>
      <c r="I8" s="12">
        <v>43711</v>
      </c>
      <c r="J8" s="46"/>
      <c r="K8" s="5" t="s">
        <v>39</v>
      </c>
      <c r="L8" s="20">
        <v>41500</v>
      </c>
      <c r="M8" s="22">
        <v>125</v>
      </c>
      <c r="N8" s="22"/>
      <c r="O8" s="23">
        <f t="shared" ref="O8:O9" si="2">+O7+M8-N8</f>
        <v>128</v>
      </c>
    </row>
    <row r="9" spans="1:15">
      <c r="A9" s="12">
        <v>43713</v>
      </c>
      <c r="B9" s="46"/>
      <c r="C9" s="5" t="s">
        <v>41</v>
      </c>
      <c r="D9" s="20"/>
      <c r="E9" s="22"/>
      <c r="F9" s="23">
        <v>42</v>
      </c>
      <c r="G9" s="23">
        <f t="shared" ref="G9:G10" si="3">+G8+E9-F9</f>
        <v>65</v>
      </c>
      <c r="I9" s="12">
        <v>43711</v>
      </c>
      <c r="J9" s="46"/>
      <c r="K9" s="5" t="s">
        <v>41</v>
      </c>
      <c r="L9" s="20"/>
      <c r="M9" s="22"/>
      <c r="N9" s="23">
        <v>44</v>
      </c>
      <c r="O9" s="23">
        <f t="shared" si="2"/>
        <v>84</v>
      </c>
    </row>
    <row r="10" spans="1:15">
      <c r="A10" s="12">
        <v>43714</v>
      </c>
      <c r="B10" s="46"/>
      <c r="C10" s="5" t="s">
        <v>39</v>
      </c>
      <c r="D10" s="20">
        <v>41500</v>
      </c>
      <c r="E10" s="22">
        <v>125</v>
      </c>
      <c r="F10" s="22"/>
      <c r="G10" s="23">
        <f t="shared" si="3"/>
        <v>190</v>
      </c>
      <c r="I10" s="12">
        <v>43712</v>
      </c>
      <c r="J10" s="46"/>
      <c r="K10" s="5" t="s">
        <v>41</v>
      </c>
      <c r="L10" s="20"/>
      <c r="M10" s="22"/>
      <c r="N10" s="23">
        <v>38</v>
      </c>
      <c r="O10" s="23">
        <f t="shared" ref="O10" si="4">+O9+M10-N10</f>
        <v>46</v>
      </c>
    </row>
    <row r="11" spans="1:15">
      <c r="A11" s="12">
        <v>43714</v>
      </c>
      <c r="B11" s="46"/>
      <c r="C11" s="5" t="s">
        <v>41</v>
      </c>
      <c r="D11" s="20"/>
      <c r="E11" s="22"/>
      <c r="F11" s="23">
        <v>19</v>
      </c>
      <c r="G11" s="23">
        <f t="shared" ref="G11" si="5">+G10+E11-F11</f>
        <v>171</v>
      </c>
      <c r="I11" s="12">
        <v>43713</v>
      </c>
      <c r="J11" s="46"/>
      <c r="K11" s="5" t="s">
        <v>41</v>
      </c>
      <c r="L11" s="20"/>
      <c r="M11" s="22"/>
      <c r="N11" s="23">
        <v>46</v>
      </c>
      <c r="O11" s="23">
        <f t="shared" ref="O11:O12" si="6">+O10+M11-N11</f>
        <v>0</v>
      </c>
    </row>
    <row r="12" spans="1:15">
      <c r="A12" s="12">
        <v>43717</v>
      </c>
      <c r="B12" s="46"/>
      <c r="C12" s="5" t="s">
        <v>71</v>
      </c>
      <c r="D12" s="20"/>
      <c r="E12" s="22"/>
      <c r="F12" s="23">
        <v>3</v>
      </c>
      <c r="G12" s="23">
        <f t="shared" ref="G12:G14" si="7">+G11+E12-F12</f>
        <v>168</v>
      </c>
      <c r="I12" s="12">
        <v>43714</v>
      </c>
      <c r="J12" s="46"/>
      <c r="K12" s="5" t="s">
        <v>39</v>
      </c>
      <c r="L12" s="20">
        <v>41500</v>
      </c>
      <c r="M12" s="22">
        <v>125</v>
      </c>
      <c r="N12" s="22"/>
      <c r="O12" s="23">
        <f t="shared" si="6"/>
        <v>125</v>
      </c>
    </row>
    <row r="13" spans="1:15">
      <c r="A13" s="12">
        <v>43718</v>
      </c>
      <c r="B13" s="46"/>
      <c r="C13" s="5" t="s">
        <v>72</v>
      </c>
      <c r="D13" s="20">
        <v>43000</v>
      </c>
      <c r="E13" s="22">
        <v>50</v>
      </c>
      <c r="F13" s="22"/>
      <c r="G13" s="23">
        <f t="shared" si="7"/>
        <v>218</v>
      </c>
      <c r="I13" s="12">
        <v>43714</v>
      </c>
      <c r="J13" s="46"/>
      <c r="K13" s="5" t="s">
        <v>41</v>
      </c>
      <c r="L13" s="20"/>
      <c r="M13" s="22"/>
      <c r="N13" s="23">
        <v>42</v>
      </c>
      <c r="O13" s="23">
        <f t="shared" ref="O13" si="8">+O12+M13-N13</f>
        <v>83</v>
      </c>
    </row>
    <row r="14" spans="1:15">
      <c r="A14" s="12">
        <v>43718</v>
      </c>
      <c r="B14" s="46"/>
      <c r="C14" s="5" t="s">
        <v>41</v>
      </c>
      <c r="D14" s="20"/>
      <c r="E14" s="22"/>
      <c r="F14" s="23">
        <v>42</v>
      </c>
      <c r="G14" s="23">
        <f t="shared" si="7"/>
        <v>176</v>
      </c>
      <c r="I14" s="12">
        <v>43715</v>
      </c>
      <c r="J14" s="46"/>
      <c r="K14" s="5" t="s">
        <v>41</v>
      </c>
      <c r="L14" s="20"/>
      <c r="M14" s="22"/>
      <c r="N14" s="23">
        <v>41</v>
      </c>
      <c r="O14" s="23">
        <f t="shared" ref="O14:O15" si="9">+O13+M14-N14</f>
        <v>42</v>
      </c>
    </row>
    <row r="15" spans="1:15">
      <c r="A15" s="12">
        <v>43719</v>
      </c>
      <c r="B15" s="46"/>
      <c r="C15" s="5" t="s">
        <v>73</v>
      </c>
      <c r="D15" s="20"/>
      <c r="E15" s="22"/>
      <c r="F15" s="23">
        <v>50</v>
      </c>
      <c r="G15" s="23">
        <f t="shared" ref="G15" si="10">+G14+E15-F15</f>
        <v>126</v>
      </c>
      <c r="I15" s="12">
        <v>43717</v>
      </c>
      <c r="J15" s="46"/>
      <c r="K15" s="5" t="s">
        <v>74</v>
      </c>
      <c r="L15" s="20"/>
      <c r="M15" s="22">
        <v>3</v>
      </c>
      <c r="N15" s="22"/>
      <c r="O15" s="23">
        <f t="shared" si="9"/>
        <v>45</v>
      </c>
    </row>
    <row r="16" spans="1:15">
      <c r="A16" s="12">
        <v>43720</v>
      </c>
      <c r="B16" s="46"/>
      <c r="C16" s="5" t="s">
        <v>73</v>
      </c>
      <c r="D16" s="20"/>
      <c r="E16" s="22"/>
      <c r="F16" s="23">
        <v>50</v>
      </c>
      <c r="G16" s="23">
        <f t="shared" ref="G16" si="11">+G15+E16-F16</f>
        <v>76</v>
      </c>
      <c r="I16" s="12">
        <v>43717</v>
      </c>
      <c r="J16" s="46"/>
      <c r="K16" s="5" t="s">
        <v>41</v>
      </c>
      <c r="L16" s="20"/>
      <c r="M16" s="22"/>
      <c r="N16" s="23">
        <v>45</v>
      </c>
      <c r="O16" s="23">
        <f t="shared" ref="O16:O17" si="12">+O15+M16-N16</f>
        <v>0</v>
      </c>
    </row>
    <row r="17" spans="1:15">
      <c r="A17" s="12">
        <v>43721</v>
      </c>
      <c r="B17" s="46"/>
      <c r="C17" s="5" t="s">
        <v>73</v>
      </c>
      <c r="D17" s="20"/>
      <c r="E17" s="22"/>
      <c r="F17" s="23">
        <v>50</v>
      </c>
      <c r="G17" s="23">
        <f t="shared" ref="G17:G19" si="13">+G16+E17-F17</f>
        <v>26</v>
      </c>
      <c r="I17" s="12">
        <v>43718</v>
      </c>
      <c r="J17" s="46"/>
      <c r="K17" s="5" t="s">
        <v>72</v>
      </c>
      <c r="L17" s="20">
        <v>43000</v>
      </c>
      <c r="M17" s="22">
        <v>175</v>
      </c>
      <c r="N17" s="22"/>
      <c r="O17" s="23">
        <f t="shared" si="12"/>
        <v>175</v>
      </c>
    </row>
    <row r="18" spans="1:15">
      <c r="A18" s="12">
        <v>43722</v>
      </c>
      <c r="B18" s="46"/>
      <c r="C18" s="5" t="s">
        <v>91</v>
      </c>
      <c r="D18" s="20"/>
      <c r="E18" s="22">
        <v>22</v>
      </c>
      <c r="F18" s="22"/>
      <c r="G18" s="23">
        <f t="shared" si="13"/>
        <v>48</v>
      </c>
      <c r="I18" s="12">
        <v>43718</v>
      </c>
      <c r="J18" s="46"/>
      <c r="K18" s="5" t="s">
        <v>41</v>
      </c>
      <c r="L18" s="20"/>
      <c r="M18" s="22"/>
      <c r="N18" s="23">
        <v>43</v>
      </c>
      <c r="O18" s="23">
        <f t="shared" ref="O18" si="14">+O17+M18-N18</f>
        <v>132</v>
      </c>
    </row>
    <row r="19" spans="1:15">
      <c r="A19" s="12">
        <v>43722</v>
      </c>
      <c r="B19" s="46"/>
      <c r="C19" s="5" t="s">
        <v>92</v>
      </c>
      <c r="D19" s="20"/>
      <c r="E19" s="22">
        <v>2</v>
      </c>
      <c r="F19" s="22"/>
      <c r="G19" s="23">
        <f t="shared" si="13"/>
        <v>50</v>
      </c>
      <c r="I19" s="12">
        <v>43719</v>
      </c>
      <c r="J19" s="46"/>
      <c r="K19" s="5" t="s">
        <v>73</v>
      </c>
      <c r="L19" s="20"/>
      <c r="M19" s="22"/>
      <c r="N19" s="23">
        <v>51</v>
      </c>
      <c r="O19" s="23">
        <f t="shared" ref="O19:O20" si="15">+O18+M19-N19</f>
        <v>81</v>
      </c>
    </row>
    <row r="20" spans="1:15">
      <c r="A20" s="12">
        <v>43722</v>
      </c>
      <c r="B20" s="46"/>
      <c r="C20" s="5" t="s">
        <v>73</v>
      </c>
      <c r="D20" s="20"/>
      <c r="E20" s="22"/>
      <c r="F20" s="23">
        <v>50</v>
      </c>
      <c r="G20" s="23">
        <f t="shared" ref="G20:G23" si="16">+G19+E20-F20</f>
        <v>0</v>
      </c>
      <c r="I20" s="12">
        <v>43719</v>
      </c>
      <c r="J20" s="46"/>
      <c r="K20" s="5" t="s">
        <v>72</v>
      </c>
      <c r="L20" s="20">
        <v>43000</v>
      </c>
      <c r="M20" s="22">
        <v>225</v>
      </c>
      <c r="N20" s="22"/>
      <c r="O20" s="23">
        <f t="shared" si="15"/>
        <v>306</v>
      </c>
    </row>
    <row r="21" spans="1:15">
      <c r="A21" s="12">
        <v>43724</v>
      </c>
      <c r="B21" s="46"/>
      <c r="C21" s="5" t="s">
        <v>91</v>
      </c>
      <c r="D21" s="20"/>
      <c r="E21" s="22">
        <v>51</v>
      </c>
      <c r="F21" s="22"/>
      <c r="G21" s="23">
        <f t="shared" si="16"/>
        <v>51</v>
      </c>
      <c r="I21" s="12">
        <v>43720</v>
      </c>
      <c r="J21" s="46"/>
      <c r="K21" s="5" t="s">
        <v>73</v>
      </c>
      <c r="L21" s="20"/>
      <c r="M21" s="22"/>
      <c r="N21" s="23">
        <v>51</v>
      </c>
      <c r="O21" s="23">
        <f t="shared" ref="O21" si="17">+O20+M21-N21</f>
        <v>255</v>
      </c>
    </row>
    <row r="22" spans="1:15">
      <c r="A22" s="12">
        <v>43724</v>
      </c>
      <c r="B22" s="46"/>
      <c r="C22" s="5" t="s">
        <v>73</v>
      </c>
      <c r="D22" s="20"/>
      <c r="E22" s="22"/>
      <c r="F22" s="23">
        <v>51</v>
      </c>
      <c r="G22" s="23">
        <f t="shared" si="16"/>
        <v>0</v>
      </c>
      <c r="I22" s="12">
        <v>43721</v>
      </c>
      <c r="J22" s="46"/>
      <c r="K22" s="5" t="s">
        <v>73</v>
      </c>
      <c r="L22" s="20"/>
      <c r="M22" s="22"/>
      <c r="N22" s="23">
        <v>52</v>
      </c>
      <c r="O22" s="23">
        <f t="shared" ref="O22:O23" si="18">+O21+M22-N22</f>
        <v>203</v>
      </c>
    </row>
    <row r="23" spans="1:15">
      <c r="A23" s="12">
        <v>43725</v>
      </c>
      <c r="B23" s="46"/>
      <c r="C23" s="5" t="s">
        <v>72</v>
      </c>
      <c r="D23" s="20">
        <v>43000</v>
      </c>
      <c r="E23" s="22">
        <v>75</v>
      </c>
      <c r="F23" s="22"/>
      <c r="G23" s="23">
        <f t="shared" si="16"/>
        <v>75</v>
      </c>
      <c r="I23" s="12">
        <v>43722</v>
      </c>
      <c r="J23" s="46"/>
      <c r="K23" s="5" t="s">
        <v>93</v>
      </c>
      <c r="L23" s="20"/>
      <c r="M23" s="22"/>
      <c r="N23" s="23">
        <v>22</v>
      </c>
      <c r="O23" s="23">
        <f t="shared" si="18"/>
        <v>181</v>
      </c>
    </row>
    <row r="24" spans="1:15">
      <c r="A24" s="12">
        <v>43725</v>
      </c>
      <c r="B24" s="46"/>
      <c r="C24" s="5" t="s">
        <v>41</v>
      </c>
      <c r="D24" s="20"/>
      <c r="E24" s="22"/>
      <c r="F24" s="23">
        <v>42</v>
      </c>
      <c r="G24" s="23">
        <f t="shared" ref="G24:G25" si="19">+G23+E24-F24</f>
        <v>33</v>
      </c>
      <c r="I24" s="12">
        <v>43722</v>
      </c>
      <c r="J24" s="46"/>
      <c r="K24" s="5" t="s">
        <v>94</v>
      </c>
      <c r="L24" s="20"/>
      <c r="M24" s="22"/>
      <c r="N24" s="23">
        <v>61</v>
      </c>
      <c r="O24" s="23">
        <f t="shared" ref="O24:O25" si="20">+O23+M24-N24</f>
        <v>120</v>
      </c>
    </row>
    <row r="25" spans="1:15">
      <c r="A25" s="12">
        <v>43726</v>
      </c>
      <c r="B25" s="46"/>
      <c r="C25" s="5" t="s">
        <v>72</v>
      </c>
      <c r="D25" s="20">
        <v>43000</v>
      </c>
      <c r="E25" s="22">
        <v>100</v>
      </c>
      <c r="F25" s="22"/>
      <c r="G25" s="23">
        <f t="shared" si="19"/>
        <v>133</v>
      </c>
      <c r="I25" s="12">
        <v>43724</v>
      </c>
      <c r="J25" s="46"/>
      <c r="K25" s="5" t="s">
        <v>93</v>
      </c>
      <c r="L25" s="20"/>
      <c r="M25" s="22"/>
      <c r="N25" s="23">
        <v>51</v>
      </c>
      <c r="O25" s="23">
        <f t="shared" si="20"/>
        <v>69</v>
      </c>
    </row>
    <row r="26" spans="1:15">
      <c r="A26" s="12">
        <v>43726</v>
      </c>
      <c r="B26" s="46"/>
      <c r="C26" s="5" t="s">
        <v>41</v>
      </c>
      <c r="D26" s="20"/>
      <c r="E26" s="22"/>
      <c r="F26" s="23">
        <v>43</v>
      </c>
      <c r="G26" s="23">
        <f t="shared" ref="G26" si="21">+G25+E26-F26</f>
        <v>90</v>
      </c>
      <c r="I26" s="12">
        <v>43724</v>
      </c>
      <c r="J26" s="46"/>
      <c r="K26" s="5" t="s">
        <v>97</v>
      </c>
      <c r="L26" s="20"/>
      <c r="M26" s="22"/>
      <c r="N26" s="23">
        <v>57</v>
      </c>
      <c r="O26" s="23">
        <f t="shared" ref="O26" si="22">+O25+M26-N26</f>
        <v>12</v>
      </c>
    </row>
    <row r="27" spans="1:15">
      <c r="A27" s="12">
        <v>43727</v>
      </c>
      <c r="B27" s="46"/>
      <c r="C27" s="5" t="s">
        <v>41</v>
      </c>
      <c r="D27" s="20"/>
      <c r="E27" s="22"/>
      <c r="F27" s="23">
        <v>42</v>
      </c>
      <c r="G27" s="23">
        <f t="shared" ref="G27:G29" si="23">+G26+E27-F27</f>
        <v>48</v>
      </c>
      <c r="I27" s="12">
        <v>43724</v>
      </c>
      <c r="J27" s="46"/>
      <c r="K27" s="5" t="s">
        <v>98</v>
      </c>
      <c r="L27" s="20"/>
      <c r="M27" s="22"/>
      <c r="N27" s="23">
        <v>7</v>
      </c>
      <c r="O27" s="23">
        <f t="shared" ref="O27:O29" si="24">+O26+M27-N27</f>
        <v>5</v>
      </c>
    </row>
    <row r="28" spans="1:15">
      <c r="A28" s="12">
        <v>43728</v>
      </c>
      <c r="B28" s="46"/>
      <c r="C28" s="5" t="s">
        <v>72</v>
      </c>
      <c r="D28" s="20">
        <v>43000</v>
      </c>
      <c r="E28" s="22">
        <v>125</v>
      </c>
      <c r="F28" s="22"/>
      <c r="G28" s="23">
        <f t="shared" si="23"/>
        <v>173</v>
      </c>
      <c r="I28" s="12">
        <v>43725</v>
      </c>
      <c r="J28" s="46"/>
      <c r="K28" s="5" t="s">
        <v>72</v>
      </c>
      <c r="L28" s="20">
        <v>43000</v>
      </c>
      <c r="M28" s="22">
        <v>150</v>
      </c>
      <c r="N28" s="22"/>
      <c r="O28" s="23">
        <f t="shared" si="24"/>
        <v>155</v>
      </c>
    </row>
    <row r="29" spans="1:15">
      <c r="A29" s="12">
        <v>43728</v>
      </c>
      <c r="B29" s="46"/>
      <c r="C29" s="5" t="s">
        <v>135</v>
      </c>
      <c r="D29" s="20"/>
      <c r="E29" s="22"/>
      <c r="F29" s="23">
        <v>40</v>
      </c>
      <c r="G29" s="23">
        <f t="shared" si="23"/>
        <v>133</v>
      </c>
      <c r="I29" s="12">
        <v>43725</v>
      </c>
      <c r="J29" s="46"/>
      <c r="K29" s="5" t="s">
        <v>97</v>
      </c>
      <c r="L29" s="20"/>
      <c r="M29" s="22"/>
      <c r="N29" s="23">
        <v>43</v>
      </c>
      <c r="O29" s="23">
        <f t="shared" si="24"/>
        <v>112</v>
      </c>
    </row>
    <row r="30" spans="1:15">
      <c r="A30" s="12">
        <v>43729</v>
      </c>
      <c r="B30" s="46"/>
      <c r="C30" s="5" t="s">
        <v>135</v>
      </c>
      <c r="D30" s="20"/>
      <c r="E30" s="22"/>
      <c r="F30" s="23">
        <v>50</v>
      </c>
      <c r="G30" s="23">
        <f t="shared" ref="G30:G32" si="25">+G29+E30-F30</f>
        <v>83</v>
      </c>
      <c r="I30" s="12">
        <v>43725</v>
      </c>
      <c r="J30" s="46"/>
      <c r="K30" s="5" t="s">
        <v>98</v>
      </c>
      <c r="L30" s="20"/>
      <c r="M30" s="22"/>
      <c r="N30" s="23">
        <v>6</v>
      </c>
      <c r="O30" s="23">
        <f t="shared" ref="O30:O32" si="26">+O29+M30-N30</f>
        <v>106</v>
      </c>
    </row>
    <row r="31" spans="1:15">
      <c r="A31" s="12">
        <v>43730</v>
      </c>
      <c r="B31" s="46"/>
      <c r="C31" s="5" t="s">
        <v>72</v>
      </c>
      <c r="D31" s="20">
        <v>43000</v>
      </c>
      <c r="E31" s="22">
        <v>100</v>
      </c>
      <c r="F31" s="22"/>
      <c r="G31" s="23">
        <f t="shared" si="25"/>
        <v>183</v>
      </c>
      <c r="I31" s="12">
        <v>43726</v>
      </c>
      <c r="J31" s="46"/>
      <c r="K31" s="5" t="s">
        <v>72</v>
      </c>
      <c r="L31" s="20">
        <v>43000</v>
      </c>
      <c r="M31" s="22">
        <v>125</v>
      </c>
      <c r="N31" s="22"/>
      <c r="O31" s="23">
        <f t="shared" si="26"/>
        <v>231</v>
      </c>
    </row>
    <row r="32" spans="1:15">
      <c r="A32" s="12">
        <v>43731</v>
      </c>
      <c r="B32" s="46"/>
      <c r="C32" s="5" t="s">
        <v>41</v>
      </c>
      <c r="D32" s="20"/>
      <c r="E32" s="22"/>
      <c r="F32" s="23">
        <v>42</v>
      </c>
      <c r="G32" s="23">
        <f t="shared" si="25"/>
        <v>141</v>
      </c>
      <c r="I32" s="12">
        <v>43726</v>
      </c>
      <c r="J32" s="46"/>
      <c r="K32" s="5" t="s">
        <v>120</v>
      </c>
      <c r="L32" s="20"/>
      <c r="M32" s="22"/>
      <c r="N32" s="23">
        <v>23</v>
      </c>
      <c r="O32" s="23">
        <f t="shared" si="26"/>
        <v>208</v>
      </c>
    </row>
    <row r="33" spans="1:15">
      <c r="A33" s="12">
        <v>43732</v>
      </c>
      <c r="B33" s="46"/>
      <c r="C33" s="5" t="s">
        <v>41</v>
      </c>
      <c r="D33" s="20"/>
      <c r="E33" s="22"/>
      <c r="F33" s="23">
        <v>42</v>
      </c>
      <c r="G33" s="23">
        <f t="shared" ref="G33:G35" si="27">+G32+E33-F33</f>
        <v>99</v>
      </c>
      <c r="I33" s="12">
        <v>43726</v>
      </c>
      <c r="J33" s="46"/>
      <c r="K33" s="5" t="s">
        <v>98</v>
      </c>
      <c r="L33" s="20"/>
      <c r="M33" s="22"/>
      <c r="N33" s="23">
        <v>2</v>
      </c>
      <c r="O33" s="23">
        <f t="shared" ref="O33:O34" si="28">+O32+M33-N33</f>
        <v>206</v>
      </c>
    </row>
    <row r="34" spans="1:15">
      <c r="A34" s="12">
        <v>43732</v>
      </c>
      <c r="B34" s="46"/>
      <c r="C34" s="5" t="s">
        <v>71</v>
      </c>
      <c r="D34" s="20"/>
      <c r="E34" s="22"/>
      <c r="F34" s="23">
        <v>7</v>
      </c>
      <c r="G34" s="23">
        <f t="shared" si="27"/>
        <v>92</v>
      </c>
      <c r="I34" s="12">
        <v>43727</v>
      </c>
      <c r="J34" s="46"/>
      <c r="K34" s="5" t="s">
        <v>120</v>
      </c>
      <c r="L34" s="20"/>
      <c r="M34" s="22"/>
      <c r="N34" s="23">
        <v>80</v>
      </c>
      <c r="O34" s="23">
        <f t="shared" si="28"/>
        <v>126</v>
      </c>
    </row>
    <row r="35" spans="1:15">
      <c r="A35" s="12">
        <v>43733</v>
      </c>
      <c r="B35" s="46"/>
      <c r="C35" s="5" t="s">
        <v>72</v>
      </c>
      <c r="D35" s="20">
        <v>43000</v>
      </c>
      <c r="E35" s="22">
        <v>75</v>
      </c>
      <c r="F35" s="22"/>
      <c r="G35" s="23">
        <f t="shared" si="27"/>
        <v>167</v>
      </c>
      <c r="I35" s="12">
        <v>43727</v>
      </c>
      <c r="J35" s="46"/>
      <c r="K35" s="5" t="s">
        <v>98</v>
      </c>
      <c r="L35" s="20"/>
      <c r="M35" s="22"/>
      <c r="N35" s="23">
        <v>6</v>
      </c>
      <c r="O35" s="23">
        <f t="shared" ref="O35:O38" si="29">+O34+M35-N35</f>
        <v>120</v>
      </c>
    </row>
    <row r="36" spans="1:15">
      <c r="A36" s="12">
        <v>43733</v>
      </c>
      <c r="B36" s="46"/>
      <c r="C36" s="5" t="s">
        <v>173</v>
      </c>
      <c r="D36" s="20"/>
      <c r="E36" s="22"/>
      <c r="F36" s="23">
        <v>61</v>
      </c>
      <c r="G36" s="23">
        <f t="shared" ref="G36:G38" si="30">+G35+E36-F36</f>
        <v>106</v>
      </c>
      <c r="I36" s="12">
        <v>43728</v>
      </c>
      <c r="J36" s="46"/>
      <c r="K36" s="5" t="s">
        <v>72</v>
      </c>
      <c r="L36" s="20">
        <v>43000</v>
      </c>
      <c r="M36" s="22">
        <v>100</v>
      </c>
      <c r="N36" s="22"/>
      <c r="O36" s="23">
        <f t="shared" si="29"/>
        <v>220</v>
      </c>
    </row>
    <row r="37" spans="1:15">
      <c r="A37" s="12">
        <v>43733</v>
      </c>
      <c r="B37" s="46"/>
      <c r="C37" s="5" t="s">
        <v>72</v>
      </c>
      <c r="D37" s="20">
        <v>43000</v>
      </c>
      <c r="E37" s="22">
        <v>100</v>
      </c>
      <c r="F37" s="22"/>
      <c r="G37" s="23">
        <f t="shared" si="30"/>
        <v>206</v>
      </c>
      <c r="I37" s="12">
        <v>43728</v>
      </c>
      <c r="J37" s="46"/>
      <c r="K37" s="5" t="s">
        <v>136</v>
      </c>
      <c r="L37" s="20"/>
      <c r="M37" s="22"/>
      <c r="N37" s="23">
        <v>80</v>
      </c>
      <c r="O37" s="23">
        <f t="shared" si="29"/>
        <v>140</v>
      </c>
    </row>
    <row r="38" spans="1:15">
      <c r="A38" s="12">
        <v>43734</v>
      </c>
      <c r="B38" s="46"/>
      <c r="C38" s="5" t="s">
        <v>185</v>
      </c>
      <c r="D38" s="20"/>
      <c r="E38" s="22"/>
      <c r="F38" s="23">
        <v>37</v>
      </c>
      <c r="G38" s="23">
        <f t="shared" si="30"/>
        <v>169</v>
      </c>
      <c r="I38" s="12">
        <v>43728</v>
      </c>
      <c r="J38" s="46"/>
      <c r="K38" s="5" t="s">
        <v>98</v>
      </c>
      <c r="L38" s="20"/>
      <c r="M38" s="22"/>
      <c r="N38" s="23">
        <v>4</v>
      </c>
      <c r="O38" s="23">
        <f t="shared" si="29"/>
        <v>136</v>
      </c>
    </row>
    <row r="39" spans="1:15">
      <c r="A39" s="46"/>
      <c r="B39" s="46"/>
      <c r="C39" s="46"/>
      <c r="D39" s="46"/>
      <c r="E39" s="46"/>
      <c r="F39" s="46"/>
      <c r="G39" s="46"/>
      <c r="I39" s="12">
        <v>43729</v>
      </c>
      <c r="J39" s="46"/>
      <c r="K39" s="5" t="s">
        <v>136</v>
      </c>
      <c r="L39" s="20"/>
      <c r="M39" s="22"/>
      <c r="N39" s="23">
        <v>90</v>
      </c>
      <c r="O39" s="23">
        <f t="shared" ref="O39:O44" si="31">+O38+M39-N39</f>
        <v>46</v>
      </c>
    </row>
    <row r="40" spans="1:15">
      <c r="A40" s="46"/>
      <c r="B40" s="46"/>
      <c r="C40" s="46"/>
      <c r="D40" s="46"/>
      <c r="E40" s="46"/>
      <c r="F40" s="46"/>
      <c r="G40" s="46"/>
      <c r="I40" s="12">
        <v>43729</v>
      </c>
      <c r="J40" s="46"/>
      <c r="K40" s="5" t="s">
        <v>98</v>
      </c>
      <c r="L40" s="20"/>
      <c r="M40" s="22"/>
      <c r="N40" s="23">
        <v>4</v>
      </c>
      <c r="O40" s="23">
        <f t="shared" si="31"/>
        <v>42</v>
      </c>
    </row>
    <row r="41" spans="1:15">
      <c r="A41" s="46"/>
      <c r="B41" s="46"/>
      <c r="C41" s="46"/>
      <c r="D41" s="46"/>
      <c r="E41" s="46"/>
      <c r="F41" s="46"/>
      <c r="G41" s="46"/>
      <c r="I41" s="12">
        <v>43730</v>
      </c>
      <c r="J41" s="46"/>
      <c r="K41" s="5" t="s">
        <v>72</v>
      </c>
      <c r="L41" s="20">
        <v>43000</v>
      </c>
      <c r="M41" s="22">
        <v>125</v>
      </c>
      <c r="N41" s="22"/>
      <c r="O41" s="23">
        <f t="shared" si="31"/>
        <v>167</v>
      </c>
    </row>
    <row r="42" spans="1:15">
      <c r="A42" s="46"/>
      <c r="B42" s="46"/>
      <c r="C42" s="46"/>
      <c r="D42" s="46"/>
      <c r="E42" s="46"/>
      <c r="F42" s="46"/>
      <c r="G42" s="46"/>
      <c r="I42" s="12">
        <v>43731</v>
      </c>
      <c r="J42" s="46"/>
      <c r="K42" s="5" t="s">
        <v>120</v>
      </c>
      <c r="L42" s="20"/>
      <c r="M42" s="22"/>
      <c r="N42" s="23">
        <v>81</v>
      </c>
      <c r="O42" s="23">
        <f t="shared" si="31"/>
        <v>86</v>
      </c>
    </row>
    <row r="43" spans="1:15">
      <c r="A43" s="46"/>
      <c r="B43" s="46"/>
      <c r="C43" s="46"/>
      <c r="D43" s="46"/>
      <c r="E43" s="46"/>
      <c r="F43" s="46"/>
      <c r="G43" s="46"/>
      <c r="I43" s="12">
        <v>43731</v>
      </c>
      <c r="J43" s="46"/>
      <c r="K43" s="5" t="s">
        <v>98</v>
      </c>
      <c r="L43" s="20"/>
      <c r="M43" s="22"/>
      <c r="N43" s="23">
        <v>4</v>
      </c>
      <c r="O43" s="23">
        <f t="shared" si="31"/>
        <v>82</v>
      </c>
    </row>
    <row r="44" spans="1:15">
      <c r="A44" s="46"/>
      <c r="B44" s="46"/>
      <c r="C44" s="46"/>
      <c r="D44" s="46"/>
      <c r="E44" s="46"/>
      <c r="F44" s="46"/>
      <c r="G44" s="46"/>
      <c r="I44" s="12">
        <v>43732</v>
      </c>
      <c r="J44" s="46"/>
      <c r="K44" s="5" t="s">
        <v>74</v>
      </c>
      <c r="L44" s="20"/>
      <c r="M44" s="22">
        <v>7</v>
      </c>
      <c r="N44" s="22"/>
      <c r="O44" s="23">
        <f t="shared" si="31"/>
        <v>89</v>
      </c>
    </row>
    <row r="45" spans="1:15">
      <c r="A45" s="46"/>
      <c r="B45" s="46"/>
      <c r="C45" s="46"/>
      <c r="D45" s="46"/>
      <c r="E45" s="46"/>
      <c r="F45" s="46"/>
      <c r="G45" s="46"/>
      <c r="I45" s="12">
        <v>43732</v>
      </c>
      <c r="J45" s="46"/>
      <c r="K45" s="5" t="s">
        <v>97</v>
      </c>
      <c r="L45" s="20"/>
      <c r="M45" s="22"/>
      <c r="N45" s="23">
        <v>84</v>
      </c>
      <c r="O45" s="23">
        <f t="shared" ref="O45" si="32">+O44+M45-N45</f>
        <v>5</v>
      </c>
    </row>
    <row r="46" spans="1:15">
      <c r="A46" s="46"/>
      <c r="B46" s="46"/>
      <c r="C46" s="46"/>
      <c r="D46" s="46"/>
      <c r="E46" s="46"/>
      <c r="F46" s="46"/>
      <c r="G46" s="46"/>
      <c r="I46" s="12">
        <v>43732</v>
      </c>
      <c r="J46" s="46"/>
      <c r="K46" s="5" t="s">
        <v>98</v>
      </c>
      <c r="L46" s="20"/>
      <c r="M46" s="22"/>
      <c r="N46" s="23">
        <v>5</v>
      </c>
      <c r="O46" s="23">
        <f t="shared" ref="O46:O48" si="33">+O45+M46-N46</f>
        <v>0</v>
      </c>
    </row>
    <row r="47" spans="1:15">
      <c r="A47" s="46"/>
      <c r="B47" s="46"/>
      <c r="C47" s="46"/>
      <c r="D47" s="46"/>
      <c r="E47" s="46"/>
      <c r="F47" s="46"/>
      <c r="G47" s="46"/>
      <c r="I47" s="12">
        <v>43733</v>
      </c>
      <c r="J47" s="46"/>
      <c r="K47" s="5" t="s">
        <v>72</v>
      </c>
      <c r="L47" s="20">
        <v>43000</v>
      </c>
      <c r="M47" s="22">
        <v>150</v>
      </c>
      <c r="N47" s="22"/>
      <c r="O47" s="23">
        <f t="shared" si="33"/>
        <v>150</v>
      </c>
    </row>
    <row r="48" spans="1:15">
      <c r="A48" s="46"/>
      <c r="B48" s="46"/>
      <c r="C48" s="46"/>
      <c r="D48" s="46"/>
      <c r="E48" s="46"/>
      <c r="F48" s="46"/>
      <c r="G48" s="46"/>
      <c r="I48" s="12">
        <v>43733</v>
      </c>
      <c r="J48" s="46"/>
      <c r="K48" s="5" t="s">
        <v>136</v>
      </c>
      <c r="L48" s="20"/>
      <c r="M48" s="22"/>
      <c r="N48" s="23">
        <v>91</v>
      </c>
      <c r="O48" s="23">
        <f t="shared" si="33"/>
        <v>59</v>
      </c>
    </row>
    <row r="49" spans="1:15">
      <c r="A49" s="46"/>
      <c r="B49" s="46"/>
      <c r="C49" s="46"/>
      <c r="D49" s="46"/>
      <c r="E49" s="46"/>
      <c r="F49" s="46"/>
      <c r="G49" s="46"/>
      <c r="I49" s="12">
        <v>43733</v>
      </c>
      <c r="J49" s="46"/>
      <c r="K49" s="5" t="s">
        <v>72</v>
      </c>
      <c r="L49" s="20">
        <v>43000</v>
      </c>
      <c r="M49" s="22">
        <v>125</v>
      </c>
      <c r="N49" s="22"/>
      <c r="O49" s="23">
        <f t="shared" ref="O49:O51" si="34">+O48+M49-N49</f>
        <v>184</v>
      </c>
    </row>
    <row r="50" spans="1:15">
      <c r="A50" s="46"/>
      <c r="B50" s="46"/>
      <c r="C50" s="46"/>
      <c r="D50" s="46"/>
      <c r="E50" s="46"/>
      <c r="F50" s="46"/>
      <c r="G50" s="46"/>
      <c r="I50" s="12">
        <v>43734</v>
      </c>
      <c r="J50" s="46"/>
      <c r="K50" s="5" t="s">
        <v>97</v>
      </c>
      <c r="L50" s="20"/>
      <c r="M50" s="22"/>
      <c r="N50" s="23">
        <v>55</v>
      </c>
      <c r="O50" s="23">
        <f t="shared" si="34"/>
        <v>129</v>
      </c>
    </row>
    <row r="51" spans="1:15">
      <c r="A51" s="46"/>
      <c r="B51" s="46"/>
      <c r="C51" s="46"/>
      <c r="D51" s="46"/>
      <c r="E51" s="46"/>
      <c r="F51" s="46"/>
      <c r="G51" s="46"/>
      <c r="I51" s="12">
        <v>43734</v>
      </c>
      <c r="J51" s="46"/>
      <c r="K51" s="5" t="s">
        <v>98</v>
      </c>
      <c r="L51" s="20"/>
      <c r="M51" s="22"/>
      <c r="N51" s="23">
        <v>4</v>
      </c>
      <c r="O51" s="23">
        <f t="shared" si="34"/>
        <v>125</v>
      </c>
    </row>
  </sheetData>
  <mergeCells count="6">
    <mergeCell ref="A1:G1"/>
    <mergeCell ref="A3:G3"/>
    <mergeCell ref="A4:G4"/>
    <mergeCell ref="I1:O1"/>
    <mergeCell ref="I3:O3"/>
    <mergeCell ref="I4:O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J12" sqref="J12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23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19</v>
      </c>
      <c r="B5" s="76"/>
      <c r="C5" s="76"/>
      <c r="D5" s="81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3">
        <v>43470</v>
      </c>
      <c r="B8" s="6"/>
      <c r="C8" s="6" t="s">
        <v>7</v>
      </c>
      <c r="D8" s="17"/>
      <c r="E8" s="18"/>
      <c r="F8" s="37">
        <v>0</v>
      </c>
      <c r="G8" s="26">
        <v>0</v>
      </c>
      <c r="H8" s="14">
        <v>0</v>
      </c>
      <c r="I8" s="10">
        <f t="shared" ref="I8" si="0">+H8/43</f>
        <v>0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A8" sqref="A8:I8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24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19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25"/>
      <c r="E8" s="24"/>
      <c r="F8" s="38">
        <v>0</v>
      </c>
      <c r="G8" s="26">
        <v>0</v>
      </c>
      <c r="H8" s="14">
        <v>0</v>
      </c>
      <c r="I8" s="10">
        <f t="shared" ref="I8" si="0">+H8/43</f>
        <v>0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J45" sqref="J45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25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26</v>
      </c>
      <c r="B5" s="76"/>
      <c r="C5" s="76"/>
      <c r="D5" s="76"/>
      <c r="E5" s="76"/>
      <c r="F5" s="76"/>
      <c r="G5" s="76"/>
      <c r="H5" s="76"/>
      <c r="I5" s="76"/>
    </row>
    <row r="6" spans="1:9">
      <c r="A6" s="3" t="s">
        <v>1</v>
      </c>
      <c r="B6" s="3" t="s">
        <v>2</v>
      </c>
      <c r="C6" s="3" t="s">
        <v>3</v>
      </c>
      <c r="D6" s="8" t="s">
        <v>4</v>
      </c>
      <c r="E6" s="3" t="s">
        <v>5</v>
      </c>
      <c r="F6" s="33" t="s">
        <v>31</v>
      </c>
      <c r="G6" s="3" t="s">
        <v>34</v>
      </c>
      <c r="H6" s="3" t="s">
        <v>6</v>
      </c>
      <c r="I6" s="3" t="s">
        <v>6</v>
      </c>
    </row>
    <row r="7" spans="1:9" ht="15.75" thickBot="1">
      <c r="A7" s="4"/>
      <c r="B7" s="4"/>
      <c r="C7" s="4"/>
      <c r="D7" s="4"/>
      <c r="E7" s="4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65">
        <v>43709</v>
      </c>
      <c r="B8" s="66"/>
      <c r="C8" s="66" t="s">
        <v>7</v>
      </c>
      <c r="D8" s="66"/>
      <c r="E8" s="66"/>
      <c r="F8" s="67">
        <v>0</v>
      </c>
      <c r="G8" s="68">
        <v>0</v>
      </c>
      <c r="H8" s="70">
        <v>0</v>
      </c>
      <c r="I8" s="69">
        <f t="shared" ref="I8:I10" si="0">+H8/24</f>
        <v>0</v>
      </c>
    </row>
    <row r="9" spans="1:9">
      <c r="A9" s="59">
        <v>43710</v>
      </c>
      <c r="B9" s="51" t="s">
        <v>21</v>
      </c>
      <c r="C9" s="51" t="s">
        <v>37</v>
      </c>
      <c r="D9" s="51">
        <v>4416</v>
      </c>
      <c r="E9" s="51"/>
      <c r="F9" s="61">
        <f>((H8*F8)+(D9*G9))/H9</f>
        <v>1376.4176603927542</v>
      </c>
      <c r="G9" s="62">
        <v>1376.4176603927542</v>
      </c>
      <c r="H9" s="63">
        <f t="shared" ref="H9" si="1">+H8+D9-E9</f>
        <v>4416</v>
      </c>
      <c r="I9" s="64">
        <f t="shared" si="0"/>
        <v>184</v>
      </c>
    </row>
    <row r="10" spans="1:9">
      <c r="A10" s="59">
        <v>43711</v>
      </c>
      <c r="B10" s="60" t="s">
        <v>43</v>
      </c>
      <c r="C10" s="51" t="s">
        <v>42</v>
      </c>
      <c r="D10" s="51"/>
      <c r="E10" s="51">
        <v>75</v>
      </c>
      <c r="F10" s="61">
        <v>1376.4176603927542</v>
      </c>
      <c r="G10" s="51"/>
      <c r="H10" s="63">
        <f t="shared" ref="H10:H16" si="2">+H9+D10-E10</f>
        <v>4341</v>
      </c>
      <c r="I10" s="64">
        <f t="shared" si="0"/>
        <v>180.875</v>
      </c>
    </row>
    <row r="11" spans="1:9">
      <c r="A11" s="59">
        <v>43711</v>
      </c>
      <c r="B11" s="60" t="s">
        <v>44</v>
      </c>
      <c r="C11" s="51" t="s">
        <v>42</v>
      </c>
      <c r="D11" s="51"/>
      <c r="E11" s="51">
        <v>75</v>
      </c>
      <c r="F11" s="61">
        <v>1376.4176603927542</v>
      </c>
      <c r="G11" s="51"/>
      <c r="H11" s="63">
        <f t="shared" si="2"/>
        <v>4266</v>
      </c>
      <c r="I11" s="64">
        <f t="shared" ref="I11" si="3">+H11/24</f>
        <v>177.75</v>
      </c>
    </row>
    <row r="12" spans="1:9">
      <c r="A12" s="59">
        <v>43712</v>
      </c>
      <c r="B12" s="51" t="s">
        <v>21</v>
      </c>
      <c r="C12" s="51" t="s">
        <v>45</v>
      </c>
      <c r="D12" s="51"/>
      <c r="E12" s="51">
        <v>4</v>
      </c>
      <c r="F12" s="61">
        <v>1376.4176603927542</v>
      </c>
      <c r="G12" s="51"/>
      <c r="H12" s="63">
        <f t="shared" si="2"/>
        <v>4262</v>
      </c>
      <c r="I12" s="64">
        <f t="shared" ref="I12" si="4">+H12/24</f>
        <v>177.58333333333334</v>
      </c>
    </row>
    <row r="13" spans="1:9">
      <c r="A13" s="59">
        <v>43712</v>
      </c>
      <c r="B13" s="51" t="s">
        <v>21</v>
      </c>
      <c r="C13" s="51" t="s">
        <v>46</v>
      </c>
      <c r="D13" s="51"/>
      <c r="E13" s="51">
        <v>8</v>
      </c>
      <c r="F13" s="61">
        <v>1376.4176603927542</v>
      </c>
      <c r="G13" s="51"/>
      <c r="H13" s="63">
        <f t="shared" si="2"/>
        <v>4254</v>
      </c>
      <c r="I13" s="64">
        <f t="shared" ref="I13:I14" si="5">+H13/24</f>
        <v>177.25</v>
      </c>
    </row>
    <row r="14" spans="1:9">
      <c r="A14" s="59">
        <v>43712</v>
      </c>
      <c r="B14" s="60" t="s">
        <v>47</v>
      </c>
      <c r="C14" s="51" t="s">
        <v>42</v>
      </c>
      <c r="D14" s="51"/>
      <c r="E14" s="51">
        <v>300</v>
      </c>
      <c r="F14" s="61">
        <v>1376.4176603927542</v>
      </c>
      <c r="G14" s="51"/>
      <c r="H14" s="63">
        <f t="shared" si="2"/>
        <v>3954</v>
      </c>
      <c r="I14" s="64">
        <f t="shared" si="5"/>
        <v>164.75</v>
      </c>
    </row>
    <row r="15" spans="1:9">
      <c r="A15" s="59">
        <v>43713</v>
      </c>
      <c r="B15" s="60" t="s">
        <v>50</v>
      </c>
      <c r="C15" s="51" t="s">
        <v>51</v>
      </c>
      <c r="D15" s="51"/>
      <c r="E15" s="51">
        <v>50</v>
      </c>
      <c r="F15" s="61">
        <v>1376.4176603927542</v>
      </c>
      <c r="G15" s="51"/>
      <c r="H15" s="63">
        <f t="shared" si="2"/>
        <v>3904</v>
      </c>
      <c r="I15" s="64">
        <f t="shared" ref="I15" si="6">+H15/24</f>
        <v>162.66666666666666</v>
      </c>
    </row>
    <row r="16" spans="1:9">
      <c r="A16" s="59">
        <v>43713</v>
      </c>
      <c r="B16" s="60" t="s">
        <v>52</v>
      </c>
      <c r="C16" s="51" t="s">
        <v>51</v>
      </c>
      <c r="D16" s="51"/>
      <c r="E16" s="51">
        <v>50</v>
      </c>
      <c r="F16" s="61">
        <v>1376.4176603927542</v>
      </c>
      <c r="G16" s="51"/>
      <c r="H16" s="63">
        <f t="shared" si="2"/>
        <v>3854</v>
      </c>
      <c r="I16" s="64">
        <f t="shared" ref="I16" si="7">+H16/24</f>
        <v>160.58333333333334</v>
      </c>
    </row>
    <row r="17" spans="1:9">
      <c r="A17" s="59">
        <v>43714</v>
      </c>
      <c r="B17" s="60" t="s">
        <v>56</v>
      </c>
      <c r="C17" s="51" t="s">
        <v>51</v>
      </c>
      <c r="D17" s="51"/>
      <c r="E17" s="51">
        <v>50</v>
      </c>
      <c r="F17" s="61">
        <v>1376.4176603927542</v>
      </c>
      <c r="G17" s="51"/>
      <c r="H17" s="63">
        <f t="shared" ref="H17:H18" si="8">+H16+D17-E17</f>
        <v>3804</v>
      </c>
      <c r="I17" s="64">
        <f t="shared" ref="I17:I18" si="9">+H17/24</f>
        <v>158.5</v>
      </c>
    </row>
    <row r="18" spans="1:9">
      <c r="A18" s="59">
        <v>43714</v>
      </c>
      <c r="B18" s="60" t="s">
        <v>57</v>
      </c>
      <c r="C18" s="51" t="s">
        <v>51</v>
      </c>
      <c r="D18" s="51"/>
      <c r="E18" s="51">
        <v>50</v>
      </c>
      <c r="F18" s="61">
        <v>1376.4176603927542</v>
      </c>
      <c r="G18" s="51"/>
      <c r="H18" s="63">
        <f t="shared" si="8"/>
        <v>3754</v>
      </c>
      <c r="I18" s="64">
        <f t="shared" si="9"/>
        <v>156.41666666666666</v>
      </c>
    </row>
    <row r="19" spans="1:9">
      <c r="A19" s="59">
        <v>43714</v>
      </c>
      <c r="B19" s="60" t="s">
        <v>60</v>
      </c>
      <c r="C19" s="51" t="s">
        <v>51</v>
      </c>
      <c r="D19" s="51"/>
      <c r="E19" s="51">
        <v>50</v>
      </c>
      <c r="F19" s="61">
        <v>1376.4176603927542</v>
      </c>
      <c r="G19" s="51"/>
      <c r="H19" s="63">
        <f t="shared" ref="H19:H20" si="10">+H18+D19-E19</f>
        <v>3704</v>
      </c>
      <c r="I19" s="64">
        <f t="shared" ref="I19:I20" si="11">+H19/24</f>
        <v>154.33333333333334</v>
      </c>
    </row>
    <row r="20" spans="1:9">
      <c r="A20" s="59">
        <v>43714</v>
      </c>
      <c r="B20" s="51" t="s">
        <v>21</v>
      </c>
      <c r="C20" s="51" t="s">
        <v>46</v>
      </c>
      <c r="D20" s="51"/>
      <c r="E20" s="51">
        <v>6</v>
      </c>
      <c r="F20" s="61">
        <v>1376.4176603927542</v>
      </c>
      <c r="G20" s="51"/>
      <c r="H20" s="63">
        <f t="shared" si="10"/>
        <v>3698</v>
      </c>
      <c r="I20" s="64">
        <f t="shared" si="11"/>
        <v>154.08333333333334</v>
      </c>
    </row>
    <row r="21" spans="1:9">
      <c r="A21" s="59">
        <v>43718</v>
      </c>
      <c r="B21" s="60" t="s">
        <v>65</v>
      </c>
      <c r="C21" s="51" t="s">
        <v>66</v>
      </c>
      <c r="D21" s="51"/>
      <c r="E21" s="51">
        <v>370</v>
      </c>
      <c r="F21" s="61">
        <v>1376.4176603927542</v>
      </c>
      <c r="G21" s="51"/>
      <c r="H21" s="63">
        <f t="shared" ref="H21:H22" si="12">+H20+D21-E21</f>
        <v>3328</v>
      </c>
      <c r="I21" s="64">
        <f t="shared" ref="I21:I22" si="13">+H21/24</f>
        <v>138.66666666666666</v>
      </c>
    </row>
    <row r="22" spans="1:9">
      <c r="A22" s="59">
        <v>43718</v>
      </c>
      <c r="B22" s="51" t="s">
        <v>21</v>
      </c>
      <c r="C22" s="51" t="s">
        <v>46</v>
      </c>
      <c r="D22" s="51"/>
      <c r="E22" s="51">
        <v>3</v>
      </c>
      <c r="F22" s="61">
        <v>1376.4176603927542</v>
      </c>
      <c r="G22" s="51"/>
      <c r="H22" s="63">
        <f t="shared" si="12"/>
        <v>3325</v>
      </c>
      <c r="I22" s="64">
        <f t="shared" si="13"/>
        <v>138.54166666666666</v>
      </c>
    </row>
    <row r="23" spans="1:9">
      <c r="A23" s="59">
        <v>43721</v>
      </c>
      <c r="B23" s="60" t="s">
        <v>82</v>
      </c>
      <c r="C23" s="51" t="s">
        <v>42</v>
      </c>
      <c r="D23" s="51"/>
      <c r="E23" s="51">
        <v>560</v>
      </c>
      <c r="F23" s="61">
        <v>1376.4176603927542</v>
      </c>
      <c r="G23" s="51"/>
      <c r="H23" s="63">
        <f t="shared" ref="H23:H24" si="14">+H22+D23-E23</f>
        <v>2765</v>
      </c>
      <c r="I23" s="64">
        <f t="shared" ref="I23:I24" si="15">+H23/24</f>
        <v>115.20833333333333</v>
      </c>
    </row>
    <row r="24" spans="1:9">
      <c r="A24" s="59">
        <v>43721</v>
      </c>
      <c r="B24" s="51" t="s">
        <v>21</v>
      </c>
      <c r="C24" s="51" t="s">
        <v>46</v>
      </c>
      <c r="D24" s="51"/>
      <c r="E24" s="51">
        <v>4</v>
      </c>
      <c r="F24" s="61">
        <v>1376.4176603927542</v>
      </c>
      <c r="G24" s="51"/>
      <c r="H24" s="63">
        <f t="shared" si="14"/>
        <v>2761</v>
      </c>
      <c r="I24" s="64">
        <f t="shared" si="15"/>
        <v>115.04166666666667</v>
      </c>
    </row>
    <row r="25" spans="1:9">
      <c r="A25" s="59">
        <v>43722</v>
      </c>
      <c r="B25" s="60" t="s">
        <v>89</v>
      </c>
      <c r="C25" s="51" t="s">
        <v>90</v>
      </c>
      <c r="D25" s="51"/>
      <c r="E25" s="51">
        <v>300</v>
      </c>
      <c r="F25" s="61">
        <v>1376.4176603927542</v>
      </c>
      <c r="G25" s="51"/>
      <c r="H25" s="63">
        <f t="shared" ref="H25:H26" si="16">+H24+D25-E25</f>
        <v>2461</v>
      </c>
      <c r="I25" s="64">
        <f t="shared" ref="I25:I26" si="17">+H25/24</f>
        <v>102.54166666666667</v>
      </c>
    </row>
    <row r="26" spans="1:9">
      <c r="A26" s="59">
        <v>43722</v>
      </c>
      <c r="B26" s="51" t="s">
        <v>21</v>
      </c>
      <c r="C26" s="51" t="s">
        <v>46</v>
      </c>
      <c r="D26" s="51"/>
      <c r="E26" s="51">
        <v>2</v>
      </c>
      <c r="F26" s="61">
        <v>1376.4176603927542</v>
      </c>
      <c r="G26" s="51"/>
      <c r="H26" s="63">
        <f t="shared" si="16"/>
        <v>2459</v>
      </c>
      <c r="I26" s="64">
        <f t="shared" si="17"/>
        <v>102.45833333333333</v>
      </c>
    </row>
    <row r="27" spans="1:9">
      <c r="A27" s="59">
        <v>43724</v>
      </c>
      <c r="B27" s="51" t="s">
        <v>21</v>
      </c>
      <c r="C27" s="51" t="s">
        <v>46</v>
      </c>
      <c r="D27" s="51"/>
      <c r="E27" s="51">
        <v>1</v>
      </c>
      <c r="F27" s="61">
        <v>1376.4176603927542</v>
      </c>
      <c r="G27" s="51"/>
      <c r="H27" s="63">
        <f t="shared" ref="H27:H30" si="18">+H26+D27-E27</f>
        <v>2458</v>
      </c>
      <c r="I27" s="64">
        <f t="shared" ref="I27:I30" si="19">+H27/24</f>
        <v>102.41666666666667</v>
      </c>
    </row>
    <row r="28" spans="1:9">
      <c r="A28" s="59">
        <v>43724</v>
      </c>
      <c r="B28" s="60" t="s">
        <v>101</v>
      </c>
      <c r="C28" s="51" t="s">
        <v>51</v>
      </c>
      <c r="D28" s="51"/>
      <c r="E28" s="51">
        <v>50</v>
      </c>
      <c r="F28" s="61">
        <v>1376.4176603927542</v>
      </c>
      <c r="G28" s="51"/>
      <c r="H28" s="63">
        <f t="shared" si="18"/>
        <v>2408</v>
      </c>
      <c r="I28" s="64">
        <f t="shared" si="19"/>
        <v>100.33333333333333</v>
      </c>
    </row>
    <row r="29" spans="1:9">
      <c r="A29" s="59">
        <v>43724</v>
      </c>
      <c r="B29" s="60" t="s">
        <v>102</v>
      </c>
      <c r="C29" s="51" t="s">
        <v>51</v>
      </c>
      <c r="D29" s="51"/>
      <c r="E29" s="51">
        <v>50</v>
      </c>
      <c r="F29" s="61">
        <v>1376.4176603927542</v>
      </c>
      <c r="G29" s="51"/>
      <c r="H29" s="63">
        <f t="shared" si="18"/>
        <v>2358</v>
      </c>
      <c r="I29" s="64">
        <f t="shared" si="19"/>
        <v>98.25</v>
      </c>
    </row>
    <row r="30" spans="1:9">
      <c r="A30" s="59">
        <v>43724</v>
      </c>
      <c r="B30" s="60" t="s">
        <v>103</v>
      </c>
      <c r="C30" s="51" t="s">
        <v>51</v>
      </c>
      <c r="D30" s="51"/>
      <c r="E30" s="51">
        <v>50</v>
      </c>
      <c r="F30" s="61">
        <v>1376.4176603927542</v>
      </c>
      <c r="G30" s="51"/>
      <c r="H30" s="63">
        <f t="shared" si="18"/>
        <v>2308</v>
      </c>
      <c r="I30" s="64">
        <f t="shared" si="19"/>
        <v>96.166666666666671</v>
      </c>
    </row>
    <row r="31" spans="1:9">
      <c r="A31" s="59">
        <v>43725</v>
      </c>
      <c r="B31" s="51" t="s">
        <v>113</v>
      </c>
      <c r="C31" s="51" t="s">
        <v>114</v>
      </c>
      <c r="D31" s="51"/>
      <c r="E31" s="51">
        <v>150</v>
      </c>
      <c r="F31" s="61">
        <v>1376.4176603927542</v>
      </c>
      <c r="G31" s="51"/>
      <c r="H31" s="63">
        <f t="shared" ref="H31" si="20">+H30+D31-E31</f>
        <v>2158</v>
      </c>
      <c r="I31" s="64">
        <f t="shared" ref="I31" si="21">+H31/24</f>
        <v>89.916666666666671</v>
      </c>
    </row>
    <row r="32" spans="1:9">
      <c r="A32" s="59">
        <v>43728</v>
      </c>
      <c r="B32" s="51" t="s">
        <v>133</v>
      </c>
      <c r="C32" s="51" t="s">
        <v>134</v>
      </c>
      <c r="D32" s="51"/>
      <c r="E32" s="51">
        <v>500</v>
      </c>
      <c r="F32" s="61">
        <v>1376.4176603927542</v>
      </c>
      <c r="G32" s="51"/>
      <c r="H32" s="63">
        <f t="shared" ref="H32:H34" si="22">+H31+D32-E32</f>
        <v>1658</v>
      </c>
      <c r="I32" s="64">
        <f t="shared" ref="I32:I34" si="23">+H32/24</f>
        <v>69.083333333333329</v>
      </c>
    </row>
    <row r="33" spans="1:9">
      <c r="A33" s="59">
        <v>43731</v>
      </c>
      <c r="B33" s="60" t="s">
        <v>155</v>
      </c>
      <c r="C33" s="51" t="s">
        <v>51</v>
      </c>
      <c r="D33" s="51"/>
      <c r="E33" s="51">
        <v>50</v>
      </c>
      <c r="F33" s="61">
        <v>1376.4176603927542</v>
      </c>
      <c r="G33" s="51"/>
      <c r="H33" s="63">
        <f t="shared" si="22"/>
        <v>1608</v>
      </c>
      <c r="I33" s="64">
        <f t="shared" si="23"/>
        <v>67</v>
      </c>
    </row>
    <row r="34" spans="1:9">
      <c r="A34" s="59">
        <v>43731</v>
      </c>
      <c r="B34" s="60" t="s">
        <v>156</v>
      </c>
      <c r="C34" s="51" t="s">
        <v>51</v>
      </c>
      <c r="D34" s="51"/>
      <c r="E34" s="51">
        <v>50</v>
      </c>
      <c r="F34" s="61">
        <v>1376.4176603927542</v>
      </c>
      <c r="G34" s="51"/>
      <c r="H34" s="63">
        <f t="shared" si="22"/>
        <v>1558</v>
      </c>
      <c r="I34" s="64">
        <f t="shared" si="23"/>
        <v>64.916666666666671</v>
      </c>
    </row>
    <row r="35" spans="1:9">
      <c r="A35" s="59">
        <v>43731</v>
      </c>
      <c r="B35" s="60" t="s">
        <v>159</v>
      </c>
      <c r="C35" s="51" t="s">
        <v>51</v>
      </c>
      <c r="D35" s="51"/>
      <c r="E35" s="51">
        <v>50</v>
      </c>
      <c r="F35" s="61">
        <v>1376.4176603927542</v>
      </c>
      <c r="G35" s="51"/>
      <c r="H35" s="63">
        <f t="shared" ref="H35:H36" si="24">+H34+D35-E35</f>
        <v>1508</v>
      </c>
      <c r="I35" s="64">
        <f t="shared" ref="I35:I36" si="25">+H35/24</f>
        <v>62.833333333333336</v>
      </c>
    </row>
    <row r="36" spans="1:9">
      <c r="A36" s="59">
        <v>43731</v>
      </c>
      <c r="B36" s="51" t="s">
        <v>21</v>
      </c>
      <c r="C36" s="51" t="s">
        <v>46</v>
      </c>
      <c r="D36" s="51"/>
      <c r="E36" s="51">
        <v>1</v>
      </c>
      <c r="F36" s="61">
        <v>1376.4176603927542</v>
      </c>
      <c r="G36" s="51"/>
      <c r="H36" s="63">
        <f t="shared" si="24"/>
        <v>1507</v>
      </c>
      <c r="I36" s="64">
        <f t="shared" si="25"/>
        <v>62.791666666666664</v>
      </c>
    </row>
    <row r="37" spans="1:9">
      <c r="A37" s="59">
        <v>43732</v>
      </c>
      <c r="B37" s="60" t="s">
        <v>162</v>
      </c>
      <c r="C37" s="51" t="s">
        <v>166</v>
      </c>
      <c r="D37" s="51"/>
      <c r="E37" s="51">
        <v>200</v>
      </c>
      <c r="F37" s="61">
        <v>1376.4176603927542</v>
      </c>
      <c r="G37" s="51"/>
      <c r="H37" s="63">
        <f t="shared" ref="H37:H38" si="26">+H36+D37-E37</f>
        <v>1307</v>
      </c>
      <c r="I37" s="64">
        <f t="shared" ref="I37:I38" si="27">+H37/24</f>
        <v>54.458333333333336</v>
      </c>
    </row>
    <row r="38" spans="1:9">
      <c r="A38" s="59">
        <v>43732</v>
      </c>
      <c r="B38" s="51" t="s">
        <v>21</v>
      </c>
      <c r="C38" s="51" t="s">
        <v>46</v>
      </c>
      <c r="D38" s="51"/>
      <c r="E38" s="51">
        <v>3</v>
      </c>
      <c r="F38" s="61">
        <v>1376.4176603927542</v>
      </c>
      <c r="G38" s="51"/>
      <c r="H38" s="63">
        <f t="shared" si="26"/>
        <v>1304</v>
      </c>
      <c r="I38" s="64">
        <f t="shared" si="27"/>
        <v>54.333333333333336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H12" sqref="H12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36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26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34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25"/>
      <c r="E8" s="24"/>
      <c r="F8" s="38">
        <v>0</v>
      </c>
      <c r="G8" s="26">
        <v>0</v>
      </c>
      <c r="H8" s="14">
        <v>0</v>
      </c>
      <c r="I8" s="10">
        <f t="shared" ref="I8" si="0">+H8/43</f>
        <v>0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A6" sqref="A6:E7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27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26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9"/>
      <c r="E8" s="6"/>
      <c r="F8" s="41">
        <v>0</v>
      </c>
      <c r="G8" s="6"/>
      <c r="H8" s="10">
        <v>0</v>
      </c>
      <c r="I8" s="10">
        <f t="shared" ref="I8" si="0">+H8/24</f>
        <v>0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9" sqref="A9:I9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28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29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17"/>
      <c r="E8" s="18"/>
      <c r="F8" s="38">
        <v>0</v>
      </c>
      <c r="G8" s="19">
        <v>0</v>
      </c>
      <c r="H8" s="39">
        <v>0</v>
      </c>
      <c r="I8" s="10">
        <f>+H8/2.5</f>
        <v>0</v>
      </c>
    </row>
    <row r="9" spans="1:9">
      <c r="A9" s="50">
        <v>43722</v>
      </c>
      <c r="B9" s="51"/>
      <c r="C9" s="51" t="s">
        <v>96</v>
      </c>
      <c r="D9" s="52">
        <v>1808</v>
      </c>
      <c r="E9" s="71"/>
      <c r="F9" s="61">
        <f>((H8*F8)+(D9*G9))/H9</f>
        <v>3608.410656465137</v>
      </c>
      <c r="G9" s="72">
        <v>3608.410656465137</v>
      </c>
      <c r="H9" s="52">
        <f t="shared" ref="H9" si="0">+H8+D9-E9</f>
        <v>1808</v>
      </c>
      <c r="I9" s="62">
        <f>+H9/2.5</f>
        <v>723.2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J16" sqref="J16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30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29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43586</v>
      </c>
      <c r="B8" s="6"/>
      <c r="C8" s="6" t="s">
        <v>7</v>
      </c>
      <c r="D8" s="17"/>
      <c r="E8" s="18"/>
      <c r="F8" s="41">
        <v>0</v>
      </c>
      <c r="G8" s="19">
        <v>0</v>
      </c>
      <c r="H8" s="10">
        <v>0</v>
      </c>
      <c r="I8" s="10">
        <f>+H8/2.5</f>
        <v>0</v>
      </c>
    </row>
    <row r="9" spans="1:9">
      <c r="A9" s="50">
        <v>43733</v>
      </c>
      <c r="B9" s="51"/>
      <c r="C9" s="51" t="s">
        <v>180</v>
      </c>
      <c r="D9" s="52">
        <v>1132</v>
      </c>
      <c r="E9" s="71"/>
      <c r="F9" s="61">
        <f>((H8*F8)+(D9*G9))/H9</f>
        <v>6479.4344619496524</v>
      </c>
      <c r="G9" s="72">
        <v>6479.4344619496524</v>
      </c>
      <c r="H9" s="52">
        <f t="shared" ref="H9:H10" si="0">+H8+D9-E9</f>
        <v>1132</v>
      </c>
      <c r="I9" s="62">
        <f>+H9/2.5</f>
        <v>452.8</v>
      </c>
    </row>
    <row r="10" spans="1:9">
      <c r="A10" s="59">
        <v>43734</v>
      </c>
      <c r="B10" s="51" t="s">
        <v>21</v>
      </c>
      <c r="C10" s="51" t="s">
        <v>45</v>
      </c>
      <c r="D10" s="51"/>
      <c r="E10" s="71">
        <v>9</v>
      </c>
      <c r="F10" s="61">
        <v>6479.4344619496524</v>
      </c>
      <c r="G10" s="73"/>
      <c r="H10" s="52">
        <f t="shared" si="0"/>
        <v>1123</v>
      </c>
      <c r="I10" s="62">
        <f>+H10/2.5</f>
        <v>449.2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I8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8" width="10.42578125" customWidth="1"/>
    <col min="9" max="9" width="8.85546875" customWidth="1"/>
    <col min="10" max="10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 ht="15" customHeight="1">
      <c r="A3" s="75" t="s">
        <v>16</v>
      </c>
      <c r="B3" s="75"/>
      <c r="C3" s="75"/>
      <c r="D3" s="75"/>
      <c r="E3" s="75"/>
      <c r="F3" s="75"/>
      <c r="G3" s="75"/>
      <c r="H3" s="75"/>
      <c r="I3" s="75"/>
    </row>
    <row r="4" spans="1:9" s="1" customFormat="1" ht="15" customHeight="1">
      <c r="A4" s="75" t="s">
        <v>17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18</v>
      </c>
      <c r="B5" s="76"/>
      <c r="C5" s="76"/>
      <c r="D5" s="76"/>
      <c r="E5" s="76"/>
      <c r="F5" s="76"/>
      <c r="G5" s="76"/>
      <c r="H5" s="76"/>
      <c r="I5" s="76"/>
    </row>
    <row r="6" spans="1:9" s="2" customFormat="1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s="2" customFormat="1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17"/>
      <c r="E8" s="18"/>
      <c r="F8" s="38">
        <v>0</v>
      </c>
      <c r="G8" s="35" t="s">
        <v>21</v>
      </c>
      <c r="H8" s="14">
        <v>0</v>
      </c>
      <c r="I8" s="10">
        <v>0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4:I4"/>
    <mergeCell ref="A5:I5"/>
    <mergeCell ref="A3:I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19" sqref="E19"/>
    </sheetView>
  </sheetViews>
  <sheetFormatPr defaultRowHeight="15"/>
  <cols>
    <col min="1" max="1" width="8.7109375" customWidth="1"/>
    <col min="2" max="2" width="8.28515625" customWidth="1"/>
    <col min="3" max="3" width="20" customWidth="1"/>
    <col min="4" max="4" width="6.85546875" customWidth="1"/>
    <col min="5" max="5" width="7.140625" customWidth="1"/>
    <col min="6" max="8" width="10.42578125" customWidth="1"/>
    <col min="9" max="9" width="8.855468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191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17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18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17"/>
      <c r="E8" s="18"/>
      <c r="F8" s="38">
        <v>0</v>
      </c>
      <c r="G8" s="35" t="s">
        <v>21</v>
      </c>
      <c r="H8" s="14">
        <v>0</v>
      </c>
      <c r="I8" s="10">
        <v>0</v>
      </c>
    </row>
    <row r="9" spans="1:9">
      <c r="A9" s="50">
        <v>43734</v>
      </c>
      <c r="B9" s="51"/>
      <c r="C9" s="51" t="s">
        <v>192</v>
      </c>
      <c r="D9" s="52">
        <v>4764</v>
      </c>
      <c r="E9" s="71"/>
      <c r="F9" s="61">
        <f>((H8*F8)+(D9*G9))/H9</f>
        <v>31019.129809585778</v>
      </c>
      <c r="G9" s="72">
        <v>31019.129809585782</v>
      </c>
      <c r="H9" s="52">
        <f t="shared" ref="H9" si="0">+H8+D9-E9</f>
        <v>4764</v>
      </c>
      <c r="I9" s="62">
        <f>+H9/43</f>
        <v>110.79069767441861</v>
      </c>
    </row>
  </sheetData>
  <mergeCells count="10">
    <mergeCell ref="A1:I1"/>
    <mergeCell ref="A2:I2"/>
    <mergeCell ref="A3:I3"/>
    <mergeCell ref="A4:I4"/>
    <mergeCell ref="A5:I5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9" sqref="A9:I9"/>
    </sheetView>
  </sheetViews>
  <sheetFormatPr defaultRowHeight="15"/>
  <cols>
    <col min="1" max="1" width="8.7109375" customWidth="1"/>
    <col min="2" max="2" width="8.28515625" customWidth="1"/>
    <col min="3" max="3" width="23.85546875" customWidth="1"/>
    <col min="4" max="4" width="6.85546875" customWidth="1"/>
    <col min="5" max="5" width="7.140625" customWidth="1"/>
    <col min="6" max="8" width="10.42578125" customWidth="1"/>
    <col min="9" max="9" width="8.855468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35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17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18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17"/>
      <c r="E8" s="18"/>
      <c r="F8" s="38">
        <v>0</v>
      </c>
      <c r="G8" s="35" t="s">
        <v>21</v>
      </c>
      <c r="H8" s="14">
        <v>0</v>
      </c>
      <c r="I8" s="10">
        <v>0</v>
      </c>
    </row>
    <row r="9" spans="1:9">
      <c r="A9" s="50">
        <v>43728</v>
      </c>
      <c r="B9" s="51"/>
      <c r="C9" s="51" t="s">
        <v>138</v>
      </c>
      <c r="D9" s="52">
        <v>6960</v>
      </c>
      <c r="E9" s="71"/>
      <c r="F9" s="61">
        <f>((H8*F8)+(D9*G9))/H9</f>
        <v>30349.574349322735</v>
      </c>
      <c r="G9" s="72">
        <v>30349.574349322735</v>
      </c>
      <c r="H9" s="52">
        <f t="shared" ref="H9" si="0">+H8+D9-E9</f>
        <v>6960</v>
      </c>
      <c r="I9" s="62">
        <f>+H9/43</f>
        <v>161.86046511627907</v>
      </c>
    </row>
    <row r="10" spans="1:9">
      <c r="A10" s="50">
        <v>43729</v>
      </c>
      <c r="B10" s="51"/>
      <c r="C10" s="51" t="s">
        <v>146</v>
      </c>
      <c r="D10" s="52">
        <v>8160</v>
      </c>
      <c r="E10" s="71"/>
      <c r="F10" s="61">
        <f>((H9*F9)+(D10*G10))/H10</f>
        <v>31127.297004655691</v>
      </c>
      <c r="G10" s="72">
        <v>31790.64868126321</v>
      </c>
      <c r="H10" s="52">
        <f t="shared" ref="H10:H12" si="1">+H9+D10-E10</f>
        <v>15120</v>
      </c>
      <c r="I10" s="62">
        <f>+H10/43</f>
        <v>351.62790697674421</v>
      </c>
    </row>
    <row r="11" spans="1:9">
      <c r="A11" s="59">
        <v>43729</v>
      </c>
      <c r="B11" s="51" t="s">
        <v>21</v>
      </c>
      <c r="C11" s="51" t="s">
        <v>45</v>
      </c>
      <c r="D11" s="51"/>
      <c r="E11" s="71">
        <v>50</v>
      </c>
      <c r="F11" s="61">
        <v>31127.297004655691</v>
      </c>
      <c r="G11" s="73"/>
      <c r="H11" s="52">
        <f t="shared" si="1"/>
        <v>15070</v>
      </c>
      <c r="I11" s="62">
        <f t="shared" ref="I11:I12" si="2">+H11/43</f>
        <v>350.46511627906978</v>
      </c>
    </row>
    <row r="12" spans="1:9">
      <c r="A12" s="59">
        <v>43731</v>
      </c>
      <c r="B12" s="60" t="s">
        <v>153</v>
      </c>
      <c r="C12" s="51" t="s">
        <v>154</v>
      </c>
      <c r="D12" s="51"/>
      <c r="E12" s="71">
        <v>3080</v>
      </c>
      <c r="F12" s="61">
        <v>31127.297004655691</v>
      </c>
      <c r="G12" s="73"/>
      <c r="H12" s="52">
        <f t="shared" si="1"/>
        <v>11990</v>
      </c>
      <c r="I12" s="62">
        <f t="shared" si="2"/>
        <v>278.83720930232556</v>
      </c>
    </row>
    <row r="13" spans="1:9">
      <c r="A13" s="59">
        <v>43731</v>
      </c>
      <c r="B13" s="51" t="s">
        <v>21</v>
      </c>
      <c r="C13" s="51" t="s">
        <v>45</v>
      </c>
      <c r="D13" s="51"/>
      <c r="E13" s="71">
        <v>30</v>
      </c>
      <c r="F13" s="61">
        <v>31127.297004655691</v>
      </c>
      <c r="G13" s="73"/>
      <c r="H13" s="52">
        <f t="shared" ref="H13:H15" si="3">+H12+D13-E13</f>
        <v>11960</v>
      </c>
      <c r="I13" s="62">
        <f t="shared" ref="I13:I15" si="4">+H13/43</f>
        <v>278.13953488372096</v>
      </c>
    </row>
    <row r="14" spans="1:9">
      <c r="A14" s="59">
        <v>43731</v>
      </c>
      <c r="B14" s="51" t="s">
        <v>21</v>
      </c>
      <c r="C14" s="51" t="s">
        <v>46</v>
      </c>
      <c r="D14" s="51"/>
      <c r="E14" s="71">
        <v>33</v>
      </c>
      <c r="F14" s="61">
        <v>31127.297004655691</v>
      </c>
      <c r="G14" s="73"/>
      <c r="H14" s="52">
        <f t="shared" si="3"/>
        <v>11927</v>
      </c>
      <c r="I14" s="62">
        <f t="shared" si="4"/>
        <v>277.37209302325579</v>
      </c>
    </row>
    <row r="15" spans="1:9">
      <c r="A15" s="59">
        <v>43732</v>
      </c>
      <c r="B15" s="60" t="s">
        <v>165</v>
      </c>
      <c r="C15" s="51" t="s">
        <v>154</v>
      </c>
      <c r="D15" s="51"/>
      <c r="E15" s="71">
        <v>3080</v>
      </c>
      <c r="F15" s="61">
        <v>31127.297004655691</v>
      </c>
      <c r="G15" s="73"/>
      <c r="H15" s="52">
        <f t="shared" si="3"/>
        <v>8847</v>
      </c>
      <c r="I15" s="62">
        <f t="shared" si="4"/>
        <v>205.74418604651163</v>
      </c>
    </row>
    <row r="16" spans="1:9">
      <c r="A16" s="59">
        <v>43732</v>
      </c>
      <c r="B16" s="51" t="s">
        <v>21</v>
      </c>
      <c r="C16" s="51" t="s">
        <v>46</v>
      </c>
      <c r="D16" s="51"/>
      <c r="E16" s="71">
        <v>8</v>
      </c>
      <c r="F16" s="61">
        <v>31127.297004655691</v>
      </c>
      <c r="G16" s="73"/>
      <c r="H16" s="52">
        <f t="shared" ref="H16:H17" si="5">+H15+D16-E16</f>
        <v>8839</v>
      </c>
      <c r="I16" s="62">
        <f t="shared" ref="I16:I17" si="6">+H16/43</f>
        <v>205.55813953488371</v>
      </c>
    </row>
    <row r="17" spans="1:9">
      <c r="A17" s="59">
        <v>43734</v>
      </c>
      <c r="B17" s="60" t="s">
        <v>181</v>
      </c>
      <c r="C17" s="51" t="s">
        <v>154</v>
      </c>
      <c r="D17" s="51"/>
      <c r="E17" s="71">
        <v>3080</v>
      </c>
      <c r="F17" s="61">
        <v>31127.297004655691</v>
      </c>
      <c r="G17" s="73"/>
      <c r="H17" s="52">
        <f t="shared" si="5"/>
        <v>5759</v>
      </c>
      <c r="I17" s="62">
        <f t="shared" si="6"/>
        <v>133.93023255813952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topLeftCell="A8" workbookViewId="0">
      <selection activeCell="E31" sqref="E31"/>
    </sheetView>
  </sheetViews>
  <sheetFormatPr defaultRowHeight="15"/>
  <cols>
    <col min="1" max="1" width="8.7109375" customWidth="1"/>
    <col min="2" max="2" width="8.28515625" customWidth="1"/>
    <col min="3" max="3" width="23.7109375" customWidth="1"/>
    <col min="4" max="4" width="6.85546875" customWidth="1"/>
    <col min="5" max="5" width="7.140625" customWidth="1"/>
    <col min="6" max="7" width="10.42578125" customWidth="1"/>
    <col min="8" max="8" width="10" customWidth="1"/>
    <col min="9" max="9" width="9.28515625" customWidth="1"/>
    <col min="10" max="10" width="9.4257812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 ht="15" customHeight="1">
      <c r="A2" s="49"/>
      <c r="B2" s="49"/>
      <c r="C2" s="49"/>
      <c r="D2" s="49"/>
      <c r="E2" s="49"/>
      <c r="F2" s="49"/>
      <c r="G2" s="49"/>
      <c r="H2" s="49"/>
      <c r="I2" s="49"/>
    </row>
    <row r="3" spans="1:9">
      <c r="A3" s="75" t="s">
        <v>15</v>
      </c>
      <c r="B3" s="75"/>
      <c r="C3" s="75"/>
      <c r="D3" s="75"/>
      <c r="E3" s="75"/>
      <c r="F3" s="75"/>
      <c r="G3" s="75"/>
      <c r="H3" s="75"/>
      <c r="I3" s="75"/>
    </row>
    <row r="4" spans="1:9" ht="15" customHeight="1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19</v>
      </c>
      <c r="B5" s="76"/>
      <c r="C5" s="76"/>
      <c r="D5" s="76"/>
      <c r="E5" s="76"/>
      <c r="F5" s="76"/>
      <c r="G5" s="76"/>
      <c r="H5" s="76"/>
      <c r="I5" s="76"/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34</v>
      </c>
      <c r="G6" s="3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9"/>
      <c r="E8" s="6"/>
      <c r="F8" s="40">
        <v>0</v>
      </c>
      <c r="G8" s="6"/>
      <c r="H8" s="21">
        <v>0</v>
      </c>
      <c r="I8" s="26">
        <f>+H8/43</f>
        <v>0</v>
      </c>
    </row>
    <row r="9" spans="1:9">
      <c r="A9" s="50">
        <v>43719</v>
      </c>
      <c r="B9" s="51"/>
      <c r="C9" s="51" t="s">
        <v>69</v>
      </c>
      <c r="D9" s="52">
        <v>8652</v>
      </c>
      <c r="E9" s="71"/>
      <c r="F9" s="61">
        <f>((H8*F8)+(D9*G9))/H9</f>
        <v>26859.527272783096</v>
      </c>
      <c r="G9" s="72">
        <v>26859.527272783096</v>
      </c>
      <c r="H9" s="52">
        <f t="shared" ref="H9" si="0">+H8+D9-E9</f>
        <v>8652</v>
      </c>
      <c r="I9" s="62">
        <f>+H9/43</f>
        <v>201.2093023255814</v>
      </c>
    </row>
    <row r="10" spans="1:9">
      <c r="A10" s="50">
        <v>43719</v>
      </c>
      <c r="B10" s="51"/>
      <c r="C10" s="51" t="s">
        <v>70</v>
      </c>
      <c r="D10" s="52">
        <v>8808</v>
      </c>
      <c r="E10" s="71"/>
      <c r="F10" s="61">
        <f>((H9*F9)+(D10*G10))/H10</f>
        <v>26880.746783935916</v>
      </c>
      <c r="G10" s="72">
        <v>26901.590472684122</v>
      </c>
      <c r="H10" s="52">
        <f t="shared" ref="H10:H11" si="1">+H9+D10-E10</f>
        <v>17460</v>
      </c>
      <c r="I10" s="62">
        <f>+H10/43</f>
        <v>406.04651162790697</v>
      </c>
    </row>
    <row r="11" spans="1:9">
      <c r="A11" s="50">
        <v>43720</v>
      </c>
      <c r="B11" s="51"/>
      <c r="C11" s="51" t="s">
        <v>75</v>
      </c>
      <c r="D11" s="52">
        <v>8568</v>
      </c>
      <c r="E11" s="71"/>
      <c r="F11" s="61">
        <f>((H10*F10)+(D11*G11))/H11</f>
        <v>26943.931182251439</v>
      </c>
      <c r="G11" s="72">
        <v>27072.689304869207</v>
      </c>
      <c r="H11" s="52">
        <f t="shared" si="1"/>
        <v>26028</v>
      </c>
      <c r="I11" s="62">
        <f>+H11/43</f>
        <v>605.30232558139539</v>
      </c>
    </row>
    <row r="12" spans="1:9">
      <c r="A12" s="50">
        <v>43720</v>
      </c>
      <c r="B12" s="51"/>
      <c r="C12" s="51" t="s">
        <v>76</v>
      </c>
      <c r="D12" s="52">
        <v>8856</v>
      </c>
      <c r="E12" s="71"/>
      <c r="F12" s="61">
        <f>((H11*F11)+(D12*G12))/H12</f>
        <v>27011.05929980291</v>
      </c>
      <c r="G12" s="72">
        <v>27208.350474557832</v>
      </c>
      <c r="H12" s="52">
        <f t="shared" ref="H12:H13" si="2">+H11+D12-E12</f>
        <v>34884</v>
      </c>
      <c r="I12" s="62">
        <f>+H12/43</f>
        <v>811.25581395348843</v>
      </c>
    </row>
    <row r="13" spans="1:9">
      <c r="A13" s="59">
        <v>43720</v>
      </c>
      <c r="B13" s="51" t="s">
        <v>21</v>
      </c>
      <c r="C13" s="51" t="s">
        <v>45</v>
      </c>
      <c r="D13" s="51"/>
      <c r="E13" s="71">
        <v>70</v>
      </c>
      <c r="F13" s="61">
        <v>27011.05929980291</v>
      </c>
      <c r="G13" s="73"/>
      <c r="H13" s="52">
        <f t="shared" si="2"/>
        <v>34814</v>
      </c>
      <c r="I13" s="62">
        <f t="shared" ref="I13" si="3">+H13/43</f>
        <v>809.62790697674416</v>
      </c>
    </row>
    <row r="14" spans="1:9">
      <c r="A14" s="59">
        <v>43721</v>
      </c>
      <c r="B14" s="51" t="s">
        <v>21</v>
      </c>
      <c r="C14" s="51" t="s">
        <v>45</v>
      </c>
      <c r="D14" s="51"/>
      <c r="E14" s="71">
        <v>19</v>
      </c>
      <c r="F14" s="61">
        <v>27011.05929980291</v>
      </c>
      <c r="G14" s="73"/>
      <c r="H14" s="52">
        <f t="shared" ref="H14:H16" si="4">+H13+D14-E14</f>
        <v>34795</v>
      </c>
      <c r="I14" s="62">
        <f t="shared" ref="I14" si="5">+H14/43</f>
        <v>809.18604651162786</v>
      </c>
    </row>
    <row r="15" spans="1:9">
      <c r="A15" s="50">
        <v>43721</v>
      </c>
      <c r="B15" s="51"/>
      <c r="C15" s="51" t="s">
        <v>87</v>
      </c>
      <c r="D15" s="52">
        <v>8460</v>
      </c>
      <c r="E15" s="71"/>
      <c r="F15" s="61">
        <f>((H14*F14)+(D15*G15))/H15</f>
        <v>27077.932592781453</v>
      </c>
      <c r="G15" s="72">
        <v>27352.974700250517</v>
      </c>
      <c r="H15" s="52">
        <f t="shared" si="4"/>
        <v>43255</v>
      </c>
      <c r="I15" s="62">
        <f>+H15/43</f>
        <v>1005.9302325581396</v>
      </c>
    </row>
    <row r="16" spans="1:9">
      <c r="A16" s="50">
        <v>43721</v>
      </c>
      <c r="B16" s="51"/>
      <c r="C16" s="51" t="s">
        <v>88</v>
      </c>
      <c r="D16" s="52">
        <v>8892</v>
      </c>
      <c r="E16" s="71"/>
      <c r="F16" s="61">
        <f>((H15*F15)+(D16*G16))/H16</f>
        <v>27084.920285029737</v>
      </c>
      <c r="G16" s="72">
        <v>27118.91180866893</v>
      </c>
      <c r="H16" s="52">
        <f t="shared" si="4"/>
        <v>52147</v>
      </c>
      <c r="I16" s="62">
        <f>+H16/43</f>
        <v>1212.7209302325582</v>
      </c>
    </row>
    <row r="17" spans="1:9">
      <c r="A17" s="50">
        <v>43722</v>
      </c>
      <c r="B17" s="51"/>
      <c r="C17" s="51" t="s">
        <v>95</v>
      </c>
      <c r="D17" s="52">
        <v>8376</v>
      </c>
      <c r="E17" s="71"/>
      <c r="F17" s="61">
        <f>((H16*F16)+(D17*G17))/H17</f>
        <v>27152.87867533938</v>
      </c>
      <c r="G17" s="72">
        <v>27575.971581198588</v>
      </c>
      <c r="H17" s="52">
        <f t="shared" ref="H17:H18" si="6">+H16+D17-E17</f>
        <v>60523</v>
      </c>
      <c r="I17" s="62">
        <f>+H17/43</f>
        <v>1407.5116279069769</v>
      </c>
    </row>
    <row r="18" spans="1:9">
      <c r="A18" s="59">
        <v>43722</v>
      </c>
      <c r="B18" s="51" t="s">
        <v>21</v>
      </c>
      <c r="C18" s="51" t="s">
        <v>45</v>
      </c>
      <c r="D18" s="51"/>
      <c r="E18" s="71">
        <v>27</v>
      </c>
      <c r="F18" s="61">
        <v>27152.87867533938</v>
      </c>
      <c r="G18" s="73"/>
      <c r="H18" s="52">
        <f t="shared" si="6"/>
        <v>60496</v>
      </c>
      <c r="I18" s="62">
        <f t="shared" ref="I18" si="7">+H18/43</f>
        <v>1406.8837209302326</v>
      </c>
    </row>
    <row r="19" spans="1:9">
      <c r="A19" s="59">
        <v>43722</v>
      </c>
      <c r="B19" s="60" t="s">
        <v>107</v>
      </c>
      <c r="C19" s="51" t="s">
        <v>108</v>
      </c>
      <c r="D19" s="51"/>
      <c r="E19" s="71">
        <v>1118</v>
      </c>
      <c r="F19" s="61">
        <v>27152.87867533938</v>
      </c>
      <c r="G19" s="73"/>
      <c r="H19" s="52">
        <f t="shared" ref="H19:H21" si="8">+H18+D19-E19</f>
        <v>59378</v>
      </c>
      <c r="I19" s="62">
        <f t="shared" ref="I19:I20" si="9">+H19/43</f>
        <v>1380.8837209302326</v>
      </c>
    </row>
    <row r="20" spans="1:9">
      <c r="A20" s="59">
        <v>43724</v>
      </c>
      <c r="B20" s="51" t="s">
        <v>21</v>
      </c>
      <c r="C20" s="51" t="s">
        <v>45</v>
      </c>
      <c r="D20" s="51"/>
      <c r="E20" s="71">
        <v>18</v>
      </c>
      <c r="F20" s="61">
        <v>27152.87867533938</v>
      </c>
      <c r="G20" s="73"/>
      <c r="H20" s="52">
        <f t="shared" si="8"/>
        <v>59360</v>
      </c>
      <c r="I20" s="62">
        <f t="shared" si="9"/>
        <v>1380.4651162790697</v>
      </c>
    </row>
    <row r="21" spans="1:9">
      <c r="A21" s="50">
        <v>43724</v>
      </c>
      <c r="B21" s="51"/>
      <c r="C21" s="51" t="s">
        <v>109</v>
      </c>
      <c r="D21" s="52">
        <v>8664</v>
      </c>
      <c r="E21" s="71"/>
      <c r="F21" s="61">
        <f>((H20*F20)+(D21*G21))/H21</f>
        <v>27166.988695924192</v>
      </c>
      <c r="G21" s="72">
        <v>27263.661228462803</v>
      </c>
      <c r="H21" s="52">
        <f t="shared" si="8"/>
        <v>68024</v>
      </c>
      <c r="I21" s="62">
        <f>+H21/43</f>
        <v>1581.953488372093</v>
      </c>
    </row>
    <row r="22" spans="1:9">
      <c r="A22" s="59">
        <v>43725</v>
      </c>
      <c r="B22" s="60" t="s">
        <v>117</v>
      </c>
      <c r="C22" s="51" t="s">
        <v>118</v>
      </c>
      <c r="D22" s="51"/>
      <c r="E22" s="71">
        <v>3010</v>
      </c>
      <c r="F22" s="61">
        <v>27166.988695924192</v>
      </c>
      <c r="G22" s="73"/>
      <c r="H22" s="52">
        <f t="shared" ref="H22:H24" si="10">+H21+D22-E22</f>
        <v>65014</v>
      </c>
      <c r="I22" s="62">
        <f t="shared" ref="I22:I24" si="11">+H22/43</f>
        <v>1511.953488372093</v>
      </c>
    </row>
    <row r="23" spans="1:9">
      <c r="A23" s="59">
        <v>43725</v>
      </c>
      <c r="B23" s="51" t="s">
        <v>21</v>
      </c>
      <c r="C23" s="51" t="s">
        <v>45</v>
      </c>
      <c r="D23" s="51"/>
      <c r="E23" s="71">
        <v>25</v>
      </c>
      <c r="F23" s="61">
        <v>27166.988695924192</v>
      </c>
      <c r="G23" s="73"/>
      <c r="H23" s="52">
        <f t="shared" si="10"/>
        <v>64989</v>
      </c>
      <c r="I23" s="62">
        <f t="shared" si="11"/>
        <v>1511.3720930232557</v>
      </c>
    </row>
    <row r="24" spans="1:9">
      <c r="A24" s="59">
        <v>43725</v>
      </c>
      <c r="B24" s="51" t="s">
        <v>21</v>
      </c>
      <c r="C24" s="51" t="s">
        <v>46</v>
      </c>
      <c r="D24" s="51"/>
      <c r="E24" s="71">
        <v>23</v>
      </c>
      <c r="F24" s="61">
        <v>27166.988695924192</v>
      </c>
      <c r="G24" s="73"/>
      <c r="H24" s="52">
        <f t="shared" si="10"/>
        <v>64966</v>
      </c>
      <c r="I24" s="62">
        <f t="shared" si="11"/>
        <v>1510.8372093023256</v>
      </c>
    </row>
    <row r="25" spans="1:9">
      <c r="A25" s="59">
        <v>43727</v>
      </c>
      <c r="B25" s="60" t="s">
        <v>128</v>
      </c>
      <c r="C25" s="51" t="s">
        <v>139</v>
      </c>
      <c r="D25" s="51"/>
      <c r="E25" s="71">
        <v>2150</v>
      </c>
      <c r="F25" s="61">
        <v>27166.988695924192</v>
      </c>
      <c r="G25" s="73"/>
      <c r="H25" s="52">
        <f t="shared" ref="H25" si="12">+H24+D25-E25</f>
        <v>62816</v>
      </c>
      <c r="I25" s="62">
        <f t="shared" ref="I25" si="13">+H25/43</f>
        <v>1460.8372093023256</v>
      </c>
    </row>
    <row r="26" spans="1:9">
      <c r="A26" s="59">
        <v>43728</v>
      </c>
      <c r="B26" s="60" t="s">
        <v>140</v>
      </c>
      <c r="C26" s="51" t="s">
        <v>142</v>
      </c>
      <c r="D26" s="51"/>
      <c r="E26" s="71">
        <v>1548</v>
      </c>
      <c r="F26" s="61">
        <v>27166.988695924192</v>
      </c>
      <c r="G26" s="73"/>
      <c r="H26" s="52">
        <f t="shared" ref="H26:H28" si="14">+H25+D26-E26</f>
        <v>61268</v>
      </c>
      <c r="I26" s="62">
        <f t="shared" ref="I26:I28" si="15">+H26/43</f>
        <v>1424.8372093023256</v>
      </c>
    </row>
    <row r="27" spans="1:9">
      <c r="A27" s="59">
        <v>43728</v>
      </c>
      <c r="B27" s="60" t="s">
        <v>141</v>
      </c>
      <c r="C27" s="51" t="s">
        <v>143</v>
      </c>
      <c r="D27" s="51"/>
      <c r="E27" s="71">
        <v>1462</v>
      </c>
      <c r="F27" s="61">
        <v>27166.988695924192</v>
      </c>
      <c r="G27" s="73"/>
      <c r="H27" s="52">
        <f t="shared" si="14"/>
        <v>59806</v>
      </c>
      <c r="I27" s="62">
        <f t="shared" si="15"/>
        <v>1390.8372093023256</v>
      </c>
    </row>
    <row r="28" spans="1:9">
      <c r="A28" s="59">
        <v>43729</v>
      </c>
      <c r="B28" s="51" t="s">
        <v>21</v>
      </c>
      <c r="C28" s="51" t="s">
        <v>46</v>
      </c>
      <c r="D28" s="51"/>
      <c r="E28" s="71">
        <v>40</v>
      </c>
      <c r="F28" s="61">
        <v>27166.988695924192</v>
      </c>
      <c r="G28" s="73"/>
      <c r="H28" s="52">
        <f t="shared" si="14"/>
        <v>59766</v>
      </c>
      <c r="I28" s="62">
        <f t="shared" si="15"/>
        <v>1389.9069767441861</v>
      </c>
    </row>
    <row r="29" spans="1:9">
      <c r="A29" s="59">
        <v>43734</v>
      </c>
      <c r="B29" s="60" t="s">
        <v>186</v>
      </c>
      <c r="C29" s="51" t="s">
        <v>187</v>
      </c>
      <c r="D29" s="51"/>
      <c r="E29" s="71">
        <v>968</v>
      </c>
      <c r="F29" s="61">
        <v>27166.988695924192</v>
      </c>
      <c r="G29" s="73"/>
      <c r="H29" s="52">
        <f t="shared" ref="H29:H30" si="16">+H28+D29-E29</f>
        <v>58798</v>
      </c>
      <c r="I29" s="62">
        <f t="shared" ref="I29:I30" si="17">+H29/43</f>
        <v>1367.3953488372092</v>
      </c>
    </row>
    <row r="30" spans="1:9">
      <c r="A30" s="59">
        <v>43734</v>
      </c>
      <c r="B30" s="51" t="s">
        <v>21</v>
      </c>
      <c r="C30" s="51" t="s">
        <v>46</v>
      </c>
      <c r="D30" s="51"/>
      <c r="E30" s="71">
        <v>6</v>
      </c>
      <c r="F30" s="61">
        <v>27166.988695924192</v>
      </c>
      <c r="G30" s="73"/>
      <c r="H30" s="52">
        <f t="shared" si="16"/>
        <v>58792</v>
      </c>
      <c r="I30" s="62">
        <f t="shared" si="17"/>
        <v>1367.2558139534883</v>
      </c>
    </row>
  </sheetData>
  <mergeCells count="9">
    <mergeCell ref="A1:I1"/>
    <mergeCell ref="A4:I4"/>
    <mergeCell ref="A5:I5"/>
    <mergeCell ref="A3:I3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2"/>
  <sheetViews>
    <sheetView tabSelected="1" topLeftCell="A59" workbookViewId="0">
      <selection activeCell="B83" sqref="B83"/>
    </sheetView>
  </sheetViews>
  <sheetFormatPr defaultRowHeight="15"/>
  <cols>
    <col min="1" max="1" width="9.140625" customWidth="1"/>
    <col min="2" max="2" width="8.28515625" customWidth="1"/>
    <col min="3" max="3" width="26.140625" customWidth="1"/>
    <col min="4" max="4" width="10.140625" customWidth="1"/>
    <col min="5" max="5" width="7.140625" customWidth="1"/>
    <col min="6" max="7" width="10.42578125" customWidth="1"/>
    <col min="8" max="8" width="8.85546875" customWidth="1"/>
    <col min="9" max="9" width="10.710937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14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28" t="s">
        <v>19</v>
      </c>
      <c r="B5" s="28"/>
      <c r="C5" s="28"/>
      <c r="D5" s="28"/>
      <c r="E5" s="28"/>
      <c r="F5" s="80" t="s">
        <v>21</v>
      </c>
      <c r="G5" s="80"/>
      <c r="H5" s="80"/>
      <c r="I5" s="30" t="s">
        <v>21</v>
      </c>
    </row>
    <row r="6" spans="1:9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15" t="s">
        <v>31</v>
      </c>
      <c r="H6" s="3" t="s">
        <v>6</v>
      </c>
      <c r="I6" s="3" t="s">
        <v>6</v>
      </c>
    </row>
    <row r="7" spans="1:9" ht="15.75" thickBot="1">
      <c r="A7" s="79"/>
      <c r="B7" s="79"/>
      <c r="C7" s="79"/>
      <c r="D7" s="79"/>
      <c r="E7" s="79"/>
      <c r="F7" s="34" t="s">
        <v>33</v>
      </c>
      <c r="G7" s="16" t="s">
        <v>32</v>
      </c>
      <c r="H7" s="4" t="s">
        <v>8</v>
      </c>
      <c r="I7" s="4" t="s">
        <v>9</v>
      </c>
    </row>
    <row r="8" spans="1:9">
      <c r="A8" s="53">
        <v>43586</v>
      </c>
      <c r="B8" s="54"/>
      <c r="C8" s="54" t="s">
        <v>7</v>
      </c>
      <c r="D8" s="55"/>
      <c r="E8" s="55"/>
      <c r="F8" s="56">
        <v>0</v>
      </c>
      <c r="G8" s="57" t="s">
        <v>21</v>
      </c>
      <c r="H8" s="55">
        <v>0</v>
      </c>
      <c r="I8" s="58">
        <f t="shared" ref="I8" si="0">+H8/43</f>
        <v>0</v>
      </c>
    </row>
    <row r="9" spans="1:9">
      <c r="A9" s="50">
        <v>43711</v>
      </c>
      <c r="B9" s="51"/>
      <c r="C9" s="51" t="s">
        <v>40</v>
      </c>
      <c r="D9" s="52">
        <v>8832</v>
      </c>
      <c r="E9" s="71"/>
      <c r="F9" s="61">
        <f>((H8*F8)+(D9*G9))/H9</f>
        <v>25565.45533798985</v>
      </c>
      <c r="G9" s="72">
        <v>25565.45533798985</v>
      </c>
      <c r="H9" s="52">
        <f>+H8+D9-E9</f>
        <v>8832</v>
      </c>
      <c r="I9" s="62">
        <f>+H9/43</f>
        <v>205.3953488372093</v>
      </c>
    </row>
    <row r="10" spans="1:9">
      <c r="A10" s="50">
        <v>43712</v>
      </c>
      <c r="B10" s="51"/>
      <c r="C10" s="51" t="s">
        <v>48</v>
      </c>
      <c r="D10" s="52">
        <v>8616</v>
      </c>
      <c r="E10" s="71"/>
      <c r="F10" s="61">
        <f>((H9*F9)+(D10*G10))/H10</f>
        <v>25348.108995145139</v>
      </c>
      <c r="G10" s="72">
        <v>25125.313858190118</v>
      </c>
      <c r="H10" s="52">
        <f t="shared" ref="H10:H12" si="1">+H9+D10-E10</f>
        <v>17448</v>
      </c>
      <c r="I10" s="62">
        <f>+H10/43</f>
        <v>405.76744186046511</v>
      </c>
    </row>
    <row r="11" spans="1:9">
      <c r="A11" s="50">
        <v>43712</v>
      </c>
      <c r="B11" s="51"/>
      <c r="C11" s="51" t="s">
        <v>49</v>
      </c>
      <c r="D11" s="52">
        <v>7848</v>
      </c>
      <c r="E11" s="71"/>
      <c r="F11" s="61">
        <f>((H10*F10)+(D11*G11))/H11</f>
        <v>25237.405252353648</v>
      </c>
      <c r="G11" s="72">
        <v>24991.284087187247</v>
      </c>
      <c r="H11" s="52">
        <f t="shared" si="1"/>
        <v>25296</v>
      </c>
      <c r="I11" s="62">
        <f>+H11/43</f>
        <v>588.27906976744191</v>
      </c>
    </row>
    <row r="12" spans="1:9">
      <c r="A12" s="59">
        <v>43712</v>
      </c>
      <c r="B12" s="51" t="s">
        <v>21</v>
      </c>
      <c r="C12" s="51" t="s">
        <v>45</v>
      </c>
      <c r="D12" s="51"/>
      <c r="E12" s="71">
        <v>12</v>
      </c>
      <c r="F12" s="61">
        <v>25237.405252353648</v>
      </c>
      <c r="G12" s="73"/>
      <c r="H12" s="52">
        <f t="shared" si="1"/>
        <v>25284</v>
      </c>
      <c r="I12" s="62">
        <f>+H12/43</f>
        <v>588</v>
      </c>
    </row>
    <row r="13" spans="1:9">
      <c r="A13" s="59">
        <v>43713</v>
      </c>
      <c r="B13" s="51" t="s">
        <v>21</v>
      </c>
      <c r="C13" s="51" t="s">
        <v>45</v>
      </c>
      <c r="D13" s="51"/>
      <c r="E13" s="71">
        <v>66</v>
      </c>
      <c r="F13" s="61">
        <v>25237.405252353648</v>
      </c>
      <c r="G13" s="73"/>
      <c r="H13" s="52">
        <f t="shared" ref="H13:H16" si="2">+H12+D13-E13</f>
        <v>25218</v>
      </c>
      <c r="I13" s="62">
        <f t="shared" ref="I13:I14" si="3">+H13/43</f>
        <v>586.46511627906978</v>
      </c>
    </row>
    <row r="14" spans="1:9">
      <c r="A14" s="59">
        <v>43713</v>
      </c>
      <c r="B14" s="51" t="s">
        <v>21</v>
      </c>
      <c r="C14" s="51" t="s">
        <v>46</v>
      </c>
      <c r="D14" s="51"/>
      <c r="E14" s="71">
        <v>3</v>
      </c>
      <c r="F14" s="61">
        <v>25237.405252353648</v>
      </c>
      <c r="G14" s="73"/>
      <c r="H14" s="52">
        <f t="shared" si="2"/>
        <v>25215</v>
      </c>
      <c r="I14" s="62">
        <f t="shared" si="3"/>
        <v>586.39534883720933</v>
      </c>
    </row>
    <row r="15" spans="1:9">
      <c r="A15" s="50">
        <v>43713</v>
      </c>
      <c r="B15" s="51"/>
      <c r="C15" s="51" t="s">
        <v>53</v>
      </c>
      <c r="D15" s="52">
        <v>8556</v>
      </c>
      <c r="E15" s="71"/>
      <c r="F15" s="61">
        <f>((H14*F14)+(D15*G15))/H15</f>
        <v>25244.554725659986</v>
      </c>
      <c r="G15" s="72">
        <v>25265.624614558914</v>
      </c>
      <c r="H15" s="52">
        <f t="shared" si="2"/>
        <v>33771</v>
      </c>
      <c r="I15" s="62">
        <f>+H15/43</f>
        <v>785.37209302325584</v>
      </c>
    </row>
    <row r="16" spans="1:9">
      <c r="A16" s="50">
        <v>43713</v>
      </c>
      <c r="B16" s="51"/>
      <c r="C16" s="51" t="s">
        <v>54</v>
      </c>
      <c r="D16" s="52">
        <v>8640</v>
      </c>
      <c r="E16" s="71"/>
      <c r="F16" s="61">
        <f>((H15*F15)+(D16*G16))/H16</f>
        <v>25596.062826350473</v>
      </c>
      <c r="G16" s="72">
        <v>26969.995704639652</v>
      </c>
      <c r="H16" s="52">
        <f t="shared" si="2"/>
        <v>42411</v>
      </c>
      <c r="I16" s="62">
        <f>+H16/43</f>
        <v>986.30232558139539</v>
      </c>
    </row>
    <row r="17" spans="1:9">
      <c r="A17" s="59">
        <v>43713</v>
      </c>
      <c r="B17" s="51" t="s">
        <v>21</v>
      </c>
      <c r="C17" s="51" t="s">
        <v>55</v>
      </c>
      <c r="D17" s="51"/>
      <c r="E17" s="71">
        <v>860</v>
      </c>
      <c r="F17" s="61">
        <v>25596.062826350473</v>
      </c>
      <c r="G17" s="73"/>
      <c r="H17" s="52">
        <f t="shared" ref="H17:H20" si="4">+H16+D17-E17</f>
        <v>41551</v>
      </c>
      <c r="I17" s="62">
        <f t="shared" ref="I17:I18" si="5">+H17/43</f>
        <v>966.30232558139539</v>
      </c>
    </row>
    <row r="18" spans="1:9">
      <c r="A18" s="59">
        <v>43714</v>
      </c>
      <c r="B18" s="51" t="s">
        <v>21</v>
      </c>
      <c r="C18" s="51" t="s">
        <v>45</v>
      </c>
      <c r="D18" s="51"/>
      <c r="E18" s="71">
        <v>44</v>
      </c>
      <c r="F18" s="61">
        <v>25596.062826350473</v>
      </c>
      <c r="G18" s="73"/>
      <c r="H18" s="52">
        <f t="shared" si="4"/>
        <v>41507</v>
      </c>
      <c r="I18" s="62">
        <f t="shared" si="5"/>
        <v>965.27906976744191</v>
      </c>
    </row>
    <row r="19" spans="1:9">
      <c r="A19" s="50">
        <v>43714</v>
      </c>
      <c r="B19" s="51"/>
      <c r="C19" s="51" t="s">
        <v>58</v>
      </c>
      <c r="D19" s="52">
        <v>3684</v>
      </c>
      <c r="E19" s="71"/>
      <c r="F19" s="61">
        <f>((H18*F18)+(D19*G19))/H19</f>
        <v>25649.511918918866</v>
      </c>
      <c r="G19" s="72">
        <v>26251.713733586665</v>
      </c>
      <c r="H19" s="52">
        <f t="shared" si="4"/>
        <v>45191</v>
      </c>
      <c r="I19" s="62">
        <f>+H19/43</f>
        <v>1050.953488372093</v>
      </c>
    </row>
    <row r="20" spans="1:9">
      <c r="A20" s="50">
        <v>43714</v>
      </c>
      <c r="B20" s="51"/>
      <c r="C20" s="51" t="s">
        <v>59</v>
      </c>
      <c r="D20" s="52">
        <v>8664</v>
      </c>
      <c r="E20" s="71"/>
      <c r="F20" s="61">
        <f>((H19*F19)+(D20*G20))/H20</f>
        <v>25542.159334274569</v>
      </c>
      <c r="G20" s="72">
        <v>24982.213506405187</v>
      </c>
      <c r="H20" s="52">
        <f t="shared" si="4"/>
        <v>53855</v>
      </c>
      <c r="I20" s="62">
        <f>+H20/43</f>
        <v>1252.4418604651162</v>
      </c>
    </row>
    <row r="21" spans="1:9">
      <c r="A21" s="50">
        <v>43715</v>
      </c>
      <c r="B21" s="51"/>
      <c r="C21" s="51" t="s">
        <v>61</v>
      </c>
      <c r="D21" s="52">
        <v>8820</v>
      </c>
      <c r="E21" s="71"/>
      <c r="F21" s="61">
        <f>((H20*F20)+(D21*G21))/H21</f>
        <v>25348.531807088064</v>
      </c>
      <c r="G21" s="72">
        <v>24166.240369828523</v>
      </c>
      <c r="H21" s="52">
        <f t="shared" ref="H21" si="6">+H20+D21-E21</f>
        <v>62675</v>
      </c>
      <c r="I21" s="62">
        <f>+H21/43</f>
        <v>1457.5581395348838</v>
      </c>
    </row>
    <row r="22" spans="1:9">
      <c r="A22" s="50">
        <v>43717</v>
      </c>
      <c r="B22" s="51"/>
      <c r="C22" s="51" t="s">
        <v>62</v>
      </c>
      <c r="D22" s="52">
        <v>9432</v>
      </c>
      <c r="E22" s="71"/>
      <c r="F22" s="61">
        <f>((H21*F21)+(D22*G22))/H22</f>
        <v>25259.527009881982</v>
      </c>
      <c r="G22" s="72">
        <v>24668.096171789184</v>
      </c>
      <c r="H22" s="52">
        <f t="shared" ref="H22:H24" si="7">+H21+D22-E22</f>
        <v>72107</v>
      </c>
      <c r="I22" s="62">
        <f>+H22/43</f>
        <v>1676.9069767441861</v>
      </c>
    </row>
    <row r="23" spans="1:9">
      <c r="A23" s="59">
        <v>43717</v>
      </c>
      <c r="B23" s="60" t="s">
        <v>63</v>
      </c>
      <c r="C23" s="51" t="s">
        <v>64</v>
      </c>
      <c r="D23" s="51"/>
      <c r="E23" s="71">
        <v>1720</v>
      </c>
      <c r="F23" s="61">
        <v>25259.527009881982</v>
      </c>
      <c r="G23" s="73"/>
      <c r="H23" s="52">
        <f t="shared" si="7"/>
        <v>70387</v>
      </c>
      <c r="I23" s="62">
        <f t="shared" ref="I23" si="8">+H23/43</f>
        <v>1636.9069767441861</v>
      </c>
    </row>
    <row r="24" spans="1:9">
      <c r="A24" s="50">
        <v>43718</v>
      </c>
      <c r="B24" s="51"/>
      <c r="C24" s="51" t="s">
        <v>67</v>
      </c>
      <c r="D24" s="52">
        <v>8592</v>
      </c>
      <c r="E24" s="71"/>
      <c r="F24" s="61">
        <f>((H23*F23)+(D24*G24))/H24</f>
        <v>25266.579245804875</v>
      </c>
      <c r="G24" s="72">
        <v>25324.35225906195</v>
      </c>
      <c r="H24" s="52">
        <f t="shared" si="7"/>
        <v>78979</v>
      </c>
      <c r="I24" s="62">
        <f>+H24/43</f>
        <v>1836.7209302325582</v>
      </c>
    </row>
    <row r="25" spans="1:9">
      <c r="A25" s="50">
        <v>43718</v>
      </c>
      <c r="B25" s="51"/>
      <c r="C25" s="51" t="s">
        <v>68</v>
      </c>
      <c r="D25" s="52">
        <v>8796</v>
      </c>
      <c r="E25" s="71"/>
      <c r="F25" s="61">
        <f>((H24*F24)+(D25*G25))/H25</f>
        <v>25272.500276656971</v>
      </c>
      <c r="G25" s="72">
        <v>25325.665021503253</v>
      </c>
      <c r="H25" s="52">
        <f t="shared" ref="H25:H27" si="9">+H24+D25-E25</f>
        <v>87775</v>
      </c>
      <c r="I25" s="62">
        <f>+H25/43</f>
        <v>2041.2790697674418</v>
      </c>
    </row>
    <row r="26" spans="1:9">
      <c r="A26" s="59">
        <v>43718</v>
      </c>
      <c r="B26" s="51" t="s">
        <v>21</v>
      </c>
      <c r="C26" s="51" t="s">
        <v>45</v>
      </c>
      <c r="D26" s="51"/>
      <c r="E26" s="71">
        <v>34</v>
      </c>
      <c r="F26" s="61">
        <v>25272.500276656971</v>
      </c>
      <c r="G26" s="73"/>
      <c r="H26" s="52">
        <f t="shared" si="9"/>
        <v>87741</v>
      </c>
      <c r="I26" s="62">
        <f t="shared" ref="I26:I27" si="10">+H26/43</f>
        <v>2040.4883720930231</v>
      </c>
    </row>
    <row r="27" spans="1:9">
      <c r="A27" s="59">
        <v>43718</v>
      </c>
      <c r="B27" s="51" t="s">
        <v>21</v>
      </c>
      <c r="C27" s="51" t="s">
        <v>46</v>
      </c>
      <c r="D27" s="51"/>
      <c r="E27" s="71">
        <v>12</v>
      </c>
      <c r="F27" s="61">
        <v>25272.500276656971</v>
      </c>
      <c r="G27" s="73"/>
      <c r="H27" s="52">
        <f t="shared" si="9"/>
        <v>87729</v>
      </c>
      <c r="I27" s="62">
        <f t="shared" si="10"/>
        <v>2040.2093023255813</v>
      </c>
    </row>
    <row r="28" spans="1:9">
      <c r="A28" s="59">
        <v>43719</v>
      </c>
      <c r="B28" s="51" t="s">
        <v>21</v>
      </c>
      <c r="C28" s="51" t="s">
        <v>45</v>
      </c>
      <c r="D28" s="51"/>
      <c r="E28" s="71">
        <v>43</v>
      </c>
      <c r="F28" s="61">
        <v>25272.500276656971</v>
      </c>
      <c r="G28" s="73"/>
      <c r="H28" s="52">
        <f t="shared" ref="H28:H29" si="11">+H27+D28-E28</f>
        <v>87686</v>
      </c>
      <c r="I28" s="62">
        <f t="shared" ref="I28:I29" si="12">+H28/43</f>
        <v>2039.2093023255813</v>
      </c>
    </row>
    <row r="29" spans="1:9">
      <c r="A29" s="59">
        <v>43720</v>
      </c>
      <c r="B29" s="60" t="s">
        <v>77</v>
      </c>
      <c r="C29" s="51" t="s">
        <v>78</v>
      </c>
      <c r="D29" s="51"/>
      <c r="E29" s="71">
        <v>3010</v>
      </c>
      <c r="F29" s="61">
        <v>25272.500276656971</v>
      </c>
      <c r="G29" s="73"/>
      <c r="H29" s="52">
        <f t="shared" si="11"/>
        <v>84676</v>
      </c>
      <c r="I29" s="62">
        <f t="shared" si="12"/>
        <v>1969.2093023255813</v>
      </c>
    </row>
    <row r="30" spans="1:9">
      <c r="A30" s="59">
        <v>43720</v>
      </c>
      <c r="B30" s="60" t="s">
        <v>79</v>
      </c>
      <c r="C30" s="51" t="s">
        <v>78</v>
      </c>
      <c r="D30" s="51"/>
      <c r="E30" s="71">
        <v>3010</v>
      </c>
      <c r="F30" s="61">
        <v>25272.500276656971</v>
      </c>
      <c r="G30" s="73"/>
      <c r="H30" s="52">
        <f t="shared" ref="H30:H32" si="13">+H29+D30-E30</f>
        <v>81666</v>
      </c>
      <c r="I30" s="62">
        <f t="shared" ref="I30:I32" si="14">+H30/43</f>
        <v>1899.2093023255813</v>
      </c>
    </row>
    <row r="31" spans="1:9">
      <c r="A31" s="59">
        <v>43720</v>
      </c>
      <c r="B31" s="60" t="s">
        <v>80</v>
      </c>
      <c r="C31" s="51" t="s">
        <v>81</v>
      </c>
      <c r="D31" s="51"/>
      <c r="E31" s="71">
        <v>1935</v>
      </c>
      <c r="F31" s="61">
        <v>25272.500276656971</v>
      </c>
      <c r="G31" s="73"/>
      <c r="H31" s="52">
        <f t="shared" si="13"/>
        <v>79731</v>
      </c>
      <c r="I31" s="62">
        <f t="shared" si="14"/>
        <v>1854.2093023255813</v>
      </c>
    </row>
    <row r="32" spans="1:9">
      <c r="A32" s="59">
        <v>43720</v>
      </c>
      <c r="B32" s="51" t="s">
        <v>21</v>
      </c>
      <c r="C32" s="51" t="s">
        <v>46</v>
      </c>
      <c r="D32" s="51"/>
      <c r="E32" s="71">
        <v>20</v>
      </c>
      <c r="F32" s="61">
        <v>25272.500276656971</v>
      </c>
      <c r="G32" s="73"/>
      <c r="H32" s="52">
        <f t="shared" si="13"/>
        <v>79711</v>
      </c>
      <c r="I32" s="62">
        <f t="shared" si="14"/>
        <v>1853.7441860465117</v>
      </c>
    </row>
    <row r="33" spans="1:9">
      <c r="A33" s="59">
        <v>43721</v>
      </c>
      <c r="B33" s="60" t="s">
        <v>82</v>
      </c>
      <c r="C33" s="51" t="s">
        <v>83</v>
      </c>
      <c r="D33" s="51"/>
      <c r="E33" s="71">
        <v>1720</v>
      </c>
      <c r="F33" s="61">
        <v>25272.500276656971</v>
      </c>
      <c r="G33" s="73"/>
      <c r="H33" s="52">
        <f t="shared" ref="H33" si="15">+H32+D33-E33</f>
        <v>77991</v>
      </c>
      <c r="I33" s="62">
        <f t="shared" ref="I33" si="16">+H33/43</f>
        <v>1813.7441860465117</v>
      </c>
    </row>
    <row r="34" spans="1:9">
      <c r="A34" s="59">
        <v>43721</v>
      </c>
      <c r="B34" s="60" t="s">
        <v>84</v>
      </c>
      <c r="C34" s="51" t="s">
        <v>85</v>
      </c>
      <c r="D34" s="51"/>
      <c r="E34" s="71">
        <v>1720</v>
      </c>
      <c r="F34" s="61">
        <v>25272.500276656971</v>
      </c>
      <c r="G34" s="73"/>
      <c r="H34" s="52">
        <f t="shared" ref="H34:H36" si="17">+H33+D34-E34</f>
        <v>76271</v>
      </c>
      <c r="I34" s="62">
        <f t="shared" ref="I34:I36" si="18">+H34/43</f>
        <v>1773.7441860465117</v>
      </c>
    </row>
    <row r="35" spans="1:9">
      <c r="A35" s="59">
        <v>43721</v>
      </c>
      <c r="B35" s="60" t="s">
        <v>86</v>
      </c>
      <c r="C35" s="51" t="s">
        <v>85</v>
      </c>
      <c r="D35" s="51"/>
      <c r="E35" s="71">
        <v>1720</v>
      </c>
      <c r="F35" s="61">
        <v>25272.500276656971</v>
      </c>
      <c r="G35" s="73"/>
      <c r="H35" s="52">
        <f t="shared" si="17"/>
        <v>74551</v>
      </c>
      <c r="I35" s="62">
        <f t="shared" si="18"/>
        <v>1733.7441860465117</v>
      </c>
    </row>
    <row r="36" spans="1:9">
      <c r="A36" s="59">
        <v>43721</v>
      </c>
      <c r="B36" s="51" t="s">
        <v>21</v>
      </c>
      <c r="C36" s="51" t="s">
        <v>46</v>
      </c>
      <c r="D36" s="51"/>
      <c r="E36" s="71">
        <v>49</v>
      </c>
      <c r="F36" s="61">
        <v>25272.500276656971</v>
      </c>
      <c r="G36" s="73"/>
      <c r="H36" s="52">
        <f t="shared" si="17"/>
        <v>74502</v>
      </c>
      <c r="I36" s="62">
        <f t="shared" si="18"/>
        <v>1732.6046511627908</v>
      </c>
    </row>
    <row r="37" spans="1:9">
      <c r="A37" s="59">
        <v>43724</v>
      </c>
      <c r="B37" s="51" t="s">
        <v>21</v>
      </c>
      <c r="C37" s="51" t="s">
        <v>46</v>
      </c>
      <c r="D37" s="51"/>
      <c r="E37" s="71">
        <v>83</v>
      </c>
      <c r="F37" s="61">
        <v>25272.500276656971</v>
      </c>
      <c r="G37" s="73"/>
      <c r="H37" s="52">
        <f t="shared" ref="H37:H38" si="19">+H36+D37-E37</f>
        <v>74419</v>
      </c>
      <c r="I37" s="62">
        <f t="shared" ref="I37:I38" si="20">+H37/43</f>
        <v>1730.6744186046512</v>
      </c>
    </row>
    <row r="38" spans="1:9">
      <c r="A38" s="59">
        <v>43724</v>
      </c>
      <c r="B38" s="60" t="s">
        <v>101</v>
      </c>
      <c r="C38" s="51" t="s">
        <v>104</v>
      </c>
      <c r="D38" s="51"/>
      <c r="E38" s="71">
        <v>3010</v>
      </c>
      <c r="F38" s="61">
        <v>25272.500276656971</v>
      </c>
      <c r="G38" s="73"/>
      <c r="H38" s="52">
        <f t="shared" si="19"/>
        <v>71409</v>
      </c>
      <c r="I38" s="62">
        <f t="shared" si="20"/>
        <v>1660.6744186046512</v>
      </c>
    </row>
    <row r="39" spans="1:9">
      <c r="A39" s="59">
        <v>43724</v>
      </c>
      <c r="B39" s="60" t="s">
        <v>102</v>
      </c>
      <c r="C39" s="51" t="s">
        <v>104</v>
      </c>
      <c r="D39" s="51"/>
      <c r="E39" s="71">
        <v>3010</v>
      </c>
      <c r="F39" s="61">
        <v>25272.500276656971</v>
      </c>
      <c r="G39" s="73"/>
      <c r="H39" s="52">
        <f t="shared" ref="H39:H40" si="21">+H38+D39-E39</f>
        <v>68399</v>
      </c>
      <c r="I39" s="62">
        <f t="shared" ref="I39:I40" si="22">+H39/43</f>
        <v>1590.6744186046512</v>
      </c>
    </row>
    <row r="40" spans="1:9">
      <c r="A40" s="59">
        <v>43724</v>
      </c>
      <c r="B40" s="60" t="s">
        <v>103</v>
      </c>
      <c r="C40" s="51" t="s">
        <v>104</v>
      </c>
      <c r="D40" s="51"/>
      <c r="E40" s="71">
        <v>3010</v>
      </c>
      <c r="F40" s="61">
        <v>25272.500276656971</v>
      </c>
      <c r="G40" s="73"/>
      <c r="H40" s="52">
        <f t="shared" si="21"/>
        <v>65389</v>
      </c>
      <c r="I40" s="62">
        <f t="shared" si="22"/>
        <v>1520.6744186046512</v>
      </c>
    </row>
    <row r="41" spans="1:9">
      <c r="A41" s="59">
        <v>43725</v>
      </c>
      <c r="B41" s="60" t="s">
        <v>105</v>
      </c>
      <c r="C41" s="51" t="s">
        <v>106</v>
      </c>
      <c r="D41" s="51"/>
      <c r="E41" s="71">
        <v>3060</v>
      </c>
      <c r="F41" s="61">
        <v>25272.500276656971</v>
      </c>
      <c r="G41" s="73"/>
      <c r="H41" s="52">
        <f t="shared" ref="H41" si="23">+H40+D41-E41</f>
        <v>62329</v>
      </c>
      <c r="I41" s="62">
        <f t="shared" ref="I41" si="24">+H41/43</f>
        <v>1449.5116279069769</v>
      </c>
    </row>
    <row r="42" spans="1:9">
      <c r="A42" s="59">
        <v>43725</v>
      </c>
      <c r="B42" s="60" t="s">
        <v>110</v>
      </c>
      <c r="C42" s="51" t="s">
        <v>112</v>
      </c>
      <c r="D42" s="51"/>
      <c r="E42" s="71">
        <v>645</v>
      </c>
      <c r="F42" s="61">
        <v>25272.500276656971</v>
      </c>
      <c r="G42" s="73"/>
      <c r="H42" s="52">
        <f t="shared" ref="H42:H43" si="25">+H41+D42-E42</f>
        <v>61684</v>
      </c>
      <c r="I42" s="62">
        <f t="shared" ref="I42:I43" si="26">+H42/43</f>
        <v>1434.5116279069769</v>
      </c>
    </row>
    <row r="43" spans="1:9">
      <c r="A43" s="59">
        <v>43725</v>
      </c>
      <c r="B43" s="60" t="s">
        <v>111</v>
      </c>
      <c r="C43" s="51" t="s">
        <v>106</v>
      </c>
      <c r="D43" s="51"/>
      <c r="E43" s="71">
        <v>3060</v>
      </c>
      <c r="F43" s="61">
        <v>25272.500276656971</v>
      </c>
      <c r="G43" s="73"/>
      <c r="H43" s="52">
        <f t="shared" si="25"/>
        <v>58624</v>
      </c>
      <c r="I43" s="62">
        <f t="shared" si="26"/>
        <v>1363.3488372093022</v>
      </c>
    </row>
    <row r="44" spans="1:9">
      <c r="A44" s="59">
        <v>43725</v>
      </c>
      <c r="B44" s="60" t="s">
        <v>116</v>
      </c>
      <c r="C44" s="51" t="s">
        <v>106</v>
      </c>
      <c r="D44" s="51"/>
      <c r="E44" s="71">
        <v>3060</v>
      </c>
      <c r="F44" s="61">
        <v>25272.500276656971</v>
      </c>
      <c r="G44" s="73"/>
      <c r="H44" s="52">
        <f t="shared" ref="H44:H46" si="27">+H43+D44-E44</f>
        <v>55564</v>
      </c>
      <c r="I44" s="62">
        <f t="shared" ref="I44:I45" si="28">+H44/43</f>
        <v>1292.1860465116279</v>
      </c>
    </row>
    <row r="45" spans="1:9">
      <c r="A45" s="59">
        <v>43725</v>
      </c>
      <c r="B45" s="51" t="s">
        <v>21</v>
      </c>
      <c r="C45" s="51" t="s">
        <v>46</v>
      </c>
      <c r="D45" s="51"/>
      <c r="E45" s="71">
        <v>64</v>
      </c>
      <c r="F45" s="61">
        <v>25272.500276656971</v>
      </c>
      <c r="G45" s="73"/>
      <c r="H45" s="52">
        <f t="shared" si="27"/>
        <v>55500</v>
      </c>
      <c r="I45" s="62">
        <f t="shared" si="28"/>
        <v>1290.6976744186047</v>
      </c>
    </row>
    <row r="46" spans="1:9">
      <c r="A46" s="50">
        <v>43725</v>
      </c>
      <c r="B46" s="51"/>
      <c r="C46" s="51" t="s">
        <v>48</v>
      </c>
      <c r="D46" s="52">
        <v>8616</v>
      </c>
      <c r="E46" s="71"/>
      <c r="F46" s="61">
        <f>((H45*F45)+(D46*G46))/H46</f>
        <v>25289.099407092006</v>
      </c>
      <c r="G46" s="72">
        <v>25396.022775144978</v>
      </c>
      <c r="H46" s="52">
        <f t="shared" si="27"/>
        <v>64116</v>
      </c>
      <c r="I46" s="62">
        <f>+H46/43</f>
        <v>1491.0697674418604</v>
      </c>
    </row>
    <row r="47" spans="1:9">
      <c r="A47" s="59">
        <v>43726</v>
      </c>
      <c r="B47" s="51" t="s">
        <v>21</v>
      </c>
      <c r="C47" s="51" t="s">
        <v>121</v>
      </c>
      <c r="D47" s="51"/>
      <c r="E47" s="71">
        <v>36</v>
      </c>
      <c r="F47" s="61">
        <v>25289.099407092006</v>
      </c>
      <c r="G47" s="73"/>
      <c r="H47" s="52">
        <f t="shared" ref="H47:H49" si="29">+H46+D47-E47</f>
        <v>64080</v>
      </c>
      <c r="I47" s="62">
        <f t="shared" ref="I47" si="30">+H47/43</f>
        <v>1490.2325581395348</v>
      </c>
    </row>
    <row r="48" spans="1:9">
      <c r="A48" s="50">
        <v>43726</v>
      </c>
      <c r="B48" s="51"/>
      <c r="C48" s="51" t="s">
        <v>119</v>
      </c>
      <c r="D48" s="52">
        <v>8676</v>
      </c>
      <c r="E48" s="71"/>
      <c r="F48" s="61">
        <f>((H47*F47)+(D48*G48))/H48</f>
        <v>25342.518054469587</v>
      </c>
      <c r="G48" s="72">
        <v>25737.06242099281</v>
      </c>
      <c r="H48" s="52">
        <f t="shared" si="29"/>
        <v>72756</v>
      </c>
      <c r="I48" s="62">
        <f>+H48/43</f>
        <v>1692</v>
      </c>
    </row>
    <row r="49" spans="1:9">
      <c r="A49" s="59">
        <v>43727</v>
      </c>
      <c r="B49" s="51" t="s">
        <v>125</v>
      </c>
      <c r="C49" s="51" t="s">
        <v>126</v>
      </c>
      <c r="D49" s="51"/>
      <c r="E49" s="71">
        <v>1032</v>
      </c>
      <c r="F49" s="61">
        <v>25342.518054469587</v>
      </c>
      <c r="G49" s="73"/>
      <c r="H49" s="52">
        <f t="shared" si="29"/>
        <v>71724</v>
      </c>
      <c r="I49" s="62">
        <f t="shared" ref="I49" si="31">+H49/43</f>
        <v>1668</v>
      </c>
    </row>
    <row r="50" spans="1:9">
      <c r="A50" s="50">
        <v>43727</v>
      </c>
      <c r="B50" s="51"/>
      <c r="C50" s="51" t="s">
        <v>127</v>
      </c>
      <c r="D50" s="52">
        <v>8532</v>
      </c>
      <c r="E50" s="71"/>
      <c r="F50" s="61">
        <f>((H49*F49)+(D50*G50))/H50</f>
        <v>25369.619882097581</v>
      </c>
      <c r="G50" s="72">
        <v>25597.450576517436</v>
      </c>
      <c r="H50" s="52">
        <f t="shared" ref="H50:H51" si="32">+H49+D50-E50</f>
        <v>80256</v>
      </c>
      <c r="I50" s="62">
        <f>+H50/43</f>
        <v>1866.4186046511627</v>
      </c>
    </row>
    <row r="51" spans="1:9">
      <c r="A51" s="59">
        <v>43728</v>
      </c>
      <c r="B51" s="60" t="s">
        <v>130</v>
      </c>
      <c r="C51" s="51" t="s">
        <v>131</v>
      </c>
      <c r="D51" s="51"/>
      <c r="E51" s="71">
        <v>3010</v>
      </c>
      <c r="F51" s="61">
        <v>25369.619882097581</v>
      </c>
      <c r="G51" s="73"/>
      <c r="H51" s="52">
        <f t="shared" si="32"/>
        <v>77246</v>
      </c>
      <c r="I51" s="62">
        <f t="shared" ref="I51" si="33">+H51/43</f>
        <v>1796.4186046511627</v>
      </c>
    </row>
    <row r="52" spans="1:9">
      <c r="A52" s="59">
        <v>43729</v>
      </c>
      <c r="B52" s="60" t="s">
        <v>130</v>
      </c>
      <c r="C52" s="51" t="s">
        <v>144</v>
      </c>
      <c r="D52" s="51"/>
      <c r="E52" s="71">
        <v>2580</v>
      </c>
      <c r="F52" s="61">
        <v>25369.619882097581</v>
      </c>
      <c r="G52" s="73"/>
      <c r="H52" s="52">
        <f t="shared" ref="H52:H53" si="34">+H51+D52-E52</f>
        <v>74666</v>
      </c>
      <c r="I52" s="62">
        <f t="shared" ref="I52:I53" si="35">+H52/43</f>
        <v>1736.4186046511627</v>
      </c>
    </row>
    <row r="53" spans="1:9">
      <c r="A53" s="59">
        <v>43729</v>
      </c>
      <c r="B53" s="51" t="s">
        <v>21</v>
      </c>
      <c r="C53" s="51" t="s">
        <v>46</v>
      </c>
      <c r="D53" s="51"/>
      <c r="E53" s="71">
        <v>50</v>
      </c>
      <c r="F53" s="61">
        <v>25369.619882097581</v>
      </c>
      <c r="G53" s="73"/>
      <c r="H53" s="52">
        <f t="shared" si="34"/>
        <v>74616</v>
      </c>
      <c r="I53" s="62">
        <f t="shared" si="35"/>
        <v>1735.2558139534883</v>
      </c>
    </row>
    <row r="54" spans="1:9">
      <c r="A54" s="59">
        <v>43730</v>
      </c>
      <c r="B54" s="60" t="s">
        <v>147</v>
      </c>
      <c r="C54" s="51" t="s">
        <v>148</v>
      </c>
      <c r="D54" s="51"/>
      <c r="E54" s="71">
        <v>774</v>
      </c>
      <c r="F54" s="61">
        <v>25369.619882097581</v>
      </c>
      <c r="G54" s="73"/>
      <c r="H54" s="52">
        <f t="shared" ref="H54" si="36">+H53+D54-E54</f>
        <v>73842</v>
      </c>
      <c r="I54" s="62">
        <f t="shared" ref="I54" si="37">+H54/43</f>
        <v>1717.2558139534883</v>
      </c>
    </row>
    <row r="55" spans="1:9">
      <c r="A55" s="59">
        <v>43730</v>
      </c>
      <c r="B55" s="60" t="s">
        <v>149</v>
      </c>
      <c r="C55" s="51" t="s">
        <v>150</v>
      </c>
      <c r="D55" s="51"/>
      <c r="E55" s="71">
        <v>430</v>
      </c>
      <c r="F55" s="61">
        <v>25369.619882097581</v>
      </c>
      <c r="G55" s="73"/>
      <c r="H55" s="52">
        <f t="shared" ref="H55" si="38">+H54+D55-E55</f>
        <v>73412</v>
      </c>
      <c r="I55" s="62">
        <f t="shared" ref="I55" si="39">+H55/43</f>
        <v>1707.2558139534883</v>
      </c>
    </row>
    <row r="56" spans="1:9">
      <c r="A56" s="59">
        <v>43730</v>
      </c>
      <c r="B56" s="60" t="s">
        <v>151</v>
      </c>
      <c r="C56" s="51" t="s">
        <v>152</v>
      </c>
      <c r="D56" s="51"/>
      <c r="E56" s="71">
        <v>2150</v>
      </c>
      <c r="F56" s="61">
        <v>25369.619882097581</v>
      </c>
      <c r="G56" s="73"/>
      <c r="H56" s="52">
        <f t="shared" ref="H56" si="40">+H55+D56-E56</f>
        <v>71262</v>
      </c>
      <c r="I56" s="62">
        <f t="shared" ref="I56" si="41">+H56/43</f>
        <v>1657.2558139534883</v>
      </c>
    </row>
    <row r="57" spans="1:9">
      <c r="A57" s="59">
        <v>43731</v>
      </c>
      <c r="B57" s="60" t="s">
        <v>157</v>
      </c>
      <c r="C57" s="51" t="s">
        <v>152</v>
      </c>
      <c r="D57" s="51"/>
      <c r="E57" s="71">
        <v>2150</v>
      </c>
      <c r="F57" s="61">
        <v>25369.619882097581</v>
      </c>
      <c r="G57" s="73"/>
      <c r="H57" s="52">
        <f t="shared" ref="H57:H59" si="42">+H56+D57-E57</f>
        <v>69112</v>
      </c>
      <c r="I57" s="62">
        <f t="shared" ref="I57:I59" si="43">+H57/43</f>
        <v>1607.2558139534883</v>
      </c>
    </row>
    <row r="58" spans="1:9">
      <c r="A58" s="59">
        <v>43731</v>
      </c>
      <c r="B58" s="60" t="s">
        <v>155</v>
      </c>
      <c r="C58" s="51" t="s">
        <v>158</v>
      </c>
      <c r="D58" s="51"/>
      <c r="E58" s="71">
        <v>3010</v>
      </c>
      <c r="F58" s="61">
        <v>25369.619882097581</v>
      </c>
      <c r="G58" s="73"/>
      <c r="H58" s="52">
        <f t="shared" si="42"/>
        <v>66102</v>
      </c>
      <c r="I58" s="62">
        <f t="shared" si="43"/>
        <v>1537.2558139534883</v>
      </c>
    </row>
    <row r="59" spans="1:9">
      <c r="A59" s="59">
        <v>43731</v>
      </c>
      <c r="B59" s="60" t="s">
        <v>156</v>
      </c>
      <c r="C59" s="51" t="s">
        <v>158</v>
      </c>
      <c r="D59" s="51"/>
      <c r="E59" s="71">
        <v>3010</v>
      </c>
      <c r="F59" s="61">
        <v>25369.619882097581</v>
      </c>
      <c r="G59" s="73"/>
      <c r="H59" s="52">
        <f t="shared" si="42"/>
        <v>63092</v>
      </c>
      <c r="I59" s="62">
        <f t="shared" si="43"/>
        <v>1467.2558139534883</v>
      </c>
    </row>
    <row r="60" spans="1:9">
      <c r="A60" s="59">
        <v>43731</v>
      </c>
      <c r="B60" s="60" t="s">
        <v>159</v>
      </c>
      <c r="C60" s="51" t="s">
        <v>158</v>
      </c>
      <c r="D60" s="51"/>
      <c r="E60" s="71">
        <v>3010</v>
      </c>
      <c r="F60" s="61">
        <v>25369.619882097581</v>
      </c>
      <c r="G60" s="73"/>
      <c r="H60" s="52">
        <f t="shared" ref="H60:H63" si="44">+H59+D60-E60</f>
        <v>60082</v>
      </c>
      <c r="I60" s="62">
        <f t="shared" ref="I60:I61" si="45">+H60/43</f>
        <v>1397.2558139534883</v>
      </c>
    </row>
    <row r="61" spans="1:9">
      <c r="A61" s="59">
        <v>43731</v>
      </c>
      <c r="B61" s="51" t="s">
        <v>21</v>
      </c>
      <c r="C61" s="51" t="s">
        <v>46</v>
      </c>
      <c r="D61" s="51"/>
      <c r="E61" s="71">
        <v>102</v>
      </c>
      <c r="F61" s="61">
        <v>25369.619882097581</v>
      </c>
      <c r="G61" s="73"/>
      <c r="H61" s="52">
        <f t="shared" si="44"/>
        <v>59980</v>
      </c>
      <c r="I61" s="62">
        <f t="shared" si="45"/>
        <v>1394.8837209302326</v>
      </c>
    </row>
    <row r="62" spans="1:9">
      <c r="A62" s="50">
        <v>43731</v>
      </c>
      <c r="B62" s="51"/>
      <c r="C62" s="51" t="s">
        <v>53</v>
      </c>
      <c r="D62" s="52">
        <v>8556</v>
      </c>
      <c r="E62" s="71"/>
      <c r="F62" s="61">
        <f>((H61*F61)+(D62*G62))/H62</f>
        <v>25391.005955701312</v>
      </c>
      <c r="G62" s="72">
        <v>25540.928430543754</v>
      </c>
      <c r="H62" s="52">
        <f t="shared" si="44"/>
        <v>68536</v>
      </c>
      <c r="I62" s="62">
        <f>+H62/43</f>
        <v>1593.8604651162791</v>
      </c>
    </row>
    <row r="63" spans="1:9">
      <c r="A63" s="59">
        <v>43731</v>
      </c>
      <c r="B63" s="60" t="s">
        <v>161</v>
      </c>
      <c r="C63" s="51" t="s">
        <v>163</v>
      </c>
      <c r="D63" s="51"/>
      <c r="E63" s="71">
        <v>2150</v>
      </c>
      <c r="F63" s="61">
        <v>25391.005955701312</v>
      </c>
      <c r="G63" s="73"/>
      <c r="H63" s="52">
        <f t="shared" si="44"/>
        <v>66386</v>
      </c>
      <c r="I63" s="62">
        <f t="shared" ref="I63" si="46">+H63/43</f>
        <v>1543.8604651162791</v>
      </c>
    </row>
    <row r="64" spans="1:9">
      <c r="A64" s="59">
        <v>43732</v>
      </c>
      <c r="B64" s="60" t="s">
        <v>162</v>
      </c>
      <c r="C64" s="51" t="s">
        <v>164</v>
      </c>
      <c r="D64" s="51"/>
      <c r="E64" s="71">
        <v>2580</v>
      </c>
      <c r="F64" s="61">
        <v>25391.005955701312</v>
      </c>
      <c r="G64" s="73"/>
      <c r="H64" s="52">
        <f t="shared" ref="H64:H65" si="47">+H63+D64-E64</f>
        <v>63806</v>
      </c>
      <c r="I64" s="62">
        <f t="shared" ref="I64:I65" si="48">+H64/43</f>
        <v>1483.8604651162791</v>
      </c>
    </row>
    <row r="65" spans="1:9">
      <c r="A65" s="59">
        <v>43732</v>
      </c>
      <c r="B65" s="60" t="s">
        <v>167</v>
      </c>
      <c r="C65" s="51" t="s">
        <v>106</v>
      </c>
      <c r="D65" s="51"/>
      <c r="E65" s="71">
        <v>3060</v>
      </c>
      <c r="F65" s="61">
        <v>25391.005955701312</v>
      </c>
      <c r="G65" s="73"/>
      <c r="H65" s="52">
        <f t="shared" si="47"/>
        <v>60746</v>
      </c>
      <c r="I65" s="62">
        <f t="shared" si="48"/>
        <v>1412.6976744186047</v>
      </c>
    </row>
    <row r="66" spans="1:9">
      <c r="A66" s="59">
        <v>43732</v>
      </c>
      <c r="B66" s="60" t="s">
        <v>168</v>
      </c>
      <c r="C66" s="51" t="s">
        <v>106</v>
      </c>
      <c r="D66" s="51"/>
      <c r="E66" s="71">
        <v>3060</v>
      </c>
      <c r="F66" s="61">
        <v>25391.005955701312</v>
      </c>
      <c r="G66" s="73"/>
      <c r="H66" s="52">
        <f t="shared" ref="H66:H67" si="49">+H65+D66-E66</f>
        <v>57686</v>
      </c>
      <c r="I66" s="62">
        <f t="shared" ref="I66:I67" si="50">+H66/43</f>
        <v>1341.5348837209303</v>
      </c>
    </row>
    <row r="67" spans="1:9">
      <c r="A67" s="59">
        <v>43732</v>
      </c>
      <c r="B67" s="60" t="s">
        <v>169</v>
      </c>
      <c r="C67" s="51" t="s">
        <v>170</v>
      </c>
      <c r="D67" s="51"/>
      <c r="E67" s="71">
        <v>1075</v>
      </c>
      <c r="F67" s="61">
        <v>25391.005955701312</v>
      </c>
      <c r="G67" s="73"/>
      <c r="H67" s="52">
        <f t="shared" si="49"/>
        <v>56611</v>
      </c>
      <c r="I67" s="62">
        <f t="shared" si="50"/>
        <v>1316.5348837209303</v>
      </c>
    </row>
    <row r="68" spans="1:9">
      <c r="A68" s="59">
        <v>43732</v>
      </c>
      <c r="B68" s="60" t="s">
        <v>171</v>
      </c>
      <c r="C68" s="51" t="s">
        <v>106</v>
      </c>
      <c r="D68" s="51"/>
      <c r="E68" s="71">
        <v>3060</v>
      </c>
      <c r="F68" s="61">
        <v>25391.005955701312</v>
      </c>
      <c r="G68" s="73"/>
      <c r="H68" s="52">
        <f t="shared" ref="H68:H71" si="51">+H67+D68-E68</f>
        <v>53551</v>
      </c>
      <c r="I68" s="62">
        <f t="shared" ref="I68:I70" si="52">+H68/43</f>
        <v>1245.3720930232557</v>
      </c>
    </row>
    <row r="69" spans="1:9">
      <c r="A69" s="59">
        <v>43732</v>
      </c>
      <c r="B69" s="51" t="s">
        <v>21</v>
      </c>
      <c r="C69" s="51" t="s">
        <v>45</v>
      </c>
      <c r="D69" s="51"/>
      <c r="E69" s="71">
        <v>55</v>
      </c>
      <c r="F69" s="61">
        <v>25391.005955701312</v>
      </c>
      <c r="G69" s="73"/>
      <c r="H69" s="52">
        <f t="shared" si="51"/>
        <v>53496</v>
      </c>
      <c r="I69" s="62">
        <f t="shared" si="52"/>
        <v>1244.0930232558139</v>
      </c>
    </row>
    <row r="70" spans="1:9">
      <c r="A70" s="59">
        <v>43732</v>
      </c>
      <c r="B70" s="51" t="s">
        <v>21</v>
      </c>
      <c r="C70" s="51" t="s">
        <v>46</v>
      </c>
      <c r="D70" s="51"/>
      <c r="E70" s="71">
        <v>205</v>
      </c>
      <c r="F70" s="61">
        <v>25391.005955701312</v>
      </c>
      <c r="G70" s="73"/>
      <c r="H70" s="52">
        <f t="shared" si="51"/>
        <v>53291</v>
      </c>
      <c r="I70" s="62">
        <f t="shared" si="52"/>
        <v>1239.3255813953488</v>
      </c>
    </row>
    <row r="71" spans="1:9">
      <c r="A71" s="50">
        <v>43732</v>
      </c>
      <c r="B71" s="51"/>
      <c r="C71" s="51" t="s">
        <v>87</v>
      </c>
      <c r="D71" s="52">
        <v>8460</v>
      </c>
      <c r="E71" s="71"/>
      <c r="F71" s="61">
        <f>((H70*F70)+(D71*G71))/H71</f>
        <v>25443.297275137422</v>
      </c>
      <c r="G71" s="72">
        <v>25772.689320535734</v>
      </c>
      <c r="H71" s="52">
        <f t="shared" si="51"/>
        <v>61751</v>
      </c>
      <c r="I71" s="62">
        <f>+H71/43</f>
        <v>1436.0697674418604</v>
      </c>
    </row>
    <row r="72" spans="1:9">
      <c r="A72" s="59">
        <v>43733</v>
      </c>
      <c r="B72" s="60" t="s">
        <v>175</v>
      </c>
      <c r="C72" s="51" t="s">
        <v>176</v>
      </c>
      <c r="D72" s="51"/>
      <c r="E72" s="71">
        <v>2580</v>
      </c>
      <c r="F72" s="61">
        <v>25443.297275137422</v>
      </c>
      <c r="G72" s="73"/>
      <c r="H72" s="52">
        <f t="shared" ref="H72:H77" si="53">+H71+D72-E72</f>
        <v>59171</v>
      </c>
      <c r="I72" s="62">
        <f t="shared" ref="I72:I77" si="54">+H72/43</f>
        <v>1376.0697674418604</v>
      </c>
    </row>
    <row r="73" spans="1:9">
      <c r="A73" s="59">
        <v>43733</v>
      </c>
      <c r="B73" s="60" t="s">
        <v>177</v>
      </c>
      <c r="C73" s="51" t="s">
        <v>106</v>
      </c>
      <c r="D73" s="51"/>
      <c r="E73" s="71">
        <v>3060</v>
      </c>
      <c r="F73" s="61">
        <v>25443.297275137422</v>
      </c>
      <c r="G73" s="73"/>
      <c r="H73" s="52">
        <f t="shared" si="53"/>
        <v>56111</v>
      </c>
      <c r="I73" s="62">
        <f t="shared" si="54"/>
        <v>1304.9069767441861</v>
      </c>
    </row>
    <row r="74" spans="1:9">
      <c r="A74" s="59">
        <v>43733</v>
      </c>
      <c r="B74" s="60" t="s">
        <v>178</v>
      </c>
      <c r="C74" s="51" t="s">
        <v>106</v>
      </c>
      <c r="D74" s="51"/>
      <c r="E74" s="71">
        <v>3060</v>
      </c>
      <c r="F74" s="61">
        <v>25443.297275137422</v>
      </c>
      <c r="G74" s="73"/>
      <c r="H74" s="52">
        <f t="shared" si="53"/>
        <v>53051</v>
      </c>
      <c r="I74" s="62">
        <f t="shared" si="54"/>
        <v>1233.7441860465117</v>
      </c>
    </row>
    <row r="75" spans="1:9">
      <c r="A75" s="59">
        <v>43733</v>
      </c>
      <c r="B75" s="51" t="s">
        <v>21</v>
      </c>
      <c r="C75" s="51" t="s">
        <v>45</v>
      </c>
      <c r="D75" s="51"/>
      <c r="E75" s="71">
        <v>68</v>
      </c>
      <c r="F75" s="61">
        <v>25443.297275137422</v>
      </c>
      <c r="G75" s="73"/>
      <c r="H75" s="52">
        <f t="shared" si="53"/>
        <v>52983</v>
      </c>
      <c r="I75" s="62">
        <f t="shared" si="54"/>
        <v>1232.1627906976744</v>
      </c>
    </row>
    <row r="76" spans="1:9">
      <c r="A76" s="59">
        <v>43733</v>
      </c>
      <c r="B76" s="51" t="s">
        <v>21</v>
      </c>
      <c r="C76" s="51" t="s">
        <v>46</v>
      </c>
      <c r="D76" s="51"/>
      <c r="E76" s="71">
        <v>30</v>
      </c>
      <c r="F76" s="61">
        <v>25443.297275137422</v>
      </c>
      <c r="G76" s="73"/>
      <c r="H76" s="52">
        <f t="shared" si="53"/>
        <v>52953</v>
      </c>
      <c r="I76" s="62">
        <f t="shared" si="54"/>
        <v>1231.4651162790697</v>
      </c>
    </row>
    <row r="77" spans="1:9">
      <c r="A77" s="59">
        <v>43734</v>
      </c>
      <c r="B77" s="60" t="s">
        <v>182</v>
      </c>
      <c r="C77" s="51" t="s">
        <v>183</v>
      </c>
      <c r="D77" s="51"/>
      <c r="E77" s="71">
        <v>3010</v>
      </c>
      <c r="F77" s="61">
        <v>25443.297275137422</v>
      </c>
      <c r="G77" s="73"/>
      <c r="H77" s="52">
        <f t="shared" si="53"/>
        <v>49943</v>
      </c>
      <c r="I77" s="62">
        <f t="shared" si="54"/>
        <v>1161.4651162790697</v>
      </c>
    </row>
    <row r="78" spans="1:9">
      <c r="A78" s="59">
        <v>43734</v>
      </c>
      <c r="B78" s="60" t="s">
        <v>184</v>
      </c>
      <c r="C78" s="51" t="s">
        <v>106</v>
      </c>
      <c r="D78" s="51"/>
      <c r="E78" s="71">
        <v>3060</v>
      </c>
      <c r="F78" s="61">
        <v>25443.297275137422</v>
      </c>
      <c r="G78" s="73"/>
      <c r="H78" s="52">
        <f t="shared" ref="H78" si="55">+H77+D78-E78</f>
        <v>46883</v>
      </c>
      <c r="I78" s="62">
        <f t="shared" ref="I78" si="56">+H78/43</f>
        <v>1090.3023255813953</v>
      </c>
    </row>
    <row r="79" spans="1:9">
      <c r="A79" s="59">
        <v>43734</v>
      </c>
      <c r="B79" s="60" t="s">
        <v>188</v>
      </c>
      <c r="C79" s="51" t="s">
        <v>106</v>
      </c>
      <c r="D79" s="51"/>
      <c r="E79" s="71">
        <v>3060</v>
      </c>
      <c r="F79" s="61">
        <v>25443.297275137422</v>
      </c>
      <c r="G79" s="73"/>
      <c r="H79" s="52">
        <f t="shared" ref="H79:H81" si="57">+H78+D79-E79</f>
        <v>43823</v>
      </c>
      <c r="I79" s="62">
        <f t="shared" ref="I79:I81" si="58">+H79/43</f>
        <v>1019.1395348837209</v>
      </c>
    </row>
    <row r="80" spans="1:9">
      <c r="A80" s="59">
        <v>43734</v>
      </c>
      <c r="B80" s="60" t="s">
        <v>189</v>
      </c>
      <c r="C80" s="51" t="s">
        <v>183</v>
      </c>
      <c r="D80" s="51"/>
      <c r="E80" s="71">
        <v>3010</v>
      </c>
      <c r="F80" s="61">
        <v>25443.297275137422</v>
      </c>
      <c r="G80" s="73"/>
      <c r="H80" s="52">
        <f t="shared" si="57"/>
        <v>40813</v>
      </c>
      <c r="I80" s="62">
        <f t="shared" si="58"/>
        <v>949.1395348837209</v>
      </c>
    </row>
    <row r="81" spans="1:9">
      <c r="A81" s="59">
        <v>43734</v>
      </c>
      <c r="B81" s="51" t="s">
        <v>21</v>
      </c>
      <c r="C81" s="51" t="s">
        <v>46</v>
      </c>
      <c r="D81" s="51"/>
      <c r="E81" s="71">
        <v>186</v>
      </c>
      <c r="F81" s="61">
        <v>25443.297275137422</v>
      </c>
      <c r="G81" s="73"/>
      <c r="H81" s="52">
        <f t="shared" si="57"/>
        <v>40627</v>
      </c>
      <c r="I81" s="62">
        <f t="shared" si="58"/>
        <v>944.81395348837214</v>
      </c>
    </row>
    <row r="82" spans="1:9">
      <c r="A82" s="59">
        <v>43734</v>
      </c>
      <c r="B82" s="60" t="s">
        <v>193</v>
      </c>
      <c r="C82" s="51" t="s">
        <v>106</v>
      </c>
      <c r="D82" s="51"/>
      <c r="E82" s="71">
        <v>3060</v>
      </c>
      <c r="F82" s="61">
        <v>25443.297275137422</v>
      </c>
      <c r="G82" s="73"/>
      <c r="H82" s="52">
        <f t="shared" ref="H82" si="59">+H81+D82-E82</f>
        <v>37567</v>
      </c>
      <c r="I82" s="62">
        <f t="shared" ref="I82" si="60">+H82/43</f>
        <v>873.65116279069764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F5:H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7" topLeftCell="A8" activePane="bottomLeft" state="frozen"/>
      <selection pane="bottomLeft" activeCell="F12" sqref="F12"/>
    </sheetView>
  </sheetViews>
  <sheetFormatPr defaultRowHeight="15"/>
  <cols>
    <col min="1" max="1" width="8.7109375" customWidth="1"/>
    <col min="2" max="2" width="8.28515625" customWidth="1"/>
    <col min="3" max="3" width="25.28515625" customWidth="1"/>
    <col min="4" max="4" width="6.85546875" customWidth="1"/>
    <col min="5" max="5" width="7.140625" customWidth="1"/>
    <col min="6" max="6" width="9.42578125" customWidth="1"/>
    <col min="7" max="7" width="9.140625" customWidth="1"/>
    <col min="8" max="8" width="7.28515625" customWidth="1"/>
    <col min="9" max="9" width="9.570312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20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19</v>
      </c>
      <c r="B5" s="76"/>
      <c r="C5" s="76"/>
      <c r="D5" s="81"/>
      <c r="E5" s="76"/>
      <c r="F5" s="76"/>
      <c r="G5" s="76"/>
      <c r="H5" s="76"/>
      <c r="I5" s="76"/>
    </row>
    <row r="6" spans="1:9">
      <c r="A6" s="82" t="s">
        <v>1</v>
      </c>
      <c r="B6" s="82" t="s">
        <v>2</v>
      </c>
      <c r="C6" s="82" t="s">
        <v>3</v>
      </c>
      <c r="D6" s="82" t="s">
        <v>4</v>
      </c>
      <c r="E6" s="82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83"/>
      <c r="B7" s="83"/>
      <c r="C7" s="83"/>
      <c r="D7" s="83"/>
      <c r="E7" s="83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9" t="s">
        <v>21</v>
      </c>
      <c r="E8" s="39"/>
      <c r="F8" s="36">
        <v>0</v>
      </c>
      <c r="G8" s="35">
        <v>0</v>
      </c>
      <c r="H8" s="21">
        <v>0</v>
      </c>
      <c r="I8" s="10">
        <f>+H8/44</f>
        <v>0</v>
      </c>
    </row>
    <row r="9" spans="1:9">
      <c r="A9" s="50">
        <v>43726</v>
      </c>
      <c r="B9" s="51"/>
      <c r="C9" s="51" t="s">
        <v>122</v>
      </c>
      <c r="D9" s="52">
        <v>2280</v>
      </c>
      <c r="E9" s="71"/>
      <c r="F9" s="61">
        <f>((H8*F8)+(D9*G9))/H9</f>
        <v>44736.175045237353</v>
      </c>
      <c r="G9" s="72">
        <v>44736.175045237353</v>
      </c>
      <c r="H9" s="52">
        <f t="shared" ref="H9" si="0">+H8+D9-E9</f>
        <v>2280</v>
      </c>
      <c r="I9" s="62">
        <f>+H9/43</f>
        <v>53.02325581395349</v>
      </c>
    </row>
    <row r="10" spans="1:9">
      <c r="A10" s="50">
        <v>43727</v>
      </c>
      <c r="B10" s="51"/>
      <c r="C10" s="51" t="s">
        <v>129</v>
      </c>
      <c r="D10" s="52">
        <v>7620</v>
      </c>
      <c r="E10" s="71"/>
      <c r="F10" s="61">
        <f>((H9*F9)+(D10*G10))/H10</f>
        <v>45815.593003177593</v>
      </c>
      <c r="G10" s="72">
        <v>46138.568455159722</v>
      </c>
      <c r="H10" s="52">
        <f t="shared" ref="H10" si="1">+H9+D10-E10</f>
        <v>9900</v>
      </c>
      <c r="I10" s="62">
        <f>+H10/43</f>
        <v>230.23255813953489</v>
      </c>
    </row>
    <row r="11" spans="1:9">
      <c r="A11" s="50">
        <v>43731</v>
      </c>
      <c r="B11" s="51"/>
      <c r="C11" s="51" t="s">
        <v>160</v>
      </c>
      <c r="D11" s="52">
        <v>7656</v>
      </c>
      <c r="E11" s="71"/>
      <c r="F11" s="61">
        <f>((H10*F10)+(D11*G11))/H11</f>
        <v>46078.239708228954</v>
      </c>
      <c r="G11" s="72">
        <v>46417.869068209162</v>
      </c>
      <c r="H11" s="52">
        <f t="shared" ref="H11:H12" si="2">+H10+D11-E11</f>
        <v>17556</v>
      </c>
      <c r="I11" s="62">
        <f>+H11/43</f>
        <v>408.27906976744185</v>
      </c>
    </row>
    <row r="12" spans="1:9">
      <c r="A12" s="59">
        <v>43732</v>
      </c>
      <c r="B12" s="51" t="s">
        <v>21</v>
      </c>
      <c r="C12" s="51" t="s">
        <v>121</v>
      </c>
      <c r="D12" s="51"/>
      <c r="E12" s="71">
        <v>34</v>
      </c>
      <c r="F12" s="61">
        <v>46078.239708228954</v>
      </c>
      <c r="G12" s="73"/>
      <c r="H12" s="52">
        <f t="shared" si="2"/>
        <v>17522</v>
      </c>
      <c r="I12" s="62">
        <f t="shared" ref="I12" si="3">+H12/43</f>
        <v>407.48837209302326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A20" sqref="A20:G20"/>
    </sheetView>
  </sheetViews>
  <sheetFormatPr defaultRowHeight="15"/>
  <cols>
    <col min="1" max="1" width="8.7109375" customWidth="1"/>
    <col min="2" max="2" width="8.28515625" customWidth="1"/>
    <col min="3" max="3" width="25.28515625" customWidth="1"/>
    <col min="4" max="4" width="6.85546875" customWidth="1"/>
    <col min="5" max="5" width="7.140625" customWidth="1"/>
    <col min="6" max="6" width="9.42578125" customWidth="1"/>
    <col min="7" max="7" width="9.140625" customWidth="1"/>
    <col min="8" max="8" width="7.28515625" customWidth="1"/>
    <col min="9" max="9" width="9.5703125" customWidth="1"/>
  </cols>
  <sheetData>
    <row r="1" spans="1:9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>
      <c r="A2" s="77"/>
      <c r="B2" s="77"/>
      <c r="C2" s="77"/>
      <c r="D2" s="77"/>
      <c r="E2" s="77"/>
      <c r="F2" s="77"/>
      <c r="G2" s="77"/>
      <c r="H2" s="77"/>
      <c r="I2" s="77"/>
    </row>
    <row r="3" spans="1:9">
      <c r="A3" s="75" t="s">
        <v>99</v>
      </c>
      <c r="B3" s="75"/>
      <c r="C3" s="75"/>
      <c r="D3" s="75"/>
      <c r="E3" s="75"/>
      <c r="F3" s="75"/>
      <c r="G3" s="75"/>
      <c r="H3" s="75"/>
      <c r="I3" s="75"/>
    </row>
    <row r="4" spans="1:9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9" ht="15.75" thickBot="1">
      <c r="A5" s="76" t="s">
        <v>19</v>
      </c>
      <c r="B5" s="76"/>
      <c r="C5" s="76"/>
      <c r="D5" s="81"/>
      <c r="E5" s="76"/>
      <c r="F5" s="76"/>
      <c r="G5" s="76"/>
      <c r="H5" s="76"/>
      <c r="I5" s="76"/>
    </row>
    <row r="6" spans="1:9">
      <c r="A6" s="82" t="s">
        <v>1</v>
      </c>
      <c r="B6" s="82" t="s">
        <v>2</v>
      </c>
      <c r="C6" s="82" t="s">
        <v>3</v>
      </c>
      <c r="D6" s="82" t="s">
        <v>4</v>
      </c>
      <c r="E6" s="82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9" ht="15.75" thickBot="1">
      <c r="A7" s="83"/>
      <c r="B7" s="83"/>
      <c r="C7" s="83"/>
      <c r="D7" s="83"/>
      <c r="E7" s="83"/>
      <c r="F7" s="34" t="s">
        <v>33</v>
      </c>
      <c r="G7" s="4" t="s">
        <v>32</v>
      </c>
      <c r="H7" s="4" t="s">
        <v>8</v>
      </c>
      <c r="I7" s="4" t="s">
        <v>9</v>
      </c>
    </row>
    <row r="8" spans="1:9">
      <c r="A8" s="12">
        <v>43709</v>
      </c>
      <c r="B8" s="6"/>
      <c r="C8" s="6" t="s">
        <v>7</v>
      </c>
      <c r="D8" s="9" t="s">
        <v>21</v>
      </c>
      <c r="E8" s="39"/>
      <c r="F8" s="36">
        <v>0</v>
      </c>
      <c r="G8" s="35">
        <v>0</v>
      </c>
      <c r="H8" s="21">
        <v>0</v>
      </c>
      <c r="I8" s="10">
        <f>+H8/44</f>
        <v>0</v>
      </c>
    </row>
    <row r="9" spans="1:9">
      <c r="A9" s="50">
        <v>43724</v>
      </c>
      <c r="B9" s="51"/>
      <c r="C9" s="51" t="s">
        <v>100</v>
      </c>
      <c r="D9" s="52">
        <v>7368</v>
      </c>
      <c r="E9" s="71"/>
      <c r="F9" s="61">
        <f>((H8*F8)+(D9*G9))/H9</f>
        <v>40095.551835846483</v>
      </c>
      <c r="G9" s="72">
        <v>40095.551835846483</v>
      </c>
      <c r="H9" s="52">
        <f t="shared" ref="H9:H10" si="0">+H8+D9-E9</f>
        <v>7368</v>
      </c>
      <c r="I9" s="62">
        <f>+H9/43</f>
        <v>171.34883720930233</v>
      </c>
    </row>
    <row r="10" spans="1:9">
      <c r="A10" s="59">
        <v>43725</v>
      </c>
      <c r="B10" s="51" t="s">
        <v>21</v>
      </c>
      <c r="C10" s="51" t="s">
        <v>45</v>
      </c>
      <c r="D10" s="51"/>
      <c r="E10" s="71">
        <v>15</v>
      </c>
      <c r="F10" s="61">
        <v>40095.551835846483</v>
      </c>
      <c r="G10" s="73"/>
      <c r="H10" s="52">
        <f t="shared" si="0"/>
        <v>7353</v>
      </c>
      <c r="I10" s="62">
        <f t="shared" ref="I10" si="1">+H10/43</f>
        <v>171</v>
      </c>
    </row>
    <row r="11" spans="1:9">
      <c r="A11" s="50">
        <v>43725</v>
      </c>
      <c r="B11" s="51"/>
      <c r="C11" s="51" t="s">
        <v>115</v>
      </c>
      <c r="D11" s="52">
        <v>6024</v>
      </c>
      <c r="E11" s="71"/>
      <c r="F11" s="61">
        <f>((H10*F10)+(D11*G11))/H11</f>
        <v>39145.084212001566</v>
      </c>
      <c r="G11" s="72">
        <v>37984.926768752615</v>
      </c>
      <c r="H11" s="52">
        <f t="shared" ref="H11:H12" si="2">+H10+D11-E11</f>
        <v>13377</v>
      </c>
      <c r="I11" s="62">
        <f>+H11/43</f>
        <v>311.09302325581393</v>
      </c>
    </row>
    <row r="12" spans="1:9">
      <c r="A12" s="59">
        <v>43726</v>
      </c>
      <c r="B12" s="51" t="s">
        <v>21</v>
      </c>
      <c r="C12" s="51" t="s">
        <v>45</v>
      </c>
      <c r="D12" s="51"/>
      <c r="E12" s="71">
        <v>8</v>
      </c>
      <c r="F12" s="61">
        <v>39145.084212001566</v>
      </c>
      <c r="G12" s="73"/>
      <c r="H12" s="52">
        <f t="shared" si="2"/>
        <v>13369</v>
      </c>
      <c r="I12" s="62">
        <f t="shared" ref="I12" si="3">+H12/43</f>
        <v>310.90697674418607</v>
      </c>
    </row>
    <row r="13" spans="1:9">
      <c r="A13" s="59">
        <v>43727</v>
      </c>
      <c r="B13" s="60" t="s">
        <v>123</v>
      </c>
      <c r="C13" s="51" t="s">
        <v>124</v>
      </c>
      <c r="D13" s="51"/>
      <c r="E13" s="71">
        <v>2200</v>
      </c>
      <c r="F13" s="61">
        <v>39145.084212001566</v>
      </c>
      <c r="G13" s="73"/>
      <c r="H13" s="52">
        <f t="shared" ref="H13" si="4">+H12+D13-E13</f>
        <v>11169</v>
      </c>
      <c r="I13" s="62">
        <f t="shared" ref="I13" si="5">+H13/43</f>
        <v>259.74418604651163</v>
      </c>
    </row>
    <row r="14" spans="1:9">
      <c r="A14" s="59">
        <v>43728</v>
      </c>
      <c r="B14" s="60" t="s">
        <v>132</v>
      </c>
      <c r="C14" s="51" t="s">
        <v>124</v>
      </c>
      <c r="D14" s="51"/>
      <c r="E14" s="71">
        <v>2200</v>
      </c>
      <c r="F14" s="61">
        <v>39145.084212001566</v>
      </c>
      <c r="G14" s="73"/>
      <c r="H14" s="52">
        <f t="shared" ref="H14:H16" si="6">+H13+D14-E14</f>
        <v>8969</v>
      </c>
      <c r="I14" s="62">
        <f t="shared" ref="I14:I15" si="7">+H14/43</f>
        <v>208.58139534883722</v>
      </c>
    </row>
    <row r="15" spans="1:9">
      <c r="A15" s="59">
        <v>43729</v>
      </c>
      <c r="B15" s="51" t="s">
        <v>21</v>
      </c>
      <c r="C15" s="51" t="s">
        <v>46</v>
      </c>
      <c r="D15" s="51"/>
      <c r="E15" s="71">
        <v>12</v>
      </c>
      <c r="F15" s="61">
        <v>39145.084212001566</v>
      </c>
      <c r="G15" s="73"/>
      <c r="H15" s="52">
        <f t="shared" si="6"/>
        <v>8957</v>
      </c>
      <c r="I15" s="62">
        <f t="shared" si="7"/>
        <v>208.30232558139534</v>
      </c>
    </row>
    <row r="16" spans="1:9">
      <c r="A16" s="50">
        <v>43732</v>
      </c>
      <c r="B16" s="51"/>
      <c r="C16" s="51" t="s">
        <v>172</v>
      </c>
      <c r="D16" s="52">
        <v>7932</v>
      </c>
      <c r="E16" s="71"/>
      <c r="F16" s="61">
        <f>((H15*F15)+(D16*G16))/H16</f>
        <v>44887.892189920036</v>
      </c>
      <c r="G16" s="72">
        <v>51372.805333921024</v>
      </c>
      <c r="H16" s="52">
        <f t="shared" si="6"/>
        <v>16889</v>
      </c>
      <c r="I16" s="62">
        <f>+H16/43</f>
        <v>392.76744186046511</v>
      </c>
    </row>
    <row r="17" spans="1:9">
      <c r="A17" s="59">
        <v>43733</v>
      </c>
      <c r="B17" s="60" t="s">
        <v>174</v>
      </c>
      <c r="C17" s="51" t="s">
        <v>124</v>
      </c>
      <c r="D17" s="51"/>
      <c r="E17" s="71">
        <v>2200</v>
      </c>
      <c r="F17" s="61">
        <v>44887.892189920036</v>
      </c>
      <c r="G17" s="73"/>
      <c r="H17" s="52">
        <f t="shared" ref="H17:H20" si="8">+H16+D17-E17</f>
        <v>14689</v>
      </c>
      <c r="I17" s="62">
        <f t="shared" ref="I17:I19" si="9">+H17/43</f>
        <v>341.60465116279067</v>
      </c>
    </row>
    <row r="18" spans="1:9">
      <c r="A18" s="59">
        <v>43733</v>
      </c>
      <c r="B18" s="51" t="s">
        <v>21</v>
      </c>
      <c r="C18" s="51" t="s">
        <v>45</v>
      </c>
      <c r="D18" s="51"/>
      <c r="E18" s="71">
        <v>15</v>
      </c>
      <c r="F18" s="61">
        <v>44887.892189920036</v>
      </c>
      <c r="G18" s="73"/>
      <c r="H18" s="52">
        <f t="shared" si="8"/>
        <v>14674</v>
      </c>
      <c r="I18" s="62">
        <f t="shared" si="9"/>
        <v>341.25581395348837</v>
      </c>
    </row>
    <row r="19" spans="1:9">
      <c r="A19" s="59">
        <v>43733</v>
      </c>
      <c r="B19" s="51" t="s">
        <v>21</v>
      </c>
      <c r="C19" s="51" t="s">
        <v>46</v>
      </c>
      <c r="D19" s="51"/>
      <c r="E19" s="71">
        <v>62</v>
      </c>
      <c r="F19" s="61">
        <v>44887.892189920036</v>
      </c>
      <c r="G19" s="73"/>
      <c r="H19" s="52">
        <f t="shared" si="8"/>
        <v>14612</v>
      </c>
      <c r="I19" s="62">
        <f t="shared" si="9"/>
        <v>339.81395348837208</v>
      </c>
    </row>
    <row r="20" spans="1:9">
      <c r="A20" s="50">
        <v>43734</v>
      </c>
      <c r="B20" s="51"/>
      <c r="C20" s="51" t="s">
        <v>190</v>
      </c>
      <c r="D20" s="52">
        <v>6864</v>
      </c>
      <c r="E20" s="71"/>
      <c r="F20" s="61">
        <f>((H19*F19)+(D20*G20))/H20</f>
        <v>43766.924282041989</v>
      </c>
      <c r="G20" s="72">
        <v>41380.621387241001</v>
      </c>
      <c r="H20" s="52">
        <f t="shared" si="8"/>
        <v>21476</v>
      </c>
      <c r="I20" s="62">
        <f>+H20/43</f>
        <v>499.44186046511629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pane ySplit="7" topLeftCell="A8" activePane="bottomLeft" state="frozen"/>
      <selection pane="bottomLeft" activeCell="A14" sqref="A14:I14"/>
    </sheetView>
  </sheetViews>
  <sheetFormatPr defaultRowHeight="15"/>
  <cols>
    <col min="1" max="1" width="8.7109375" customWidth="1"/>
    <col min="2" max="2" width="8.28515625" customWidth="1"/>
    <col min="3" max="3" width="25.140625" customWidth="1"/>
    <col min="4" max="4" width="6.85546875" customWidth="1"/>
    <col min="5" max="5" width="7.140625" customWidth="1"/>
    <col min="6" max="7" width="10.42578125" customWidth="1"/>
    <col min="8" max="8" width="8.85546875" customWidth="1"/>
    <col min="9" max="9" width="10.7109375" customWidth="1"/>
    <col min="11" max="11" width="15.85546875" bestFit="1" customWidth="1"/>
  </cols>
  <sheetData>
    <row r="1" spans="1:11" ht="23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11">
      <c r="A2" s="77"/>
      <c r="B2" s="77"/>
      <c r="C2" s="77"/>
      <c r="D2" s="77"/>
      <c r="E2" s="77"/>
      <c r="F2" s="77"/>
      <c r="G2" s="77"/>
      <c r="H2" s="77"/>
      <c r="I2" s="77"/>
      <c r="K2" s="32"/>
    </row>
    <row r="3" spans="1:11">
      <c r="A3" s="75" t="s">
        <v>22</v>
      </c>
      <c r="B3" s="75"/>
      <c r="C3" s="75"/>
      <c r="D3" s="75"/>
      <c r="E3" s="75"/>
      <c r="F3" s="75"/>
      <c r="G3" s="75"/>
      <c r="H3" s="75"/>
      <c r="I3" s="75"/>
    </row>
    <row r="4" spans="1:11">
      <c r="A4" s="75" t="s">
        <v>13</v>
      </c>
      <c r="B4" s="75"/>
      <c r="C4" s="75"/>
      <c r="D4" s="75"/>
      <c r="E4" s="75"/>
      <c r="F4" s="75"/>
      <c r="G4" s="75"/>
      <c r="H4" s="75"/>
      <c r="I4" s="75"/>
    </row>
    <row r="5" spans="1:11" ht="15.75" thickBot="1">
      <c r="A5" s="76" t="s">
        <v>19</v>
      </c>
      <c r="B5" s="76"/>
      <c r="C5" s="76"/>
      <c r="D5" s="81"/>
      <c r="E5" s="76"/>
      <c r="F5" s="76"/>
      <c r="G5" s="76"/>
      <c r="H5" s="76"/>
      <c r="I5" s="76"/>
    </row>
    <row r="6" spans="1:11">
      <c r="A6" s="78" t="s">
        <v>1</v>
      </c>
      <c r="B6" s="78" t="s">
        <v>2</v>
      </c>
      <c r="C6" s="78" t="s">
        <v>3</v>
      </c>
      <c r="D6" s="78" t="s">
        <v>4</v>
      </c>
      <c r="E6" s="78" t="s">
        <v>5</v>
      </c>
      <c r="F6" s="33" t="s">
        <v>31</v>
      </c>
      <c r="G6" s="3" t="s">
        <v>31</v>
      </c>
      <c r="H6" s="3" t="s">
        <v>6</v>
      </c>
      <c r="I6" s="3" t="s">
        <v>6</v>
      </c>
    </row>
    <row r="7" spans="1:11" ht="15.75" thickBot="1">
      <c r="A7" s="79"/>
      <c r="B7" s="79"/>
      <c r="C7" s="79"/>
      <c r="D7" s="79"/>
      <c r="E7" s="79"/>
      <c r="F7" s="34" t="s">
        <v>33</v>
      </c>
      <c r="G7" s="4" t="s">
        <v>32</v>
      </c>
      <c r="H7" s="4" t="s">
        <v>8</v>
      </c>
      <c r="I7" s="4" t="s">
        <v>9</v>
      </c>
    </row>
    <row r="8" spans="1:11">
      <c r="A8" s="13">
        <v>43709</v>
      </c>
      <c r="B8" s="6"/>
      <c r="C8" s="6" t="s">
        <v>7</v>
      </c>
      <c r="D8" s="25"/>
      <c r="E8" s="24"/>
      <c r="F8" s="37">
        <v>0</v>
      </c>
      <c r="G8" s="27">
        <v>0</v>
      </c>
      <c r="H8" s="24">
        <v>0</v>
      </c>
      <c r="I8" s="26">
        <f t="shared" ref="I8" si="0">+H8/43</f>
        <v>0</v>
      </c>
      <c r="K8" s="31"/>
    </row>
    <row r="9" spans="1:11">
      <c r="A9" s="50">
        <v>43728</v>
      </c>
      <c r="B9" s="51"/>
      <c r="C9" s="51" t="s">
        <v>137</v>
      </c>
      <c r="D9" s="52">
        <v>7572</v>
      </c>
      <c r="E9" s="71"/>
      <c r="F9" s="61">
        <f>((H8*F8)+(D9*G9))/H9</f>
        <v>40351.915761037038</v>
      </c>
      <c r="G9" s="72">
        <v>40351.915761037038</v>
      </c>
      <c r="H9" s="52">
        <f t="shared" ref="H9" si="1">+H8+D9-E9</f>
        <v>7572</v>
      </c>
      <c r="I9" s="62">
        <f>+H9/43</f>
        <v>176.09302325581396</v>
      </c>
    </row>
    <row r="10" spans="1:11">
      <c r="A10" s="50">
        <v>43729</v>
      </c>
      <c r="B10" s="51"/>
      <c r="C10" s="51" t="s">
        <v>145</v>
      </c>
      <c r="D10" s="52">
        <v>8628</v>
      </c>
      <c r="E10" s="71"/>
      <c r="F10" s="61">
        <f>((H9*F9)+(D10*G10))/H10</f>
        <v>40800.798274874476</v>
      </c>
      <c r="G10" s="72">
        <v>41194.741065182432</v>
      </c>
      <c r="H10" s="52">
        <f t="shared" ref="H10:H11" si="2">+H9+D10-E10</f>
        <v>16200</v>
      </c>
      <c r="I10" s="62">
        <f>+H10/43</f>
        <v>376.74418604651163</v>
      </c>
    </row>
    <row r="11" spans="1:11">
      <c r="A11" s="59">
        <v>43729</v>
      </c>
      <c r="B11" s="51" t="s">
        <v>21</v>
      </c>
      <c r="C11" s="51" t="s">
        <v>45</v>
      </c>
      <c r="D11" s="51"/>
      <c r="E11" s="71">
        <v>28</v>
      </c>
      <c r="F11" s="61">
        <v>40800.798274874476</v>
      </c>
      <c r="G11" s="73"/>
      <c r="H11" s="52">
        <f t="shared" si="2"/>
        <v>16172</v>
      </c>
      <c r="I11" s="62">
        <f t="shared" ref="I11" si="3">+H11/43</f>
        <v>376.09302325581393</v>
      </c>
    </row>
    <row r="12" spans="1:11">
      <c r="A12" s="59">
        <v>43731</v>
      </c>
      <c r="B12" s="51" t="s">
        <v>21</v>
      </c>
      <c r="C12" s="51" t="s">
        <v>45</v>
      </c>
      <c r="D12" s="51"/>
      <c r="E12" s="71">
        <v>3</v>
      </c>
      <c r="F12" s="61">
        <v>40800.798274874476</v>
      </c>
      <c r="G12" s="73"/>
      <c r="H12" s="52">
        <f t="shared" ref="H12:H13" si="4">+H11+D12-E12</f>
        <v>16169</v>
      </c>
      <c r="I12" s="62">
        <f t="shared" ref="I12" si="5">+H12/43</f>
        <v>376.02325581395348</v>
      </c>
    </row>
    <row r="13" spans="1:11">
      <c r="A13" s="50">
        <v>43733</v>
      </c>
      <c r="B13" s="51"/>
      <c r="C13" s="51" t="s">
        <v>179</v>
      </c>
      <c r="D13" s="52">
        <v>8592</v>
      </c>
      <c r="E13" s="71"/>
      <c r="F13" s="61">
        <f>((H12*F12)+(D13*G13))/H13</f>
        <v>41123.08897045959</v>
      </c>
      <c r="G13" s="72">
        <v>41729.597147474924</v>
      </c>
      <c r="H13" s="52">
        <f t="shared" si="4"/>
        <v>24761</v>
      </c>
      <c r="I13" s="62">
        <f>+H13/43</f>
        <v>575.83720930232562</v>
      </c>
    </row>
    <row r="14" spans="1:11">
      <c r="A14" s="59">
        <v>43734</v>
      </c>
      <c r="B14" s="51" t="s">
        <v>21</v>
      </c>
      <c r="C14" s="51" t="s">
        <v>45</v>
      </c>
      <c r="D14" s="51"/>
      <c r="E14" s="71">
        <v>10</v>
      </c>
      <c r="F14" s="61">
        <v>41123.08897045959</v>
      </c>
      <c r="G14" s="73"/>
      <c r="H14" s="52">
        <f t="shared" ref="H14" si="6">+H13+D14-E14</f>
        <v>24751</v>
      </c>
      <c r="I14" s="62">
        <f t="shared" ref="I14" si="7">+H14/43</f>
        <v>575.60465116279067</v>
      </c>
    </row>
  </sheetData>
  <mergeCells count="10">
    <mergeCell ref="A6:A7"/>
    <mergeCell ref="B6:B7"/>
    <mergeCell ref="C6:C7"/>
    <mergeCell ref="D6:D7"/>
    <mergeCell ref="E6:E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Semen</vt:lpstr>
      <vt:lpstr>T6K400H</vt:lpstr>
      <vt:lpstr>T6K400</vt:lpstr>
      <vt:lpstr>T6K300H</vt:lpstr>
      <vt:lpstr>T6K300</vt:lpstr>
      <vt:lpstr>T6K275</vt:lpstr>
      <vt:lpstr>T8K400H</vt:lpstr>
      <vt:lpstr>T8K300H</vt:lpstr>
      <vt:lpstr>T8K400</vt:lpstr>
      <vt:lpstr>T8K300</vt:lpstr>
      <vt:lpstr>T8K275</vt:lpstr>
      <vt:lpstr>TU6</vt:lpstr>
      <vt:lpstr>TU6M</vt:lpstr>
      <vt:lpstr>TU8</vt:lpstr>
      <vt:lpstr>K10x20x40</vt:lpstr>
      <vt:lpstr>K15x25x40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2019-06-12T01:48:25Z</cp:lastPrinted>
  <dcterms:created xsi:type="dcterms:W3CDTF">2019-04-30T18:04:45Z</dcterms:created>
  <dcterms:modified xsi:type="dcterms:W3CDTF">2019-09-26T22:24:11Z</dcterms:modified>
</cp:coreProperties>
</file>