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E5" i="4" l="1"/>
  <c r="F6" i="4"/>
  <c r="F7" i="4"/>
  <c r="F8" i="4"/>
  <c r="F9" i="4"/>
  <c r="F10" i="4"/>
  <c r="F11" i="4"/>
  <c r="F12" i="4"/>
  <c r="F13" i="4"/>
  <c r="F14" i="4"/>
  <c r="F5" i="4"/>
  <c r="E6" i="4"/>
  <c r="E7" i="4"/>
  <c r="E8" i="4"/>
  <c r="E9" i="4"/>
  <c r="E10" i="4"/>
  <c r="E11" i="4"/>
  <c r="E12" i="4"/>
  <c r="E13" i="4"/>
  <c r="E14" i="4"/>
  <c r="F8" i="3"/>
  <c r="F9" i="3"/>
  <c r="F10" i="3"/>
  <c r="F11" i="3"/>
  <c r="F12" i="3"/>
  <c r="F13" i="3"/>
  <c r="F14" i="3"/>
  <c r="F15" i="3"/>
  <c r="F7" i="3"/>
  <c r="D8" i="3"/>
  <c r="D9" i="3"/>
  <c r="D10" i="3"/>
  <c r="D11" i="3"/>
  <c r="D12" i="3"/>
  <c r="D13" i="3"/>
  <c r="D14" i="3"/>
  <c r="D15" i="3"/>
  <c r="D7" i="3"/>
  <c r="G6" i="2"/>
  <c r="G7" i="2"/>
  <c r="G8" i="2"/>
  <c r="G9" i="2"/>
  <c r="G10" i="2"/>
  <c r="G5" i="2"/>
  <c r="F6" i="2"/>
  <c r="F7" i="2"/>
  <c r="F8" i="2"/>
  <c r="F9" i="2"/>
  <c r="F10" i="2"/>
  <c r="F5" i="2"/>
  <c r="F7" i="1"/>
  <c r="F8" i="1"/>
  <c r="F9" i="1"/>
  <c r="F10" i="1"/>
  <c r="F11" i="1"/>
  <c r="F12" i="1"/>
  <c r="F6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<sst xmlns="http://schemas.openxmlformats.org/spreadsheetml/2006/main" count="105" uniqueCount="74">
  <si>
    <t>DAFTAR GAJI KARYAWAN</t>
  </si>
  <si>
    <t>CV.KOMPUTERINDO</t>
  </si>
  <si>
    <t>Jl.Ciledug Raya</t>
  </si>
  <si>
    <t>Nama Karyawan</t>
  </si>
  <si>
    <t>Gaji Pokok</t>
  </si>
  <si>
    <t>Lama Kerja</t>
  </si>
  <si>
    <t>Tunjangan</t>
  </si>
  <si>
    <t>Total Gaji</t>
  </si>
  <si>
    <t>Humisar Hasugian</t>
  </si>
  <si>
    <t>Endarto</t>
  </si>
  <si>
    <t>Satrio Yudho</t>
  </si>
  <si>
    <t>Rizky Tahara</t>
  </si>
  <si>
    <t>Safrina Amini</t>
  </si>
  <si>
    <t>Sri Mulyati</t>
  </si>
  <si>
    <t>Lihin</t>
  </si>
  <si>
    <t>Nama Pelanggan</t>
  </si>
  <si>
    <t>Merk Komputer</t>
  </si>
  <si>
    <t>Harga</t>
  </si>
  <si>
    <t>Jumlah</t>
  </si>
  <si>
    <t>Total</t>
  </si>
  <si>
    <t>Diskon</t>
  </si>
  <si>
    <t>Zyrex</t>
  </si>
  <si>
    <t>Relion</t>
  </si>
  <si>
    <t>Wearness</t>
  </si>
  <si>
    <t>Werness</t>
  </si>
  <si>
    <t>Toko Techcomp</t>
  </si>
  <si>
    <t>Toko Multiware</t>
  </si>
  <si>
    <t>Kode Komputer</t>
  </si>
  <si>
    <t>Jumlah Unit</t>
  </si>
  <si>
    <t>Harga Unit</t>
  </si>
  <si>
    <t>Techcomp</t>
  </si>
  <si>
    <t>Superbyte</t>
  </si>
  <si>
    <t>Multiware</t>
  </si>
  <si>
    <t>Binary</t>
  </si>
  <si>
    <t>Computare</t>
  </si>
  <si>
    <t>K001</t>
  </si>
  <si>
    <t>K002</t>
  </si>
  <si>
    <t>K003</t>
  </si>
  <si>
    <t>Tabel Pembanding</t>
  </si>
  <si>
    <t>NO</t>
  </si>
  <si>
    <t>NIM</t>
  </si>
  <si>
    <t>NAMA</t>
  </si>
  <si>
    <t>JURUSAN</t>
  </si>
  <si>
    <t>TAHUN MASUK</t>
  </si>
  <si>
    <t>Hendri Irawan</t>
  </si>
  <si>
    <t>Sovan Dianarto</t>
  </si>
  <si>
    <t>Ainur Rony</t>
  </si>
  <si>
    <t>Kode</t>
  </si>
  <si>
    <t>Jurusan</t>
  </si>
  <si>
    <t>Teknik Informatika</t>
  </si>
  <si>
    <t>Sistem Informasi</t>
  </si>
  <si>
    <t>Sistem Komputer</t>
  </si>
  <si>
    <t>Komputerisasi Akuntasi</t>
  </si>
  <si>
    <t>Tahun</t>
  </si>
  <si>
    <t>00</t>
  </si>
  <si>
    <t>01</t>
  </si>
  <si>
    <t>02</t>
  </si>
  <si>
    <t>03</t>
  </si>
  <si>
    <t>04</t>
  </si>
  <si>
    <t>05</t>
  </si>
  <si>
    <t>11</t>
  </si>
  <si>
    <t>22</t>
  </si>
  <si>
    <t>33</t>
  </si>
  <si>
    <t>44</t>
  </si>
  <si>
    <t>0011500100</t>
  </si>
  <si>
    <t>0122500101</t>
  </si>
  <si>
    <t>0211500109</t>
  </si>
  <si>
    <t>0233500102</t>
  </si>
  <si>
    <t>0222500102</t>
  </si>
  <si>
    <t>0311500107</t>
  </si>
  <si>
    <t>0311500103</t>
  </si>
  <si>
    <t>04222500104</t>
  </si>
  <si>
    <t>0444500108</t>
  </si>
  <si>
    <t>0511500105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</si>
</sst>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B6" sqref="B6:B12"/>
    </sheetView>
  </sheetViews>
  <sheetFormatPr defaultRowHeight="15" x14ac:dyDescent="0.25"/>
  <cols>
    <col min="2" max="2" width="17" customWidth="1"/>
    <col min="3" max="3" width="13" customWidth="1"/>
    <col min="4" max="5" width="12" customWidth="1"/>
    <col min="6" max="6" width="13" customWidth="1"/>
  </cols>
  <sheetData>
    <row r="2" spans="2:6" x14ac:dyDescent="0.25">
      <c r="B2" s="1" t="s">
        <v>0</v>
      </c>
      <c r="C2" s="1"/>
      <c r="D2" s="1"/>
      <c r="E2" s="1"/>
      <c r="F2" s="1"/>
    </row>
    <row r="3" spans="2:6" x14ac:dyDescent="0.25">
      <c r="B3" s="1" t="s">
        <v>1</v>
      </c>
      <c r="C3" s="1"/>
      <c r="D3" s="1"/>
      <c r="E3" s="1"/>
      <c r="F3" s="1"/>
    </row>
    <row r="4" spans="2:6" x14ac:dyDescent="0.25">
      <c r="B4" s="1" t="s">
        <v>2</v>
      </c>
      <c r="C4" s="1"/>
      <c r="D4" s="1"/>
      <c r="E4" s="1"/>
      <c r="F4" s="1"/>
    </row>
    <row r="5" spans="2:6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</row>
    <row r="6" spans="2:6" x14ac:dyDescent="0.25">
      <c r="B6" t="s">
        <v>8</v>
      </c>
      <c r="C6">
        <v>600000</v>
      </c>
      <c r="D6">
        <v>1</v>
      </c>
      <c r="E6">
        <f>IF(D6&gt;2,30%*C6,0)</f>
        <v>0</v>
      </c>
      <c r="F6">
        <f>C6+E6</f>
        <v>600000</v>
      </c>
    </row>
    <row r="7" spans="2:6" x14ac:dyDescent="0.25">
      <c r="B7" t="s">
        <v>9</v>
      </c>
      <c r="C7">
        <v>800000</v>
      </c>
      <c r="D7">
        <v>3</v>
      </c>
      <c r="E7">
        <f t="shared" ref="E7:E12" si="0">IF(D7&gt;2,30%*C7,0)</f>
        <v>240000</v>
      </c>
      <c r="F7">
        <f t="shared" ref="F7:F12" si="1">C7+E7</f>
        <v>1040000</v>
      </c>
    </row>
    <row r="8" spans="2:6" x14ac:dyDescent="0.25">
      <c r="B8" t="s">
        <v>10</v>
      </c>
      <c r="C8">
        <v>800000</v>
      </c>
      <c r="D8">
        <v>3</v>
      </c>
      <c r="E8">
        <f t="shared" si="0"/>
        <v>240000</v>
      </c>
      <c r="F8">
        <f t="shared" si="1"/>
        <v>1040000</v>
      </c>
    </row>
    <row r="9" spans="2:6" x14ac:dyDescent="0.25">
      <c r="B9" t="s">
        <v>11</v>
      </c>
      <c r="C9">
        <v>700000</v>
      </c>
      <c r="D9">
        <v>2</v>
      </c>
      <c r="E9">
        <f t="shared" si="0"/>
        <v>0</v>
      </c>
      <c r="F9">
        <f t="shared" si="1"/>
        <v>700000</v>
      </c>
    </row>
    <row r="10" spans="2:6" x14ac:dyDescent="0.25">
      <c r="B10" t="s">
        <v>12</v>
      </c>
      <c r="C10">
        <v>700000</v>
      </c>
      <c r="D10">
        <v>2</v>
      </c>
      <c r="E10">
        <f t="shared" si="0"/>
        <v>0</v>
      </c>
      <c r="F10">
        <f t="shared" si="1"/>
        <v>700000</v>
      </c>
    </row>
    <row r="11" spans="2:6" x14ac:dyDescent="0.25">
      <c r="B11" t="s">
        <v>13</v>
      </c>
      <c r="C11">
        <v>900000</v>
      </c>
      <c r="D11">
        <v>4</v>
      </c>
      <c r="E11">
        <f t="shared" si="0"/>
        <v>270000</v>
      </c>
      <c r="F11">
        <f t="shared" si="1"/>
        <v>1170000</v>
      </c>
    </row>
    <row r="12" spans="2:6" x14ac:dyDescent="0.25">
      <c r="B12" t="s">
        <v>14</v>
      </c>
      <c r="C12">
        <v>1000000</v>
      </c>
      <c r="D12">
        <v>5</v>
      </c>
      <c r="E12">
        <f t="shared" si="0"/>
        <v>300000</v>
      </c>
      <c r="F12">
        <f t="shared" si="1"/>
        <v>1300000</v>
      </c>
    </row>
  </sheetData>
  <mergeCells count="3">
    <mergeCell ref="B2:F2"/>
    <mergeCell ref="B3:F3"/>
    <mergeCell ref="B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opLeftCell="B1" workbookViewId="0">
      <selection activeCell="G5" sqref="G5:G10"/>
    </sheetView>
  </sheetViews>
  <sheetFormatPr defaultRowHeight="15" x14ac:dyDescent="0.25"/>
  <cols>
    <col min="2" max="2" width="16" customWidth="1"/>
    <col min="3" max="3" width="15" customWidth="1"/>
    <col min="4" max="4" width="14.28515625" customWidth="1"/>
  </cols>
  <sheetData>
    <row r="2" spans="2:7" x14ac:dyDescent="0.25">
      <c r="B2" s="1"/>
      <c r="C2" s="1"/>
      <c r="D2" s="1"/>
      <c r="E2" s="1"/>
      <c r="F2" s="1"/>
      <c r="G2" s="1"/>
    </row>
    <row r="4" spans="2:7" x14ac:dyDescent="0.25"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5" spans="2:7" x14ac:dyDescent="0.25">
      <c r="B5" s="2" t="s">
        <v>25</v>
      </c>
      <c r="C5" t="s">
        <v>21</v>
      </c>
      <c r="D5">
        <v>5000000</v>
      </c>
      <c r="E5">
        <v>5</v>
      </c>
      <c r="F5">
        <f>D5*E5</f>
        <v>25000000</v>
      </c>
      <c r="G5">
        <f>IF(AND(C5="Relion",F5&gt;30000000),10%*F5,0)</f>
        <v>0</v>
      </c>
    </row>
    <row r="6" spans="2:7" x14ac:dyDescent="0.25">
      <c r="B6" s="2"/>
      <c r="C6" t="s">
        <v>22</v>
      </c>
      <c r="D6">
        <v>6000000</v>
      </c>
      <c r="E6">
        <v>7</v>
      </c>
      <c r="F6">
        <f t="shared" ref="F6:F10" si="0">D6*E6</f>
        <v>42000000</v>
      </c>
      <c r="G6">
        <f t="shared" ref="G6:G10" si="1">IF(AND(C6="Relion",F6&gt;30000000),10%*F6,0)</f>
        <v>4200000</v>
      </c>
    </row>
    <row r="7" spans="2:7" x14ac:dyDescent="0.25">
      <c r="B7" s="2"/>
      <c r="C7" t="s">
        <v>23</v>
      </c>
      <c r="D7">
        <v>6500000</v>
      </c>
      <c r="E7">
        <v>3</v>
      </c>
      <c r="F7">
        <f t="shared" si="0"/>
        <v>19500000</v>
      </c>
      <c r="G7">
        <f t="shared" si="1"/>
        <v>0</v>
      </c>
    </row>
    <row r="8" spans="2:7" x14ac:dyDescent="0.25">
      <c r="B8" s="2" t="s">
        <v>26</v>
      </c>
      <c r="C8" t="s">
        <v>21</v>
      </c>
      <c r="D8">
        <v>5000000</v>
      </c>
      <c r="E8">
        <v>2</v>
      </c>
      <c r="F8">
        <f t="shared" si="0"/>
        <v>10000000</v>
      </c>
      <c r="G8">
        <f t="shared" si="1"/>
        <v>0</v>
      </c>
    </row>
    <row r="9" spans="2:7" x14ac:dyDescent="0.25">
      <c r="B9" s="2"/>
      <c r="C9" t="s">
        <v>22</v>
      </c>
      <c r="D9">
        <v>6000000</v>
      </c>
      <c r="E9">
        <v>4</v>
      </c>
      <c r="F9">
        <f t="shared" si="0"/>
        <v>24000000</v>
      </c>
      <c r="G9">
        <f t="shared" si="1"/>
        <v>0</v>
      </c>
    </row>
    <row r="10" spans="2:7" x14ac:dyDescent="0.25">
      <c r="B10" s="2"/>
      <c r="C10" t="s">
        <v>24</v>
      </c>
      <c r="D10">
        <v>6500000</v>
      </c>
      <c r="E10">
        <v>3</v>
      </c>
      <c r="F10">
        <f t="shared" si="0"/>
        <v>19500000</v>
      </c>
      <c r="G10">
        <f t="shared" si="1"/>
        <v>0</v>
      </c>
    </row>
  </sheetData>
  <mergeCells count="3">
    <mergeCell ref="B2:G2"/>
    <mergeCell ref="B5:B7"/>
    <mergeCell ref="B8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1"/>
  <sheetViews>
    <sheetView workbookViewId="0">
      <selection activeCell="D20" sqref="D20"/>
    </sheetView>
  </sheetViews>
  <sheetFormatPr defaultRowHeight="15" x14ac:dyDescent="0.25"/>
  <cols>
    <col min="2" max="2" width="15.5703125" customWidth="1"/>
    <col min="3" max="4" width="15.28515625" customWidth="1"/>
    <col min="5" max="5" width="13.7109375" customWidth="1"/>
    <col min="6" max="6" width="12" customWidth="1"/>
  </cols>
  <sheetData>
    <row r="6" spans="2:6" x14ac:dyDescent="0.25">
      <c r="B6" t="s">
        <v>15</v>
      </c>
      <c r="C6" t="s">
        <v>27</v>
      </c>
      <c r="D6" t="s">
        <v>16</v>
      </c>
      <c r="E6" t="s">
        <v>28</v>
      </c>
      <c r="F6" t="s">
        <v>29</v>
      </c>
    </row>
    <row r="7" spans="2:6" x14ac:dyDescent="0.25">
      <c r="B7" t="s">
        <v>30</v>
      </c>
      <c r="C7" t="s">
        <v>35</v>
      </c>
      <c r="D7" t="str">
        <f>VLOOKUP(C7,$B$19:$D$21,2)</f>
        <v>Zyrex</v>
      </c>
      <c r="E7">
        <v>15</v>
      </c>
      <c r="F7">
        <f>VLOOKUP(C7,$B$19:$D$21,3)</f>
        <v>5000000</v>
      </c>
    </row>
    <row r="8" spans="2:6" x14ac:dyDescent="0.25">
      <c r="B8" t="s">
        <v>31</v>
      </c>
      <c r="C8" t="s">
        <v>36</v>
      </c>
      <c r="D8" t="str">
        <f t="shared" ref="D8:D15" si="0">VLOOKUP(C8,$B$19:$D$21,2)</f>
        <v>Relion</v>
      </c>
      <c r="E8">
        <v>20</v>
      </c>
      <c r="F8">
        <f t="shared" ref="F8:F15" si="1">VLOOKUP(C8,$B$19:$D$21,3)</f>
        <v>6000000</v>
      </c>
    </row>
    <row r="9" spans="2:6" x14ac:dyDescent="0.25">
      <c r="B9" t="s">
        <v>32</v>
      </c>
      <c r="C9" t="s">
        <v>36</v>
      </c>
      <c r="D9" t="str">
        <f t="shared" si="0"/>
        <v>Relion</v>
      </c>
      <c r="E9">
        <v>18</v>
      </c>
      <c r="F9">
        <f t="shared" si="1"/>
        <v>6000000</v>
      </c>
    </row>
    <row r="10" spans="2:6" x14ac:dyDescent="0.25">
      <c r="B10" t="s">
        <v>30</v>
      </c>
      <c r="C10" t="s">
        <v>37</v>
      </c>
      <c r="D10" t="str">
        <f t="shared" si="0"/>
        <v>Wearness</v>
      </c>
      <c r="E10">
        <v>14</v>
      </c>
      <c r="F10">
        <f t="shared" si="1"/>
        <v>6000000</v>
      </c>
    </row>
    <row r="11" spans="2:6" x14ac:dyDescent="0.25">
      <c r="B11" t="s">
        <v>33</v>
      </c>
      <c r="C11" t="s">
        <v>35</v>
      </c>
      <c r="D11" t="str">
        <f t="shared" si="0"/>
        <v>Zyrex</v>
      </c>
      <c r="E11">
        <v>16</v>
      </c>
      <c r="F11">
        <f t="shared" si="1"/>
        <v>5000000</v>
      </c>
    </row>
    <row r="12" spans="2:6" x14ac:dyDescent="0.25">
      <c r="B12" t="s">
        <v>34</v>
      </c>
      <c r="C12" t="s">
        <v>37</v>
      </c>
      <c r="D12" t="str">
        <f t="shared" si="0"/>
        <v>Wearness</v>
      </c>
      <c r="E12">
        <v>16</v>
      </c>
      <c r="F12">
        <f t="shared" si="1"/>
        <v>6000000</v>
      </c>
    </row>
    <row r="13" spans="2:6" x14ac:dyDescent="0.25">
      <c r="B13" t="s">
        <v>30</v>
      </c>
      <c r="C13" t="s">
        <v>36</v>
      </c>
      <c r="D13" t="str">
        <f t="shared" si="0"/>
        <v>Relion</v>
      </c>
      <c r="E13">
        <v>10</v>
      </c>
      <c r="F13">
        <f t="shared" si="1"/>
        <v>6000000</v>
      </c>
    </row>
    <row r="14" spans="2:6" x14ac:dyDescent="0.25">
      <c r="B14" t="s">
        <v>31</v>
      </c>
      <c r="C14" t="s">
        <v>35</v>
      </c>
      <c r="D14" t="str">
        <f t="shared" si="0"/>
        <v>Zyrex</v>
      </c>
      <c r="E14">
        <v>12</v>
      </c>
      <c r="F14">
        <f t="shared" si="1"/>
        <v>5000000</v>
      </c>
    </row>
    <row r="15" spans="2:6" x14ac:dyDescent="0.25">
      <c r="B15" t="s">
        <v>33</v>
      </c>
      <c r="C15" t="s">
        <v>37</v>
      </c>
      <c r="D15" t="str">
        <f t="shared" si="0"/>
        <v>Wearness</v>
      </c>
      <c r="E15">
        <v>13</v>
      </c>
      <c r="F15">
        <f t="shared" si="1"/>
        <v>6000000</v>
      </c>
    </row>
    <row r="17" spans="2:4" x14ac:dyDescent="0.25">
      <c r="B17" t="s">
        <v>38</v>
      </c>
    </row>
    <row r="18" spans="2:4" x14ac:dyDescent="0.25">
      <c r="B18" t="s">
        <v>27</v>
      </c>
      <c r="C18" t="s">
        <v>16</v>
      </c>
      <c r="D18" t="s">
        <v>29</v>
      </c>
    </row>
    <row r="19" spans="2:4" x14ac:dyDescent="0.25">
      <c r="B19" t="s">
        <v>35</v>
      </c>
      <c r="C19" t="s">
        <v>21</v>
      </c>
      <c r="D19">
        <v>5000000</v>
      </c>
    </row>
    <row r="20" spans="2:4" x14ac:dyDescent="0.25">
      <c r="B20" t="s">
        <v>36</v>
      </c>
      <c r="C20" t="s">
        <v>22</v>
      </c>
      <c r="D20">
        <v>6000000</v>
      </c>
    </row>
    <row r="21" spans="2:4" x14ac:dyDescent="0.25">
      <c r="B21" t="s">
        <v>37</v>
      </c>
      <c r="C21" t="s">
        <v>23</v>
      </c>
      <c r="D21">
        <v>6000000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3"/>
  <sheetViews>
    <sheetView tabSelected="1" topLeftCell="A7" workbookViewId="0">
      <selection activeCell="E28" sqref="E28"/>
    </sheetView>
  </sheetViews>
  <sheetFormatPr defaultRowHeight="15" x14ac:dyDescent="0.25"/>
  <cols>
    <col min="3" max="3" width="22.28515625" customWidth="1"/>
    <col min="4" max="4" width="21" customWidth="1"/>
    <col min="5" max="5" width="19.42578125" customWidth="1"/>
    <col min="6" max="6" width="21.5703125" customWidth="1"/>
  </cols>
  <sheetData>
    <row r="4" spans="2:6" x14ac:dyDescent="0.25">
      <c r="B4" t="s">
        <v>39</v>
      </c>
      <c r="C4" t="s">
        <v>40</v>
      </c>
      <c r="D4" t="s">
        <v>41</v>
      </c>
      <c r="E4" t="s">
        <v>42</v>
      </c>
      <c r="F4" t="s">
        <v>43</v>
      </c>
    </row>
    <row r="5" spans="2:6" x14ac:dyDescent="0.25">
      <c r="B5">
        <v>1</v>
      </c>
      <c r="C5" s="3" t="s">
        <v>64</v>
      </c>
      <c r="D5" t="s">
        <v>8</v>
      </c>
      <c r="E5" t="str">
        <f>VLOOKUP(MID(C5,3,2),$B$18:$C$21,2)</f>
        <v>Teknik Informatika</v>
      </c>
      <c r="F5">
        <f>VLOOKUP(LEFT(C5,2),$E$18:$F$23,2)</f>
        <v>2000</v>
      </c>
    </row>
    <row r="6" spans="2:6" x14ac:dyDescent="0.25">
      <c r="B6">
        <v>2</v>
      </c>
      <c r="C6" s="3" t="s">
        <v>65</v>
      </c>
      <c r="D6" t="s">
        <v>9</v>
      </c>
      <c r="E6" t="str">
        <f t="shared" ref="E6:E14" si="0">VLOOKUP(MID(C6,3,2),$B$18:$C$21,2)</f>
        <v>Sistem Informasi</v>
      </c>
      <c r="F6">
        <f t="shared" ref="F6:F14" si="1">VLOOKUP(LEFT(C6,2),$E$18:$F$23,2)</f>
        <v>2001</v>
      </c>
    </row>
    <row r="7" spans="2:6" x14ac:dyDescent="0.25">
      <c r="B7">
        <v>3</v>
      </c>
      <c r="C7" s="3" t="s">
        <v>66</v>
      </c>
      <c r="D7" t="s">
        <v>44</v>
      </c>
      <c r="E7" t="str">
        <f t="shared" si="0"/>
        <v>Teknik Informatika</v>
      </c>
      <c r="F7">
        <f t="shared" si="1"/>
        <v>2002</v>
      </c>
    </row>
    <row r="8" spans="2:6" x14ac:dyDescent="0.25">
      <c r="B8">
        <v>4</v>
      </c>
      <c r="C8" s="3" t="s">
        <v>67</v>
      </c>
      <c r="D8" t="s">
        <v>45</v>
      </c>
      <c r="E8" t="str">
        <f t="shared" si="0"/>
        <v>Sistem Komputer</v>
      </c>
      <c r="F8">
        <f t="shared" si="1"/>
        <v>2002</v>
      </c>
    </row>
    <row r="9" spans="2:6" x14ac:dyDescent="0.25">
      <c r="B9">
        <v>5</v>
      </c>
      <c r="C9" s="3" t="s">
        <v>68</v>
      </c>
      <c r="D9" t="s">
        <v>13</v>
      </c>
      <c r="E9" t="str">
        <f t="shared" si="0"/>
        <v>Sistem Informasi</v>
      </c>
      <c r="F9">
        <f t="shared" si="1"/>
        <v>2002</v>
      </c>
    </row>
    <row r="10" spans="2:6" x14ac:dyDescent="0.25">
      <c r="B10">
        <v>6</v>
      </c>
      <c r="C10" s="3" t="s">
        <v>69</v>
      </c>
      <c r="D10" t="s">
        <v>14</v>
      </c>
      <c r="E10" t="str">
        <f t="shared" si="0"/>
        <v>Teknik Informatika</v>
      </c>
      <c r="F10">
        <f t="shared" si="1"/>
        <v>2003</v>
      </c>
    </row>
    <row r="11" spans="2:6" x14ac:dyDescent="0.25">
      <c r="B11">
        <v>7</v>
      </c>
      <c r="C11" s="3" t="s">
        <v>70</v>
      </c>
      <c r="D11" t="s">
        <v>10</v>
      </c>
      <c r="E11" t="str">
        <f t="shared" si="0"/>
        <v>Teknik Informatika</v>
      </c>
      <c r="F11">
        <f t="shared" si="1"/>
        <v>2003</v>
      </c>
    </row>
    <row r="12" spans="2:6" x14ac:dyDescent="0.25">
      <c r="B12">
        <v>8</v>
      </c>
      <c r="C12" s="3" t="s">
        <v>71</v>
      </c>
      <c r="D12" t="s">
        <v>11</v>
      </c>
      <c r="E12" t="str">
        <f t="shared" si="0"/>
        <v>Sistem Informasi</v>
      </c>
      <c r="F12">
        <f t="shared" si="1"/>
        <v>2004</v>
      </c>
    </row>
    <row r="13" spans="2:6" x14ac:dyDescent="0.25">
      <c r="B13">
        <v>9</v>
      </c>
      <c r="C13" s="3" t="s">
        <v>72</v>
      </c>
      <c r="D13" t="s">
        <v>46</v>
      </c>
      <c r="E13" t="str">
        <f t="shared" si="0"/>
        <v>Komputerisasi Akuntasi</v>
      </c>
      <c r="F13">
        <f t="shared" si="1"/>
        <v>2004</v>
      </c>
    </row>
    <row r="14" spans="2:6" x14ac:dyDescent="0.25">
      <c r="B14">
        <v>10</v>
      </c>
      <c r="C14" s="3" t="s">
        <v>73</v>
      </c>
      <c r="D14" t="s">
        <v>12</v>
      </c>
      <c r="E14" t="str">
        <f t="shared" si="0"/>
        <v>Teknik Informatika</v>
      </c>
      <c r="F14">
        <f t="shared" si="1"/>
        <v>2005</v>
      </c>
    </row>
    <row r="17" spans="2:6" x14ac:dyDescent="0.25">
      <c r="B17" t="s">
        <v>47</v>
      </c>
      <c r="C17" t="s">
        <v>48</v>
      </c>
      <c r="E17" t="s">
        <v>47</v>
      </c>
      <c r="F17" t="s">
        <v>53</v>
      </c>
    </row>
    <row r="18" spans="2:6" x14ac:dyDescent="0.25">
      <c r="B18" s="3" t="s">
        <v>60</v>
      </c>
      <c r="C18" t="s">
        <v>49</v>
      </c>
      <c r="E18" s="3" t="s">
        <v>54</v>
      </c>
      <c r="F18">
        <v>2000</v>
      </c>
    </row>
    <row r="19" spans="2:6" x14ac:dyDescent="0.25">
      <c r="B19" s="3" t="s">
        <v>61</v>
      </c>
      <c r="C19" t="s">
        <v>50</v>
      </c>
      <c r="E19" s="3" t="s">
        <v>55</v>
      </c>
      <c r="F19">
        <v>2001</v>
      </c>
    </row>
    <row r="20" spans="2:6" x14ac:dyDescent="0.25">
      <c r="B20" s="3" t="s">
        <v>62</v>
      </c>
      <c r="C20" t="s">
        <v>51</v>
      </c>
      <c r="E20" s="3" t="s">
        <v>56</v>
      </c>
      <c r="F20">
        <v>2002</v>
      </c>
    </row>
    <row r="21" spans="2:6" x14ac:dyDescent="0.25">
      <c r="B21" s="3" t="s">
        <v>63</v>
      </c>
      <c r="C21" t="s">
        <v>52</v>
      </c>
      <c r="E21" s="3" t="s">
        <v>57</v>
      </c>
      <c r="F21">
        <v>2003</v>
      </c>
    </row>
    <row r="22" spans="2:6" x14ac:dyDescent="0.25">
      <c r="E22" s="3" t="s">
        <v>58</v>
      </c>
      <c r="F22">
        <v>2004</v>
      </c>
    </row>
    <row r="23" spans="2:6" x14ac:dyDescent="0.25">
      <c r="E23" s="3" t="s">
        <v>59</v>
      </c>
      <c r="F23">
        <v>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arief</dc:creator>
  <cp:lastModifiedBy>arief</cp:lastModifiedBy>
  <dcterms:created xsi:type="dcterms:W3CDTF">2017-05-28T12:44:23Z</dcterms:created>
  <dcterms:modified xsi:type="dcterms:W3CDTF">2017-05-28T15:24:39Z</dcterms:modified>
</cp:coreProperties>
</file>