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SUS\Desktop\"/>
    </mc:Choice>
  </mc:AlternateContent>
  <bookViews>
    <workbookView xWindow="240" yWindow="90" windowWidth="14955" windowHeight="10740" activeTab="3"/>
  </bookViews>
  <sheets>
    <sheet name="Invoice 01 " sheetId="8" r:id="rId1"/>
    <sheet name="Invoice 02" sheetId="9" r:id="rId2"/>
    <sheet name="Invoice 03" sheetId="10" r:id="rId3"/>
    <sheet name="DATA Entry" sheetId="11" r:id="rId4"/>
  </sheets>
  <definedNames>
    <definedName name="valuevx">42.314159</definedName>
  </definedNames>
  <calcPr calcId="152511"/>
</workbook>
</file>

<file path=xl/calcChain.xml><?xml version="1.0" encoding="utf-8"?>
<calcChain xmlns="http://schemas.openxmlformats.org/spreadsheetml/2006/main">
  <c r="F19" i="10" l="1"/>
  <c r="F20" i="10"/>
  <c r="F21" i="10"/>
  <c r="F22" i="10"/>
  <c r="F24" i="10"/>
  <c r="G28" i="10"/>
  <c r="F28" i="10"/>
  <c r="D28" i="10"/>
  <c r="G27" i="10"/>
  <c r="F27" i="10"/>
  <c r="D27" i="10"/>
  <c r="G26" i="10"/>
  <c r="F26" i="10"/>
  <c r="D26" i="10"/>
  <c r="G25" i="10"/>
  <c r="F25" i="10"/>
  <c r="D25" i="10"/>
  <c r="G24" i="10"/>
  <c r="G23" i="10"/>
  <c r="F23" i="10" s="1"/>
  <c r="G22" i="10"/>
  <c r="G21" i="10"/>
  <c r="G20" i="10"/>
  <c r="D20" i="10" s="1"/>
  <c r="G19" i="10"/>
  <c r="D24" i="10" l="1"/>
  <c r="D23" i="10"/>
  <c r="G30" i="10" s="1"/>
  <c r="D21" i="10"/>
  <c r="D19" i="10"/>
  <c r="D22" i="10"/>
  <c r="G32" i="10"/>
  <c r="G31" i="10"/>
  <c r="I17" i="9" l="1"/>
  <c r="I16" i="9"/>
  <c r="I15" i="9"/>
  <c r="I14" i="9"/>
  <c r="I18" i="9" s="1"/>
  <c r="L23" i="8"/>
  <c r="L22" i="8"/>
  <c r="L21" i="8"/>
  <c r="L20" i="8"/>
  <c r="L19" i="8"/>
  <c r="L18" i="8"/>
  <c r="B15" i="8"/>
  <c r="L14" i="8"/>
  <c r="L15" i="8" s="1"/>
  <c r="B14" i="8"/>
  <c r="B13" i="8"/>
  <c r="L12" i="8"/>
  <c r="B12" i="8"/>
  <c r="B11" i="8"/>
  <c r="L25" i="8" l="1"/>
  <c r="L27" i="8" s="1"/>
  <c r="L24" i="8"/>
  <c r="L34" i="8" s="1"/>
</calcChain>
</file>

<file path=xl/sharedStrings.xml><?xml version="1.0" encoding="utf-8"?>
<sst xmlns="http://schemas.openxmlformats.org/spreadsheetml/2006/main" count="153" uniqueCount="141">
  <si>
    <t>DESCRIPTION</t>
  </si>
  <si>
    <t>[42]</t>
  </si>
  <si>
    <t>Customer ID</t>
  </si>
  <si>
    <t>Subtotal</t>
  </si>
  <si>
    <t>Tax</t>
  </si>
  <si>
    <t>Tax rate</t>
  </si>
  <si>
    <t>X</t>
  </si>
  <si>
    <t>Taxable</t>
  </si>
  <si>
    <t>CUSTOMER</t>
  </si>
  <si>
    <t>Insurance</t>
  </si>
  <si>
    <t>Port of Embarkation</t>
  </si>
  <si>
    <t>Port of Discharge</t>
  </si>
  <si>
    <t>PART NUMBER</t>
  </si>
  <si>
    <t>QTY</t>
  </si>
  <si>
    <t>UNIT OF MEASURE</t>
  </si>
  <si>
    <t>TOTAL AMOUNT</t>
  </si>
  <si>
    <t>UNIT PRICE</t>
  </si>
  <si>
    <t>Legal/Consular</t>
  </si>
  <si>
    <t>Freight Type</t>
  </si>
  <si>
    <t>TOTAL</t>
  </si>
  <si>
    <t>Date</t>
  </si>
  <si>
    <t>I certify the above to be true and correct to the best of my knowledge.</t>
  </si>
  <si>
    <t>Country of Origin</t>
  </si>
  <si>
    <t>Freight</t>
  </si>
  <si>
    <t>Inspection/Cert.</t>
  </si>
  <si>
    <t>SHIPPING DETAILS</t>
  </si>
  <si>
    <t>TAX</t>
  </si>
  <si>
    <t>TERMS OF SALE AND OTHER COMMENTS</t>
  </si>
  <si>
    <t>Other (specify)</t>
  </si>
  <si>
    <t>Reason for Export:</t>
  </si>
  <si>
    <t>SHIP TO</t>
  </si>
  <si>
    <t>Est Gross Weight</t>
  </si>
  <si>
    <t>Est Cubic Weight</t>
  </si>
  <si>
    <t>ADDITIONAL DETAILS</t>
  </si>
  <si>
    <t>Est Ship Date</t>
  </si>
  <si>
    <t>Total Packages</t>
  </si>
  <si>
    <t>Currency</t>
  </si>
  <si>
    <t>Invoice #</t>
  </si>
  <si>
    <t>Expiration Date</t>
  </si>
  <si>
    <t>Petrol</t>
  </si>
  <si>
    <t>Liters</t>
  </si>
  <si>
    <t>PT01</t>
  </si>
  <si>
    <t>DS01</t>
  </si>
  <si>
    <t>Diesal</t>
  </si>
  <si>
    <t>PKR</t>
  </si>
  <si>
    <t>Ocean</t>
  </si>
  <si>
    <t>200,000 liters</t>
  </si>
  <si>
    <t>PSO</t>
  </si>
  <si>
    <t>ALI</t>
  </si>
  <si>
    <t>Karachi</t>
  </si>
  <si>
    <t>street 1</t>
  </si>
  <si>
    <t>(+92)3XXXXXX</t>
  </si>
  <si>
    <t>SAUDI OIL COMPANY</t>
  </si>
  <si>
    <t>111, Riyadh</t>
  </si>
  <si>
    <t>Riyadh</t>
  </si>
  <si>
    <t>96XXXXXX</t>
  </si>
  <si>
    <t>SOC@gmail.com</t>
  </si>
  <si>
    <t xml:space="preserve"># If customer will pay amount in 30 days he will get 1% discount on the amount. </t>
  </si>
  <si>
    <t>1/30 or 1/n30+</t>
  </si>
  <si>
    <t xml:space="preserve">#  1% extra Amount will be charged after due date </t>
  </si>
  <si>
    <t>KSA</t>
  </si>
  <si>
    <t xml:space="preserve">Oil for country's need </t>
  </si>
  <si>
    <t>xyz….!</t>
  </si>
  <si>
    <t>Mr. ABC</t>
  </si>
  <si>
    <t xml:space="preserve">Mobile Shop Bill </t>
  </si>
  <si>
    <t>ABC company</t>
  </si>
  <si>
    <t>Address: Karachi</t>
  </si>
  <si>
    <t>Phone No:</t>
  </si>
  <si>
    <t>92 30X XXXXXXX</t>
  </si>
  <si>
    <t>Email ID:</t>
  </si>
  <si>
    <t>abc@gmail.com</t>
  </si>
  <si>
    <t>GSTIN:</t>
  </si>
  <si>
    <t>XXXXXXX</t>
  </si>
  <si>
    <t>Party Name:</t>
  </si>
  <si>
    <t>ABC mobile shop</t>
  </si>
  <si>
    <t>Invoice Number:</t>
  </si>
  <si>
    <t>Phone No.:</t>
  </si>
  <si>
    <t>92 302 XXXXXXXX</t>
  </si>
  <si>
    <t>Order Number:</t>
  </si>
  <si>
    <t>xyz@gmail.com</t>
  </si>
  <si>
    <t>Invoice Date:</t>
  </si>
  <si>
    <t>GSTIN No.:</t>
  </si>
  <si>
    <t>XXXXXXXX</t>
  </si>
  <si>
    <t>Due date:</t>
  </si>
  <si>
    <t>#</t>
  </si>
  <si>
    <t xml:space="preserve">Item Name </t>
  </si>
  <si>
    <t>HSN</t>
  </si>
  <si>
    <t>Quantity</t>
  </si>
  <si>
    <t>Price/Unit</t>
  </si>
  <si>
    <t>Amount</t>
  </si>
  <si>
    <t>I phone 15 pro max</t>
  </si>
  <si>
    <t>Samsung S20</t>
  </si>
  <si>
    <t>Realme 7</t>
  </si>
  <si>
    <t>I phone 14 pro max</t>
  </si>
  <si>
    <t>Terms and Conditions: 30 days</t>
  </si>
  <si>
    <t>Total</t>
  </si>
  <si>
    <t>Amount in Words: One lac eighty five thousand dollars only</t>
  </si>
  <si>
    <t>Description: Inventory for June</t>
  </si>
  <si>
    <t>Thank You!</t>
  </si>
  <si>
    <t>Invoice</t>
  </si>
  <si>
    <t>To:</t>
  </si>
  <si>
    <t>Company Registration No:</t>
  </si>
  <si>
    <t>VAT Registration No:</t>
  </si>
  <si>
    <t>Invoice Details</t>
  </si>
  <si>
    <t>Invoice Number</t>
  </si>
  <si>
    <t>PO Number</t>
  </si>
  <si>
    <t>Terms</t>
  </si>
  <si>
    <t>30 days</t>
  </si>
  <si>
    <t>Reference</t>
  </si>
  <si>
    <t>Payment Due By</t>
  </si>
  <si>
    <t>Description</t>
  </si>
  <si>
    <t>Rate</t>
  </si>
  <si>
    <t>Net</t>
  </si>
  <si>
    <t>VAT %</t>
  </si>
  <si>
    <t>VAT</t>
  </si>
  <si>
    <t>Gross</t>
  </si>
  <si>
    <t>I Phone 15 pro</t>
  </si>
  <si>
    <t>Net Total</t>
  </si>
  <si>
    <t>VAT Total</t>
  </si>
  <si>
    <t>Gross Total</t>
  </si>
  <si>
    <t>Registered Office Address: Address Line 1, Address Line 2, Address Line 3, Post Code, Country</t>
  </si>
  <si>
    <t>ASAD KHAN</t>
  </si>
  <si>
    <t>ASAD APPLE STORE</t>
  </si>
  <si>
    <t>Gulshan Iqbal 001, Karachi</t>
  </si>
  <si>
    <t>Pakistan</t>
  </si>
  <si>
    <t>Apple</t>
  </si>
  <si>
    <t>China</t>
  </si>
  <si>
    <t>ABC 123, China</t>
  </si>
  <si>
    <t>ABC 1234 China</t>
  </si>
  <si>
    <t>I Phone 15 pro max</t>
  </si>
  <si>
    <t>I Phone 15</t>
  </si>
  <si>
    <t>Apple Airpods</t>
  </si>
  <si>
    <t>Apple watch</t>
  </si>
  <si>
    <t xml:space="preserve">I Pad </t>
  </si>
  <si>
    <t>Customer Name</t>
  </si>
  <si>
    <t>Invoice number</t>
  </si>
  <si>
    <t>Invoice Date</t>
  </si>
  <si>
    <t>S.No</t>
  </si>
  <si>
    <t xml:space="preserve">Ali </t>
  </si>
  <si>
    <t>ABC Mobile shop</t>
  </si>
  <si>
    <t>Asad Khan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</si>
</sst>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-&quot;Rs&quot;* #,##0.00_-;\-&quot;Rs&quot;* #,##0.00_-;_-&quot;Rs&quot;* &quot;-&quot;??_-;_-@_-"/>
    <numFmt numFmtId="164" formatCode="_(* #,##0.00_);_(* \(#,##0.00\);_(* &quot;-&quot;??_);_(@_)"/>
    <numFmt numFmtId="165" formatCode="0.000%"/>
    <numFmt numFmtId="166" formatCode="&quot;Rs&quot;#,##0.00"/>
    <numFmt numFmtId="167" formatCode="_-[$$-409]* #,##0.00_ ;_-[$$-409]* \-#,##0.00\ ;_-[$$-409]* &quot;-&quot;??_ ;_-@_ "/>
    <numFmt numFmtId="168" formatCode="[$-409]d\-mmm\-yy;@"/>
  </numFmts>
  <fonts count="33">
    <font>
      <sz val="10"/>
      <name val="Trebuchet MS"/>
      <family val="2"/>
    </font>
    <font>
      <sz val="10"/>
      <name val="Verdana"/>
    </font>
    <font>
      <u/>
      <sz val="10"/>
      <color indexed="12"/>
      <name val="Verdana"/>
      <family val="2"/>
    </font>
    <font>
      <b/>
      <sz val="10"/>
      <name val="Trebuchet MS"/>
      <family val="2"/>
    </font>
    <font>
      <sz val="10"/>
      <name val="Trebuchet MS"/>
      <family val="2"/>
    </font>
    <font>
      <sz val="18"/>
      <name val="Trebuchet MS"/>
      <family val="2"/>
    </font>
    <font>
      <b/>
      <sz val="11"/>
      <name val="Trebuchet MS"/>
      <family val="2"/>
    </font>
    <font>
      <b/>
      <sz val="11"/>
      <color indexed="9"/>
      <name val="Trebuchet MS"/>
      <family val="2"/>
    </font>
    <font>
      <b/>
      <sz val="28"/>
      <color indexed="52"/>
      <name val="Trebuchet MS"/>
      <family val="2"/>
    </font>
    <font>
      <sz val="8"/>
      <color indexed="9"/>
      <name val="Trebuchet MS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2"/>
      <color rgb="FF000000"/>
      <name val="Arial"/>
    </font>
    <font>
      <b/>
      <sz val="10"/>
      <color rgb="FF000000"/>
      <name val="Arial"/>
    </font>
    <font>
      <b/>
      <sz val="10"/>
      <color rgb="FF000000"/>
      <name val="Arial"/>
      <family val="2"/>
    </font>
    <font>
      <b/>
      <sz val="28"/>
      <color rgb="FF1F3864"/>
      <name val="Franklin Gothic"/>
      <charset val="134"/>
    </font>
    <font>
      <sz val="11"/>
      <name val="Calibri"/>
      <charset val="134"/>
      <scheme val="minor"/>
    </font>
    <font>
      <sz val="16"/>
      <color rgb="FF385623"/>
      <name val="Calibri"/>
      <charset val="134"/>
    </font>
    <font>
      <sz val="16"/>
      <color theme="1"/>
      <name val="Calibri"/>
      <charset val="134"/>
    </font>
    <font>
      <sz val="11"/>
      <color theme="1"/>
      <name val="Calibri"/>
      <charset val="134"/>
    </font>
    <font>
      <sz val="11"/>
      <color theme="1"/>
      <name val="Calibri"/>
      <family val="2"/>
    </font>
    <font>
      <sz val="16"/>
      <color theme="0"/>
      <name val="Calibri"/>
      <family val="2"/>
    </font>
    <font>
      <sz val="16"/>
      <color theme="0"/>
      <name val="Calibri"/>
      <charset val="134"/>
    </font>
    <font>
      <sz val="12"/>
      <color theme="0"/>
      <name val="Calibri"/>
      <charset val="134"/>
    </font>
    <font>
      <b/>
      <sz val="12"/>
      <color theme="0"/>
      <name val="Calibri"/>
      <family val="2"/>
    </font>
    <font>
      <b/>
      <sz val="18"/>
      <color rgb="FF000000"/>
      <name val="Arial"/>
    </font>
    <font>
      <b/>
      <sz val="8"/>
      <color rgb="FF000000"/>
      <name val="Arial"/>
    </font>
    <font>
      <sz val="8"/>
      <color rgb="FF000000"/>
      <name val="Arial"/>
    </font>
    <font>
      <b/>
      <sz val="14"/>
      <color rgb="FFFFFFFF"/>
      <name val="Arial"/>
    </font>
    <font>
      <sz val="10"/>
      <color rgb="FFFFFFFF"/>
      <name val="Arial"/>
    </font>
    <font>
      <b/>
      <sz val="14"/>
      <color rgb="FF000000"/>
      <name val="Arial"/>
    </font>
    <font>
      <b/>
      <sz val="12"/>
      <color theme="0"/>
      <name val="Times New Roman"/>
      <family val="1"/>
    </font>
    <font>
      <sz val="12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5" tint="0.39997558519241921"/>
        <bgColor rgb="FFC5E0B3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rgb="FF385623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theme="1"/>
        <bgColor theme="1"/>
      </patternFill>
    </fill>
  </fills>
  <borders count="35">
    <border>
      <left/>
      <right/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/>
      <right/>
      <top style="thin">
        <color indexed="23"/>
      </top>
      <bottom style="thin">
        <color indexed="23"/>
      </bottom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rgb="FF434343"/>
      </left>
      <right/>
      <top style="thin">
        <color rgb="FF434343"/>
      </top>
      <bottom style="thin">
        <color rgb="FF434343"/>
      </bottom>
      <diagonal/>
    </border>
    <border>
      <left/>
      <right/>
      <top style="thin">
        <color rgb="FF434343"/>
      </top>
      <bottom style="thin">
        <color rgb="FF434343"/>
      </bottom>
      <diagonal/>
    </border>
    <border>
      <left/>
      <right style="thin">
        <color rgb="FF434343"/>
      </right>
      <top style="thin">
        <color rgb="FF434343"/>
      </top>
      <bottom style="thin">
        <color rgb="FF434343"/>
      </bottom>
      <diagonal/>
    </border>
    <border>
      <left style="thin">
        <color rgb="FF434343"/>
      </left>
      <right/>
      <top style="thin">
        <color rgb="FF434343"/>
      </top>
      <bottom/>
      <diagonal/>
    </border>
    <border>
      <left/>
      <right/>
      <top style="thin">
        <color rgb="FF434343"/>
      </top>
      <bottom/>
      <diagonal/>
    </border>
    <border>
      <left/>
      <right style="thin">
        <color rgb="FF434343"/>
      </right>
      <top style="thin">
        <color rgb="FF434343"/>
      </top>
      <bottom/>
      <diagonal/>
    </border>
    <border>
      <left style="thin">
        <color rgb="FF434343"/>
      </left>
      <right style="thin">
        <color rgb="FF434343"/>
      </right>
      <top style="thin">
        <color rgb="FF434343"/>
      </top>
      <bottom style="thin">
        <color rgb="FF434343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medium">
        <color theme="1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10" fillId="0" borderId="0"/>
  </cellStyleXfs>
  <cellXfs count="171">
    <xf numFmtId="0" fontId="0" fillId="0" borderId="0" xfId="0"/>
    <xf numFmtId="0" fontId="3" fillId="0" borderId="0" xfId="0" applyFont="1"/>
    <xf numFmtId="0" fontId="3" fillId="0" borderId="0" xfId="0" applyFont="1" applyFill="1" applyAlignment="1">
      <alignment horizontal="left"/>
    </xf>
    <xf numFmtId="0" fontId="0" fillId="0" borderId="0" xfId="0" applyProtection="1">
      <protection locked="0"/>
    </xf>
    <xf numFmtId="14" fontId="0" fillId="2" borderId="0" xfId="0" applyNumberFormat="1" applyFill="1" applyAlignment="1" applyProtection="1">
      <alignment horizontal="center"/>
      <protection locked="0"/>
    </xf>
    <xf numFmtId="0" fontId="0" fillId="0" borderId="2" xfId="0" applyBorder="1" applyAlignment="1" applyProtection="1">
      <alignment horizontal="center"/>
      <protection locked="0"/>
    </xf>
    <xf numFmtId="0" fontId="7" fillId="3" borderId="3" xfId="0" applyFont="1" applyFill="1" applyBorder="1" applyAlignment="1">
      <alignment horizontal="left"/>
    </xf>
    <xf numFmtId="0" fontId="4" fillId="0" borderId="0" xfId="0" applyFont="1"/>
    <xf numFmtId="0" fontId="0" fillId="0" borderId="4" xfId="0" applyBorder="1"/>
    <xf numFmtId="0" fontId="4" fillId="0" borderId="4" xfId="0" applyFont="1" applyBorder="1"/>
    <xf numFmtId="0" fontId="0" fillId="0" borderId="0" xfId="0" applyBorder="1"/>
    <xf numFmtId="0" fontId="4" fillId="0" borderId="0" xfId="0" applyFont="1" applyBorder="1"/>
    <xf numFmtId="0" fontId="0" fillId="0" borderId="0" xfId="0" applyAlignment="1" applyProtection="1">
      <alignment horizontal="left"/>
      <protection locked="0"/>
    </xf>
    <xf numFmtId="0" fontId="3" fillId="0" borderId="0" xfId="0" applyFont="1" applyAlignment="1" applyProtection="1">
      <alignment horizontal="center" vertical="top"/>
      <protection locked="0"/>
    </xf>
    <xf numFmtId="0" fontId="0" fillId="0" borderId="0" xfId="0" applyBorder="1" applyAlignment="1" applyProtection="1">
      <alignment horizontal="left" vertical="top"/>
      <protection locked="0"/>
    </xf>
    <xf numFmtId="0" fontId="7" fillId="3" borderId="0" xfId="0" applyFont="1" applyFill="1" applyBorder="1" applyAlignment="1">
      <alignment horizontal="left"/>
    </xf>
    <xf numFmtId="0" fontId="0" fillId="0" borderId="4" xfId="0" applyBorder="1" applyAlignment="1" applyProtection="1">
      <alignment horizontal="left" vertical="top"/>
      <protection locked="0"/>
    </xf>
    <xf numFmtId="0" fontId="8" fillId="0" borderId="0" xfId="0" applyFont="1" applyAlignment="1">
      <alignment horizontal="right"/>
    </xf>
    <xf numFmtId="0" fontId="0" fillId="0" borderId="0" xfId="0" applyBorder="1" applyAlignment="1">
      <alignment vertical="top" wrapText="1"/>
    </xf>
    <xf numFmtId="0" fontId="0" fillId="0" borderId="0" xfId="0" applyAlignment="1">
      <alignment vertical="top"/>
    </xf>
    <xf numFmtId="0" fontId="8" fillId="0" borderId="0" xfId="0" applyFont="1" applyAlignment="1"/>
    <xf numFmtId="0" fontId="4" fillId="0" borderId="0" xfId="0" applyFont="1" applyAlignment="1" applyProtection="1">
      <alignment horizontal="left" vertical="top"/>
      <protection locked="0"/>
    </xf>
    <xf numFmtId="0" fontId="6" fillId="0" borderId="5" xfId="0" applyFont="1" applyBorder="1"/>
    <xf numFmtId="0" fontId="0" fillId="0" borderId="0" xfId="0" applyAlignment="1" applyProtection="1">
      <protection locked="0"/>
    </xf>
    <xf numFmtId="0" fontId="0" fillId="0" borderId="0" xfId="0" applyBorder="1" applyAlignment="1" applyProtection="1">
      <protection locked="0"/>
    </xf>
    <xf numFmtId="0" fontId="9" fillId="0" borderId="4" xfId="0" applyFont="1" applyBorder="1"/>
    <xf numFmtId="0" fontId="7" fillId="3" borderId="3" xfId="0" applyFont="1" applyFill="1" applyBorder="1" applyAlignment="1">
      <alignment wrapText="1"/>
    </xf>
    <xf numFmtId="0" fontId="7" fillId="3" borderId="3" xfId="0" applyFont="1" applyFill="1" applyBorder="1" applyAlignment="1">
      <alignment horizontal="center" wrapText="1"/>
    </xf>
    <xf numFmtId="0" fontId="5" fillId="0" borderId="0" xfId="0" applyFont="1" applyAlignment="1" applyProtection="1">
      <protection locked="0"/>
    </xf>
    <xf numFmtId="0" fontId="0" fillId="0" borderId="3" xfId="0" applyBorder="1" applyAlignment="1" applyProtection="1">
      <alignment horizontal="left" vertical="top"/>
      <protection locked="0"/>
    </xf>
    <xf numFmtId="0" fontId="0" fillId="0" borderId="7" xfId="0" applyBorder="1" applyAlignment="1" applyProtection="1">
      <alignment horizontal="left" vertical="top"/>
      <protection locked="0"/>
    </xf>
    <xf numFmtId="0" fontId="7" fillId="4" borderId="0" xfId="0" applyFont="1" applyFill="1" applyBorder="1" applyAlignment="1"/>
    <xf numFmtId="0" fontId="3" fillId="4" borderId="0" xfId="0" applyFont="1" applyFill="1" applyBorder="1" applyAlignment="1" applyProtection="1">
      <alignment horizontal="center" vertical="top"/>
      <protection locked="0"/>
    </xf>
    <xf numFmtId="0" fontId="0" fillId="0" borderId="8" xfId="0" applyBorder="1" applyAlignment="1" applyProtection="1">
      <alignment vertical="top"/>
      <protection locked="0"/>
    </xf>
    <xf numFmtId="0" fontId="0" fillId="0" borderId="4" xfId="0" applyBorder="1" applyAlignment="1" applyProtection="1">
      <alignment vertical="top"/>
      <protection locked="0"/>
    </xf>
    <xf numFmtId="0" fontId="0" fillId="0" borderId="9" xfId="0" applyBorder="1" applyAlignment="1" applyProtection="1">
      <alignment vertical="top"/>
      <protection locked="0"/>
    </xf>
    <xf numFmtId="0" fontId="0" fillId="0" borderId="10" xfId="0" applyBorder="1" applyAlignment="1" applyProtection="1">
      <alignment vertical="top"/>
      <protection locked="0"/>
    </xf>
    <xf numFmtId="0" fontId="0" fillId="0" borderId="0" xfId="0" applyBorder="1" applyAlignment="1" applyProtection="1">
      <alignment vertical="top"/>
      <protection locked="0"/>
    </xf>
    <xf numFmtId="0" fontId="0" fillId="0" borderId="11" xfId="0" applyBorder="1" applyAlignment="1" applyProtection="1">
      <alignment vertical="top"/>
      <protection locked="0"/>
    </xf>
    <xf numFmtId="0" fontId="7" fillId="0" borderId="0" xfId="0" applyFont="1" applyFill="1" applyBorder="1" applyAlignment="1">
      <alignment horizontal="left"/>
    </xf>
    <xf numFmtId="0" fontId="7" fillId="3" borderId="0" xfId="0" applyFont="1" applyFill="1" applyBorder="1" applyAlignment="1"/>
    <xf numFmtId="0" fontId="0" fillId="0" borderId="12" xfId="0" applyBorder="1"/>
    <xf numFmtId="0" fontId="0" fillId="0" borderId="3" xfId="0" applyBorder="1"/>
    <xf numFmtId="0" fontId="0" fillId="0" borderId="13" xfId="0" applyBorder="1" applyAlignment="1" applyProtection="1">
      <alignment horizontal="left" vertical="top"/>
      <protection locked="0"/>
    </xf>
    <xf numFmtId="0" fontId="0" fillId="0" borderId="13" xfId="0" applyBorder="1" applyAlignment="1" applyProtection="1">
      <alignment horizontal="center" vertical="top"/>
      <protection locked="0"/>
    </xf>
    <xf numFmtId="164" fontId="0" fillId="0" borderId="13" xfId="1" applyNumberFormat="1" applyFont="1" applyBorder="1" applyAlignment="1" applyProtection="1">
      <alignment vertical="top"/>
      <protection locked="0"/>
    </xf>
    <xf numFmtId="164" fontId="0" fillId="5" borderId="13" xfId="1" applyNumberFormat="1" applyFont="1" applyFill="1" applyBorder="1" applyAlignment="1" applyProtection="1">
      <alignment vertical="top"/>
    </xf>
    <xf numFmtId="0" fontId="0" fillId="0" borderId="14" xfId="0" applyBorder="1" applyAlignment="1" applyProtection="1">
      <alignment horizontal="left" vertical="top"/>
      <protection locked="0"/>
    </xf>
    <xf numFmtId="0" fontId="0" fillId="0" borderId="14" xfId="0" applyBorder="1" applyAlignment="1" applyProtection="1">
      <alignment horizontal="center" vertical="top"/>
      <protection locked="0"/>
    </xf>
    <xf numFmtId="9" fontId="0" fillId="0" borderId="13" xfId="0" applyNumberFormat="1" applyBorder="1" applyAlignment="1" applyProtection="1">
      <alignment horizontal="center" vertical="top"/>
      <protection locked="0"/>
    </xf>
    <xf numFmtId="3" fontId="0" fillId="0" borderId="13" xfId="0" applyNumberFormat="1" applyBorder="1" applyAlignment="1" applyProtection="1">
      <alignment horizontal="center" vertical="top"/>
      <protection locked="0"/>
    </xf>
    <xf numFmtId="166" fontId="0" fillId="0" borderId="13" xfId="1" applyNumberFormat="1" applyFont="1" applyBorder="1" applyAlignment="1" applyProtection="1">
      <alignment vertical="top"/>
      <protection locked="0"/>
    </xf>
    <xf numFmtId="44" fontId="0" fillId="5" borderId="13" xfId="1" applyNumberFormat="1" applyFont="1" applyFill="1" applyBorder="1" applyAlignment="1" applyProtection="1">
      <alignment vertical="top"/>
    </xf>
    <xf numFmtId="14" fontId="0" fillId="0" borderId="0" xfId="0" applyNumberFormat="1" applyAlignment="1">
      <alignment horizontal="left"/>
    </xf>
    <xf numFmtId="0" fontId="2" fillId="0" borderId="0" xfId="2" applyAlignment="1" applyProtection="1">
      <protection locked="0"/>
    </xf>
    <xf numFmtId="166" fontId="4" fillId="0" borderId="4" xfId="0" applyNumberFormat="1" applyFont="1" applyFill="1" applyBorder="1" applyAlignment="1">
      <alignment horizontal="left" vertical="center"/>
    </xf>
    <xf numFmtId="166" fontId="0" fillId="0" borderId="0" xfId="0" applyNumberFormat="1" applyFill="1" applyBorder="1" applyAlignment="1">
      <alignment horizontal="left" vertical="center"/>
    </xf>
    <xf numFmtId="165" fontId="0" fillId="0" borderId="1" xfId="0" applyNumberFormat="1" applyBorder="1" applyAlignment="1" applyProtection="1">
      <alignment horizontal="left" vertical="center"/>
      <protection locked="0"/>
    </xf>
    <xf numFmtId="166" fontId="0" fillId="0" borderId="0" xfId="0" applyNumberFormat="1" applyFill="1" applyAlignment="1">
      <alignment horizontal="left" vertical="center"/>
    </xf>
    <xf numFmtId="166" fontId="0" fillId="0" borderId="1" xfId="0" applyNumberFormat="1" applyFill="1" applyBorder="1" applyAlignment="1">
      <alignment horizontal="left" vertical="center"/>
    </xf>
    <xf numFmtId="166" fontId="0" fillId="0" borderId="6" xfId="0" applyNumberFormat="1" applyFill="1" applyBorder="1" applyAlignment="1">
      <alignment horizontal="left" vertical="center"/>
    </xf>
    <xf numFmtId="166" fontId="6" fillId="2" borderId="5" xfId="0" applyNumberFormat="1" applyFont="1" applyFill="1" applyBorder="1" applyAlignment="1">
      <alignment horizontal="left" vertical="center"/>
    </xf>
    <xf numFmtId="0" fontId="0" fillId="0" borderId="24" xfId="0" applyBorder="1" applyAlignment="1">
      <alignment vertical="center"/>
    </xf>
    <xf numFmtId="15" fontId="0" fillId="0" borderId="24" xfId="0" applyNumberFormat="1" applyBorder="1" applyAlignment="1">
      <alignment vertical="center"/>
    </xf>
    <xf numFmtId="0" fontId="21" fillId="8" borderId="24" xfId="0" applyFont="1" applyFill="1" applyBorder="1" applyAlignment="1">
      <alignment horizontal="center" vertical="center"/>
    </xf>
    <xf numFmtId="0" fontId="22" fillId="8" borderId="24" xfId="0" applyFont="1" applyFill="1" applyBorder="1" applyAlignment="1">
      <alignment horizontal="center" vertical="center"/>
    </xf>
    <xf numFmtId="37" fontId="19" fillId="0" borderId="24" xfId="0" applyNumberFormat="1" applyFont="1" applyBorder="1" applyAlignment="1">
      <alignment horizontal="center" vertical="center"/>
    </xf>
    <xf numFmtId="167" fontId="19" fillId="0" borderId="24" xfId="0" applyNumberFormat="1" applyFont="1" applyBorder="1" applyAlignment="1">
      <alignment horizontal="center" vertical="center"/>
    </xf>
    <xf numFmtId="167" fontId="23" fillId="8" borderId="24" xfId="0" applyNumberFormat="1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27" fillId="0" borderId="0" xfId="0" applyFont="1" applyAlignment="1">
      <alignment wrapText="1"/>
    </xf>
    <xf numFmtId="0" fontId="29" fillId="10" borderId="25" xfId="0" applyFont="1" applyFill="1" applyBorder="1" applyAlignment="1">
      <alignment wrapText="1"/>
    </xf>
    <xf numFmtId="0" fontId="0" fillId="0" borderId="26" xfId="0" applyBorder="1" applyAlignment="1">
      <alignment wrapText="1"/>
    </xf>
    <xf numFmtId="0" fontId="0" fillId="0" borderId="27" xfId="0" applyBorder="1" applyAlignment="1">
      <alignment wrapText="1"/>
    </xf>
    <xf numFmtId="0" fontId="0" fillId="0" borderId="29" xfId="0" applyBorder="1" applyAlignment="1">
      <alignment wrapText="1"/>
    </xf>
    <xf numFmtId="0" fontId="0" fillId="0" borderId="29" xfId="0" applyBorder="1" applyAlignment="1">
      <alignment horizontal="right" wrapText="1"/>
    </xf>
    <xf numFmtId="0" fontId="0" fillId="0" borderId="30" xfId="0" applyBorder="1" applyAlignment="1">
      <alignment wrapText="1"/>
    </xf>
    <xf numFmtId="0" fontId="0" fillId="0" borderId="32" xfId="0" applyBorder="1" applyAlignment="1">
      <alignment wrapText="1"/>
    </xf>
    <xf numFmtId="0" fontId="28" fillId="10" borderId="25" xfId="0" applyFont="1" applyFill="1" applyBorder="1" applyAlignment="1">
      <alignment wrapText="1"/>
    </xf>
    <xf numFmtId="4" fontId="0" fillId="0" borderId="27" xfId="0" applyNumberFormat="1" applyBorder="1" applyAlignment="1">
      <alignment wrapText="1"/>
    </xf>
    <xf numFmtId="0" fontId="13" fillId="0" borderId="29" xfId="0" applyFont="1" applyBorder="1" applyAlignment="1">
      <alignment wrapText="1"/>
    </xf>
    <xf numFmtId="4" fontId="0" fillId="0" borderId="29" xfId="0" applyNumberFormat="1" applyBorder="1" applyAlignment="1">
      <alignment wrapText="1"/>
    </xf>
    <xf numFmtId="0" fontId="13" fillId="0" borderId="30" xfId="0" applyFont="1" applyBorder="1" applyAlignment="1">
      <alignment wrapText="1"/>
    </xf>
    <xf numFmtId="4" fontId="0" fillId="0" borderId="30" xfId="0" applyNumberFormat="1" applyBorder="1" applyAlignment="1">
      <alignment wrapText="1"/>
    </xf>
    <xf numFmtId="168" fontId="0" fillId="0" borderId="27" xfId="0" applyNumberFormat="1" applyBorder="1" applyAlignment="1">
      <alignment wrapText="1"/>
    </xf>
    <xf numFmtId="0" fontId="14" fillId="0" borderId="27" xfId="0" applyFont="1" applyBorder="1" applyAlignment="1">
      <alignment wrapText="1"/>
    </xf>
    <xf numFmtId="0" fontId="14" fillId="0" borderId="29" xfId="0" applyFont="1" applyBorder="1" applyAlignment="1">
      <alignment wrapText="1"/>
    </xf>
    <xf numFmtId="167" fontId="0" fillId="0" borderId="0" xfId="0" applyNumberFormat="1"/>
    <xf numFmtId="0" fontId="0" fillId="0" borderId="27" xfId="0" applyNumberFormat="1" applyBorder="1" applyAlignment="1">
      <alignment horizontal="center" wrapText="1"/>
    </xf>
    <xf numFmtId="0" fontId="0" fillId="0" borderId="29" xfId="0" applyNumberFormat="1" applyBorder="1" applyAlignment="1">
      <alignment horizontal="center" wrapText="1"/>
    </xf>
    <xf numFmtId="0" fontId="0" fillId="0" borderId="30" xfId="0" applyNumberFormat="1" applyBorder="1" applyAlignment="1">
      <alignment horizontal="center" wrapText="1"/>
    </xf>
    <xf numFmtId="167" fontId="0" fillId="0" borderId="27" xfId="0" applyNumberFormat="1" applyBorder="1" applyAlignment="1">
      <alignment wrapText="1"/>
    </xf>
    <xf numFmtId="167" fontId="0" fillId="0" borderId="29" xfId="0" applyNumberFormat="1" applyBorder="1" applyAlignment="1">
      <alignment wrapText="1"/>
    </xf>
    <xf numFmtId="167" fontId="0" fillId="0" borderId="30" xfId="0" applyNumberFormat="1" applyBorder="1" applyAlignment="1">
      <alignment wrapText="1"/>
    </xf>
    <xf numFmtId="167" fontId="12" fillId="0" borderId="0" xfId="0" applyNumberFormat="1" applyFont="1" applyAlignment="1">
      <alignment wrapText="1"/>
    </xf>
    <xf numFmtId="167" fontId="12" fillId="0" borderId="25" xfId="0" applyNumberFormat="1" applyFont="1" applyBorder="1" applyAlignment="1">
      <alignment wrapText="1"/>
    </xf>
    <xf numFmtId="167" fontId="12" fillId="0" borderId="33" xfId="0" applyNumberFormat="1" applyFont="1" applyBorder="1" applyAlignment="1">
      <alignment wrapText="1"/>
    </xf>
    <xf numFmtId="0" fontId="31" fillId="11" borderId="34" xfId="0" applyFont="1" applyFill="1" applyBorder="1" applyAlignment="1">
      <alignment horizontal="center"/>
    </xf>
    <xf numFmtId="0" fontId="32" fillId="0" borderId="0" xfId="0" applyFont="1"/>
    <xf numFmtId="15" fontId="32" fillId="0" borderId="24" xfId="0" applyNumberFormat="1" applyFont="1" applyBorder="1" applyAlignment="1">
      <alignment vertical="center"/>
    </xf>
    <xf numFmtId="166" fontId="32" fillId="0" borderId="0" xfId="0" applyNumberFormat="1" applyFont="1" applyAlignment="1"/>
    <xf numFmtId="167" fontId="32" fillId="0" borderId="0" xfId="0" applyNumberFormat="1" applyFont="1" applyAlignment="1"/>
    <xf numFmtId="0" fontId="0" fillId="0" borderId="12" xfId="0" applyBorder="1" applyAlignment="1" applyProtection="1">
      <alignment horizontal="left" vertical="top" wrapText="1"/>
      <protection locked="0"/>
    </xf>
    <xf numFmtId="0" fontId="0" fillId="0" borderId="3" xfId="0" applyBorder="1" applyAlignment="1" applyProtection="1">
      <alignment horizontal="left" vertical="top" wrapText="1"/>
      <protection locked="0"/>
    </xf>
    <xf numFmtId="0" fontId="0" fillId="0" borderId="7" xfId="0" applyBorder="1" applyAlignment="1" applyProtection="1">
      <alignment horizontal="left" vertical="top" wrapText="1"/>
      <protection locked="0"/>
    </xf>
    <xf numFmtId="14" fontId="0" fillId="0" borderId="3" xfId="0" applyNumberFormat="1" applyBorder="1" applyAlignment="1" applyProtection="1">
      <alignment horizontal="center" vertical="top"/>
      <protection locked="0"/>
    </xf>
    <xf numFmtId="0" fontId="0" fillId="0" borderId="15" xfId="0" applyBorder="1" applyAlignment="1" applyProtection="1">
      <alignment horizontal="center" vertical="top"/>
      <protection locked="0"/>
    </xf>
    <xf numFmtId="0" fontId="0" fillId="0" borderId="16" xfId="0" applyBorder="1" applyAlignment="1" applyProtection="1">
      <alignment horizontal="center" vertical="top"/>
      <protection locked="0"/>
    </xf>
    <xf numFmtId="0" fontId="0" fillId="0" borderId="17" xfId="0" applyBorder="1" applyAlignment="1" applyProtection="1">
      <alignment horizontal="center" vertical="top"/>
      <protection locked="0"/>
    </xf>
    <xf numFmtId="0" fontId="7" fillId="3" borderId="3" xfId="0" applyFont="1" applyFill="1" applyBorder="1" applyAlignment="1">
      <alignment horizontal="left" wrapText="1"/>
    </xf>
    <xf numFmtId="0" fontId="0" fillId="0" borderId="8" xfId="0" applyBorder="1" applyAlignment="1" applyProtection="1">
      <alignment horizontal="left" vertical="top" wrapText="1"/>
      <protection locked="0"/>
    </xf>
    <xf numFmtId="0" fontId="0" fillId="0" borderId="4" xfId="0" applyBorder="1" applyAlignment="1" applyProtection="1">
      <alignment horizontal="left" vertical="top" wrapText="1"/>
      <protection locked="0"/>
    </xf>
    <xf numFmtId="0" fontId="0" fillId="0" borderId="9" xfId="0" applyBorder="1" applyAlignment="1" applyProtection="1">
      <alignment horizontal="left" vertical="top" wrapText="1"/>
      <protection locked="0"/>
    </xf>
    <xf numFmtId="0" fontId="0" fillId="0" borderId="10" xfId="0" applyBorder="1" applyAlignment="1" applyProtection="1">
      <alignment horizontal="left" vertical="top" wrapText="1"/>
      <protection locked="0"/>
    </xf>
    <xf numFmtId="0" fontId="0" fillId="0" borderId="0" xfId="0" applyBorder="1" applyAlignment="1" applyProtection="1">
      <alignment horizontal="left" vertical="top" wrapText="1"/>
      <protection locked="0"/>
    </xf>
    <xf numFmtId="0" fontId="0" fillId="0" borderId="11" xfId="0" applyBorder="1" applyAlignment="1" applyProtection="1">
      <alignment horizontal="left" vertical="top" wrapText="1"/>
      <protection locked="0"/>
    </xf>
    <xf numFmtId="0" fontId="2" fillId="7" borderId="2" xfId="2" applyFill="1" applyBorder="1" applyAlignment="1" applyProtection="1">
      <alignment horizontal="center"/>
    </xf>
    <xf numFmtId="37" fontId="19" fillId="0" borderId="18" xfId="0" applyNumberFormat="1" applyFont="1" applyBorder="1" applyAlignment="1">
      <alignment horizontal="left" vertical="top"/>
    </xf>
    <xf numFmtId="37" fontId="16" fillId="0" borderId="19" xfId="0" applyNumberFormat="1" applyFont="1" applyBorder="1"/>
    <xf numFmtId="37" fontId="16" fillId="0" borderId="20" xfId="0" applyNumberFormat="1" applyFont="1" applyBorder="1"/>
    <xf numFmtId="166" fontId="23" fillId="8" borderId="18" xfId="0" applyNumberFormat="1" applyFont="1" applyFill="1" applyBorder="1" applyAlignment="1">
      <alignment horizontal="center" vertical="center"/>
    </xf>
    <xf numFmtId="166" fontId="16" fillId="9" borderId="20" xfId="0" applyNumberFormat="1" applyFont="1" applyFill="1" applyBorder="1"/>
    <xf numFmtId="0" fontId="20" fillId="0" borderId="18" xfId="0" applyFont="1" applyBorder="1" applyAlignment="1">
      <alignment horizontal="left" vertical="top"/>
    </xf>
    <xf numFmtId="0" fontId="16" fillId="0" borderId="19" xfId="0" applyFont="1" applyBorder="1"/>
    <xf numFmtId="0" fontId="16" fillId="0" borderId="20" xfId="0" applyFont="1" applyBorder="1"/>
    <xf numFmtId="0" fontId="19" fillId="0" borderId="21" xfId="0" applyFont="1" applyBorder="1" applyAlignment="1">
      <alignment horizontal="left" vertical="top"/>
    </xf>
    <xf numFmtId="0" fontId="16" fillId="0" borderId="22" xfId="0" applyFont="1" applyBorder="1"/>
    <xf numFmtId="0" fontId="16" fillId="0" borderId="23" xfId="0" applyFont="1" applyBorder="1"/>
    <xf numFmtId="0" fontId="24" fillId="9" borderId="2" xfId="0" applyFont="1" applyFill="1" applyBorder="1" applyAlignment="1">
      <alignment horizontal="center" vertical="center"/>
    </xf>
    <xf numFmtId="0" fontId="11" fillId="9" borderId="2" xfId="0" applyFont="1" applyFill="1" applyBorder="1"/>
    <xf numFmtId="0" fontId="0" fillId="0" borderId="2" xfId="0" applyBorder="1" applyAlignment="1">
      <alignment vertical="center"/>
    </xf>
    <xf numFmtId="0" fontId="0" fillId="0" borderId="2" xfId="0" applyBorder="1"/>
    <xf numFmtId="37" fontId="19" fillId="0" borderId="18" xfId="0" applyNumberFormat="1" applyFont="1" applyBorder="1" applyAlignment="1">
      <alignment horizontal="center" vertical="center"/>
    </xf>
    <xf numFmtId="167" fontId="19" fillId="0" borderId="18" xfId="0" applyNumberFormat="1" applyFont="1" applyBorder="1" applyAlignment="1">
      <alignment horizontal="center" vertical="center"/>
    </xf>
    <xf numFmtId="167" fontId="16" fillId="0" borderId="20" xfId="0" applyNumberFormat="1" applyFont="1" applyBorder="1"/>
    <xf numFmtId="37" fontId="19" fillId="0" borderId="18" xfId="0" applyNumberFormat="1" applyFont="1" applyBorder="1" applyAlignment="1">
      <alignment horizontal="center" vertical="center" wrapText="1"/>
    </xf>
    <xf numFmtId="0" fontId="19" fillId="0" borderId="18" xfId="0" applyFont="1" applyBorder="1" applyAlignment="1">
      <alignment horizontal="right" vertical="center"/>
    </xf>
    <xf numFmtId="0" fontId="0" fillId="0" borderId="18" xfId="0" applyBorder="1" applyAlignment="1">
      <alignment vertical="center"/>
    </xf>
    <xf numFmtId="0" fontId="19" fillId="6" borderId="18" xfId="0" applyFont="1" applyFill="1" applyBorder="1" applyAlignment="1">
      <alignment vertical="center"/>
    </xf>
    <xf numFmtId="0" fontId="16" fillId="7" borderId="19" xfId="0" applyFont="1" applyFill="1" applyBorder="1"/>
    <xf numFmtId="0" fontId="16" fillId="7" borderId="20" xfId="0" applyFont="1" applyFill="1" applyBorder="1"/>
    <xf numFmtId="0" fontId="22" fillId="8" borderId="18" xfId="0" applyFont="1" applyFill="1" applyBorder="1" applyAlignment="1">
      <alignment horizontal="center" vertical="center"/>
    </xf>
    <xf numFmtId="0" fontId="16" fillId="9" borderId="20" xfId="0" applyFont="1" applyFill="1" applyBorder="1"/>
    <xf numFmtId="0" fontId="2" fillId="0" borderId="18" xfId="2" applyBorder="1" applyAlignment="1" applyProtection="1">
      <alignment vertical="center"/>
    </xf>
    <xf numFmtId="0" fontId="20" fillId="0" borderId="18" xfId="0" applyFont="1" applyBorder="1" applyAlignment="1">
      <alignment horizontal="right" vertical="center"/>
    </xf>
    <xf numFmtId="0" fontId="19" fillId="0" borderId="18" xfId="0" applyFont="1" applyBorder="1" applyAlignment="1">
      <alignment horizontal="left" vertical="center"/>
    </xf>
    <xf numFmtId="0" fontId="17" fillId="0" borderId="18" xfId="0" applyFont="1" applyBorder="1" applyAlignment="1">
      <alignment horizontal="right" vertical="center"/>
    </xf>
    <xf numFmtId="0" fontId="17" fillId="0" borderId="18" xfId="0" applyFont="1" applyBorder="1" applyAlignment="1">
      <alignment vertical="center"/>
    </xf>
    <xf numFmtId="0" fontId="15" fillId="6" borderId="18" xfId="0" applyFont="1" applyFill="1" applyBorder="1" applyAlignment="1">
      <alignment horizontal="center" vertical="center"/>
    </xf>
    <xf numFmtId="0" fontId="17" fillId="0" borderId="18" xfId="0" applyFont="1" applyBorder="1" applyAlignment="1">
      <alignment horizontal="left" vertical="center"/>
    </xf>
    <xf numFmtId="0" fontId="18" fillId="0" borderId="21" xfId="0" applyFont="1" applyBorder="1" applyAlignment="1">
      <alignment horizontal="center" vertical="center" wrapText="1"/>
    </xf>
    <xf numFmtId="0" fontId="19" fillId="0" borderId="18" xfId="0" applyFont="1" applyBorder="1" applyAlignment="1">
      <alignment horizontal="left" vertical="top"/>
    </xf>
    <xf numFmtId="0" fontId="30" fillId="0" borderId="0" xfId="0" applyFont="1" applyAlignment="1">
      <alignment wrapText="1"/>
    </xf>
    <xf numFmtId="0" fontId="27" fillId="0" borderId="0" xfId="0" applyFont="1" applyAlignment="1">
      <alignment horizontal="center" wrapText="1"/>
    </xf>
    <xf numFmtId="0" fontId="0" fillId="0" borderId="0" xfId="0" applyAlignment="1">
      <alignment wrapText="1"/>
    </xf>
    <xf numFmtId="0" fontId="28" fillId="10" borderId="0" xfId="0" applyFont="1" applyFill="1" applyAlignment="1">
      <alignment wrapText="1"/>
    </xf>
    <xf numFmtId="0" fontId="28" fillId="10" borderId="25" xfId="0" applyFont="1" applyFill="1" applyBorder="1" applyAlignment="1">
      <alignment wrapText="1"/>
    </xf>
    <xf numFmtId="0" fontId="13" fillId="0" borderId="27" xfId="0" applyFont="1" applyBorder="1" applyAlignment="1">
      <alignment horizontal="left" wrapText="1"/>
    </xf>
    <xf numFmtId="0" fontId="14" fillId="0" borderId="27" xfId="0" applyFont="1" applyBorder="1" applyAlignment="1">
      <alignment wrapText="1"/>
    </xf>
    <xf numFmtId="0" fontId="13" fillId="0" borderId="28" xfId="0" applyFont="1" applyBorder="1" applyAlignment="1">
      <alignment wrapText="1"/>
    </xf>
    <xf numFmtId="0" fontId="13" fillId="0" borderId="29" xfId="0" applyFont="1" applyBorder="1" applyAlignment="1">
      <alignment horizontal="left" wrapText="1"/>
    </xf>
    <xf numFmtId="0" fontId="13" fillId="0" borderId="29" xfId="0" applyFont="1" applyBorder="1" applyAlignment="1">
      <alignment wrapText="1"/>
    </xf>
    <xf numFmtId="0" fontId="13" fillId="0" borderId="26" xfId="0" applyFont="1" applyBorder="1" applyAlignment="1">
      <alignment wrapText="1"/>
    </xf>
    <xf numFmtId="0" fontId="13" fillId="0" borderId="30" xfId="0" applyFont="1" applyBorder="1" applyAlignment="1">
      <alignment horizontal="left" wrapText="1"/>
    </xf>
    <xf numFmtId="0" fontId="13" fillId="0" borderId="30" xfId="0" applyFont="1" applyBorder="1" applyAlignment="1">
      <alignment wrapText="1"/>
    </xf>
    <xf numFmtId="0" fontId="13" fillId="0" borderId="31" xfId="0" applyFont="1" applyBorder="1" applyAlignment="1">
      <alignment wrapText="1"/>
    </xf>
    <xf numFmtId="0" fontId="0" fillId="0" borderId="0" xfId="0" applyAlignment="1">
      <alignment horizontal="left" wrapText="1"/>
    </xf>
    <xf numFmtId="0" fontId="26" fillId="0" borderId="0" xfId="0" applyFont="1" applyAlignment="1">
      <alignment wrapText="1"/>
    </xf>
    <xf numFmtId="0" fontId="25" fillId="0" borderId="0" xfId="0" applyFont="1" applyAlignment="1">
      <alignment wrapText="1"/>
    </xf>
    <xf numFmtId="0" fontId="13" fillId="0" borderId="0" xfId="0" applyFont="1" applyAlignment="1">
      <alignment wrapText="1"/>
    </xf>
    <xf numFmtId="0" fontId="32" fillId="0" borderId="0" xfId="0" applyFont="1" applyAlignment="1">
      <alignment horizontal="center"/>
    </xf>
  </cellXfs>
  <cellStyles count="4">
    <cellStyle name="Comma" xfId="1" builtinId="3"/>
    <cellStyle name="Hyperlink" xfId="2" builtinId="8"/>
    <cellStyle name="Normal" xfId="0" builtinId="0"/>
    <cellStyle name="Normal 2" xfId="3"/>
  </cellStyles>
  <dxfs count="6">
    <dxf>
      <font>
        <strike val="0"/>
        <outline val="0"/>
        <shadow val="0"/>
        <u val="none"/>
        <vertAlign val="baseline"/>
        <sz val="12"/>
        <name val="Times New Roman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  <numFmt numFmtId="166" formatCode="&quot;Rs&quot;#,##0.00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  <numFmt numFmtId="20" formatCode="dd\-mmm\-yy"/>
      <alignment horizontal="general" vertical="center" textRotation="0" wrapText="0" indent="0" justifyLastLine="0" shrinkToFit="0" readingOrder="0"/>
      <border diagonalUp="0" diagonalDown="0" outline="0">
        <left style="thin">
          <color rgb="FF434343"/>
        </left>
        <right/>
        <top style="thin">
          <color rgb="FF434343"/>
        </top>
        <bottom style="thin">
          <color rgb="FF434343"/>
        </bottom>
      </border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le1" displayName="Table1" ref="B2:E5" totalsRowShown="0" headerRowDxfId="0" dataDxfId="5">
  <autoFilter ref="B2:E5">
    <filterColumn colId="0" hiddenButton="1"/>
    <filterColumn colId="1" hiddenButton="1"/>
    <filterColumn colId="2" hiddenButton="1"/>
    <filterColumn colId="3" hiddenButton="1"/>
  </autoFilter>
  <tableColumns count="4">
    <tableColumn id="1" name="Customer Name" dataDxfId="4"/>
    <tableColumn id="2" name="Invoice number" dataDxfId="3"/>
    <tableColumn id="3" name="Invoice Date" dataDxfId="2"/>
    <tableColumn id="4" name="Amount" dataDxfId="1"/>
  </tableColumns>
  <tableStyleInfo name="TableStyleMedium15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SOC@gmail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xyz@gmail.com" TargetMode="External"/><Relationship Id="rId1" Type="http://schemas.openxmlformats.org/officeDocument/2006/relationships/hyperlink" Target="mailto:abc@g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48"/>
  <sheetViews>
    <sheetView showGridLines="0" topLeftCell="A17" zoomScale="70" zoomScaleNormal="70" workbookViewId="0">
      <selection activeCell="O40" sqref="O40"/>
    </sheetView>
  </sheetViews>
  <sheetFormatPr defaultRowHeight="15"/>
  <cols>
    <col min="1" max="1" width="4.42578125" customWidth="1"/>
    <col min="2" max="2" width="10.5703125" customWidth="1"/>
    <col min="3" max="3" width="11" customWidth="1"/>
    <col min="4" max="4" width="10.140625" customWidth="1"/>
    <col min="5" max="5" width="10.42578125" customWidth="1"/>
    <col min="6" max="6" width="9.5703125" customWidth="1"/>
    <col min="12" max="12" width="20.85546875" customWidth="1"/>
  </cols>
  <sheetData>
    <row r="2" spans="2:12" ht="36">
      <c r="B2" s="28" t="s">
        <v>52</v>
      </c>
      <c r="C2" s="28"/>
      <c r="D2" s="28"/>
      <c r="E2" s="28"/>
      <c r="F2" s="28"/>
      <c r="G2" s="28"/>
      <c r="H2" s="28"/>
      <c r="I2" s="28"/>
      <c r="J2" s="20"/>
      <c r="L2" s="17"/>
    </row>
    <row r="3" spans="2:12">
      <c r="B3" s="23"/>
      <c r="C3" s="23"/>
      <c r="D3" s="23"/>
      <c r="E3" s="23"/>
      <c r="F3" s="23"/>
      <c r="G3" s="23"/>
      <c r="H3" s="23"/>
      <c r="I3" s="23"/>
      <c r="J3" s="2" t="s">
        <v>20</v>
      </c>
      <c r="L3" s="4">
        <v>45474</v>
      </c>
    </row>
    <row r="4" spans="2:12">
      <c r="B4" s="12"/>
      <c r="C4" s="12"/>
      <c r="D4" s="12"/>
      <c r="E4" s="12"/>
      <c r="F4" s="12"/>
      <c r="G4" s="12"/>
      <c r="H4" s="12"/>
      <c r="I4" s="12"/>
      <c r="J4" s="2" t="s">
        <v>38</v>
      </c>
      <c r="L4" s="4">
        <v>45503</v>
      </c>
    </row>
    <row r="5" spans="2:12">
      <c r="B5" s="23" t="s">
        <v>53</v>
      </c>
      <c r="C5" s="23"/>
      <c r="D5" s="12"/>
      <c r="E5" s="12"/>
      <c r="F5" s="12"/>
      <c r="G5" s="12"/>
      <c r="H5" s="12"/>
      <c r="I5" s="3"/>
      <c r="J5" s="2" t="s">
        <v>37</v>
      </c>
      <c r="L5" s="5">
        <v>110021</v>
      </c>
    </row>
    <row r="6" spans="2:12">
      <c r="B6" s="23" t="s">
        <v>54</v>
      </c>
      <c r="C6" s="23"/>
      <c r="D6" s="18"/>
      <c r="E6" s="18"/>
      <c r="F6" s="18"/>
      <c r="G6" s="18"/>
      <c r="H6" s="18"/>
      <c r="I6" s="3"/>
      <c r="J6" s="1" t="s">
        <v>2</v>
      </c>
      <c r="L6" s="5">
        <v>921101</v>
      </c>
    </row>
    <row r="7" spans="2:12">
      <c r="B7" s="23" t="s">
        <v>55</v>
      </c>
      <c r="C7" s="23"/>
      <c r="D7" s="18"/>
      <c r="E7" s="18"/>
      <c r="F7" s="18"/>
      <c r="G7" s="18"/>
      <c r="H7" s="18"/>
      <c r="I7" s="3"/>
    </row>
    <row r="8" spans="2:12">
      <c r="B8" s="54" t="s">
        <v>56</v>
      </c>
      <c r="C8" s="23"/>
      <c r="D8" s="18"/>
      <c r="E8" s="18"/>
      <c r="F8" s="18"/>
      <c r="G8" s="18"/>
      <c r="H8" s="18"/>
      <c r="I8" s="3"/>
    </row>
    <row r="10" spans="2:12" ht="16.5">
      <c r="B10" s="6" t="s">
        <v>8</v>
      </c>
      <c r="C10" s="15"/>
      <c r="D10" s="15"/>
      <c r="E10" s="10"/>
      <c r="F10" s="15" t="s">
        <v>30</v>
      </c>
      <c r="G10" s="15"/>
      <c r="H10" s="15"/>
      <c r="I10" s="39"/>
      <c r="J10" s="15" t="s">
        <v>25</v>
      </c>
      <c r="K10" s="15"/>
      <c r="L10" s="15"/>
    </row>
    <row r="11" spans="2:12">
      <c r="B11" s="23" t="str">
        <f>F11</f>
        <v>ALI</v>
      </c>
      <c r="C11" s="23"/>
      <c r="E11" s="24"/>
      <c r="F11" s="24" t="s">
        <v>48</v>
      </c>
      <c r="G11" s="24"/>
      <c r="H11" s="24"/>
      <c r="I11" s="3"/>
      <c r="J11" t="s">
        <v>18</v>
      </c>
      <c r="L11" t="s">
        <v>45</v>
      </c>
    </row>
    <row r="12" spans="2:12">
      <c r="B12" s="23" t="str">
        <f t="shared" ref="B12:B15" si="0">F12</f>
        <v>PSO</v>
      </c>
      <c r="C12" s="23"/>
      <c r="E12" s="24"/>
      <c r="F12" s="24" t="s">
        <v>47</v>
      </c>
      <c r="G12" s="24"/>
      <c r="H12" s="24"/>
      <c r="I12" s="3"/>
      <c r="J12" t="s">
        <v>34</v>
      </c>
      <c r="L12" s="53">
        <f>L3</f>
        <v>45474</v>
      </c>
    </row>
    <row r="13" spans="2:12">
      <c r="B13" s="23" t="str">
        <f t="shared" si="0"/>
        <v>street 1</v>
      </c>
      <c r="C13" s="23"/>
      <c r="E13" s="24"/>
      <c r="F13" s="24" t="s">
        <v>50</v>
      </c>
      <c r="G13" s="24"/>
      <c r="H13" s="24"/>
      <c r="I13" s="3"/>
      <c r="J13" t="s">
        <v>31</v>
      </c>
      <c r="L13" t="s">
        <v>46</v>
      </c>
    </row>
    <row r="14" spans="2:12">
      <c r="B14" s="23" t="str">
        <f t="shared" si="0"/>
        <v>Karachi</v>
      </c>
      <c r="C14" s="23"/>
      <c r="E14" s="24"/>
      <c r="F14" s="24" t="s">
        <v>49</v>
      </c>
      <c r="G14" s="24"/>
      <c r="H14" s="24"/>
      <c r="I14" s="3"/>
      <c r="J14" t="s">
        <v>32</v>
      </c>
      <c r="L14" t="str">
        <f>L13</f>
        <v>200,000 liters</v>
      </c>
    </row>
    <row r="15" spans="2:12">
      <c r="B15" s="23" t="str">
        <f t="shared" si="0"/>
        <v>(+92)3XXXXXX</v>
      </c>
      <c r="C15" s="23"/>
      <c r="E15" s="24"/>
      <c r="F15" s="24" t="s">
        <v>51</v>
      </c>
      <c r="G15" s="24"/>
      <c r="H15" s="24"/>
      <c r="I15" s="3"/>
      <c r="J15" t="s">
        <v>35</v>
      </c>
      <c r="L15" t="str">
        <f>L14</f>
        <v>200,000 liters</v>
      </c>
    </row>
    <row r="17" spans="2:12" ht="66" customHeight="1">
      <c r="B17" s="27" t="s">
        <v>12</v>
      </c>
      <c r="C17" s="27" t="s">
        <v>14</v>
      </c>
      <c r="D17" s="109" t="s">
        <v>0</v>
      </c>
      <c r="E17" s="109"/>
      <c r="F17" s="109"/>
      <c r="G17" s="109"/>
      <c r="H17" s="109"/>
      <c r="I17" s="27" t="s">
        <v>13</v>
      </c>
      <c r="J17" s="26" t="s">
        <v>16</v>
      </c>
      <c r="K17" s="27" t="s">
        <v>26</v>
      </c>
      <c r="L17" s="27" t="s">
        <v>15</v>
      </c>
    </row>
    <row r="18" spans="2:12">
      <c r="B18" s="43" t="s">
        <v>41</v>
      </c>
      <c r="C18" s="44" t="s">
        <v>40</v>
      </c>
      <c r="D18" s="110" t="s">
        <v>39</v>
      </c>
      <c r="E18" s="111"/>
      <c r="F18" s="111"/>
      <c r="G18" s="111"/>
      <c r="H18" s="112"/>
      <c r="I18" s="50">
        <v>100000</v>
      </c>
      <c r="J18" s="51">
        <v>180</v>
      </c>
      <c r="K18" s="49" t="s">
        <v>6</v>
      </c>
      <c r="L18" s="52">
        <f t="shared" ref="L18:L23" si="1">J18*I18</f>
        <v>18000000</v>
      </c>
    </row>
    <row r="19" spans="2:12">
      <c r="B19" s="43" t="s">
        <v>42</v>
      </c>
      <c r="C19" s="44" t="s">
        <v>40</v>
      </c>
      <c r="D19" s="113" t="s">
        <v>43</v>
      </c>
      <c r="E19" s="114"/>
      <c r="F19" s="114"/>
      <c r="G19" s="114"/>
      <c r="H19" s="115"/>
      <c r="I19" s="50">
        <v>100000</v>
      </c>
      <c r="J19" s="51">
        <v>190</v>
      </c>
      <c r="K19" s="44" t="s">
        <v>6</v>
      </c>
      <c r="L19" s="52">
        <f t="shared" si="1"/>
        <v>19000000</v>
      </c>
    </row>
    <row r="20" spans="2:12">
      <c r="B20" s="43"/>
      <c r="C20" s="44"/>
      <c r="D20" s="113"/>
      <c r="E20" s="114"/>
      <c r="F20" s="114"/>
      <c r="G20" s="114"/>
      <c r="H20" s="115"/>
      <c r="I20" s="44"/>
      <c r="J20" s="45"/>
      <c r="K20" s="44"/>
      <c r="L20" s="46">
        <f t="shared" si="1"/>
        <v>0</v>
      </c>
    </row>
    <row r="21" spans="2:12">
      <c r="B21" s="43"/>
      <c r="C21" s="44"/>
      <c r="D21" s="113"/>
      <c r="E21" s="114"/>
      <c r="F21" s="114"/>
      <c r="G21" s="114"/>
      <c r="H21" s="115"/>
      <c r="I21" s="44"/>
      <c r="J21" s="45"/>
      <c r="K21" s="44"/>
      <c r="L21" s="46">
        <f t="shared" si="1"/>
        <v>0</v>
      </c>
    </row>
    <row r="22" spans="2:12">
      <c r="B22" s="43"/>
      <c r="C22" s="44"/>
      <c r="D22" s="113"/>
      <c r="E22" s="114"/>
      <c r="F22" s="114"/>
      <c r="G22" s="114"/>
      <c r="H22" s="115"/>
      <c r="I22" s="44"/>
      <c r="J22" s="45"/>
      <c r="K22" s="44"/>
      <c r="L22" s="46">
        <f t="shared" si="1"/>
        <v>0</v>
      </c>
    </row>
    <row r="23" spans="2:12">
      <c r="B23" s="47"/>
      <c r="C23" s="48"/>
      <c r="D23" s="102"/>
      <c r="E23" s="103"/>
      <c r="F23" s="103"/>
      <c r="G23" s="103"/>
      <c r="H23" s="104"/>
      <c r="I23" s="48"/>
      <c r="J23" s="44"/>
      <c r="K23" s="48"/>
      <c r="L23" s="46">
        <f t="shared" si="1"/>
        <v>0</v>
      </c>
    </row>
    <row r="24" spans="2:12">
      <c r="B24" s="8"/>
      <c r="C24" s="8"/>
      <c r="D24" s="8"/>
      <c r="E24" s="8"/>
      <c r="F24" s="8"/>
      <c r="G24" s="8"/>
      <c r="H24" s="8"/>
      <c r="I24" s="25" t="s">
        <v>1</v>
      </c>
      <c r="J24" s="9" t="s">
        <v>3</v>
      </c>
      <c r="K24" s="9"/>
      <c r="L24" s="55">
        <f>SUM(L18:L23)</f>
        <v>37000000</v>
      </c>
    </row>
    <row r="25" spans="2:12" ht="16.5">
      <c r="B25" s="40" t="s">
        <v>27</v>
      </c>
      <c r="C25" s="40"/>
      <c r="D25" s="40"/>
      <c r="E25" s="40"/>
      <c r="F25" s="40"/>
      <c r="G25" s="40"/>
      <c r="H25" s="40"/>
      <c r="J25" s="11" t="s">
        <v>7</v>
      </c>
      <c r="L25" s="56">
        <f>SUMIF(K18:K23,"=x",L18:L23)</f>
        <v>37000000</v>
      </c>
    </row>
    <row r="26" spans="2:12">
      <c r="B26" s="33" t="s">
        <v>58</v>
      </c>
      <c r="C26" s="34"/>
      <c r="D26" s="34"/>
      <c r="E26" s="34"/>
      <c r="F26" s="34"/>
      <c r="G26" s="34"/>
      <c r="H26" s="35"/>
      <c r="J26" s="7" t="s">
        <v>5</v>
      </c>
      <c r="L26" s="57">
        <v>0.02</v>
      </c>
    </row>
    <row r="27" spans="2:12">
      <c r="B27" s="36" t="s">
        <v>57</v>
      </c>
      <c r="C27" s="37"/>
      <c r="D27" s="37"/>
      <c r="E27" s="37"/>
      <c r="F27" s="37"/>
      <c r="G27" s="37"/>
      <c r="H27" s="38"/>
      <c r="J27" t="s">
        <v>4</v>
      </c>
      <c r="L27" s="58">
        <f>ROUND(L25*L26,2)</f>
        <v>740000</v>
      </c>
    </row>
    <row r="28" spans="2:12">
      <c r="B28" s="36" t="s">
        <v>59</v>
      </c>
      <c r="C28" s="37"/>
      <c r="D28" s="37"/>
      <c r="E28" s="37"/>
      <c r="F28" s="37"/>
      <c r="G28" s="37"/>
      <c r="H28" s="38"/>
      <c r="J28" t="s">
        <v>23</v>
      </c>
      <c r="L28" s="59">
        <v>20000</v>
      </c>
    </row>
    <row r="29" spans="2:12">
      <c r="B29" s="36"/>
      <c r="C29" s="37"/>
      <c r="D29" s="37"/>
      <c r="E29" s="37"/>
      <c r="F29" s="37"/>
      <c r="G29" s="37"/>
      <c r="H29" s="38"/>
      <c r="J29" t="s">
        <v>9</v>
      </c>
      <c r="L29" s="59">
        <v>10000</v>
      </c>
    </row>
    <row r="30" spans="2:12">
      <c r="B30" s="36"/>
      <c r="C30" s="37"/>
      <c r="D30" s="37"/>
      <c r="E30" s="37"/>
      <c r="F30" s="37"/>
      <c r="G30" s="37"/>
      <c r="H30" s="38"/>
      <c r="J30" t="s">
        <v>17</v>
      </c>
      <c r="L30" s="59">
        <v>130000</v>
      </c>
    </row>
    <row r="31" spans="2:12">
      <c r="B31" s="36"/>
      <c r="C31" s="37"/>
      <c r="D31" s="37"/>
      <c r="E31" s="37"/>
      <c r="F31" s="37"/>
      <c r="G31" s="37"/>
      <c r="H31" s="38"/>
      <c r="J31" s="19" t="s">
        <v>24</v>
      </c>
      <c r="K31" s="19"/>
      <c r="L31" s="59">
        <v>110000</v>
      </c>
    </row>
    <row r="32" spans="2:12">
      <c r="B32" s="36"/>
      <c r="C32" s="37"/>
      <c r="D32" s="37"/>
      <c r="E32" s="37"/>
      <c r="F32" s="37"/>
      <c r="G32" s="37"/>
      <c r="H32" s="38"/>
      <c r="J32" t="s">
        <v>28</v>
      </c>
      <c r="L32" s="59">
        <v>300000</v>
      </c>
    </row>
    <row r="33" spans="2:12" ht="15.75" thickBot="1">
      <c r="B33" s="36"/>
      <c r="C33" s="37"/>
      <c r="D33" s="37"/>
      <c r="E33" s="37"/>
      <c r="F33" s="37"/>
      <c r="G33" s="37"/>
      <c r="H33" s="38"/>
      <c r="J33" t="s">
        <v>28</v>
      </c>
      <c r="L33" s="60">
        <v>230000</v>
      </c>
    </row>
    <row r="34" spans="2:12" ht="17.25" thickTop="1">
      <c r="B34" s="41"/>
      <c r="C34" s="42"/>
      <c r="D34" s="42"/>
      <c r="E34" s="29"/>
      <c r="F34" s="29"/>
      <c r="G34" s="29"/>
      <c r="H34" s="30"/>
      <c r="J34" s="22" t="s">
        <v>19</v>
      </c>
      <c r="K34" s="22"/>
      <c r="L34" s="61">
        <f>L24+L27+SUM(L28:L33)</f>
        <v>38540000</v>
      </c>
    </row>
    <row r="35" spans="2:12">
      <c r="J35" s="21" t="s">
        <v>36</v>
      </c>
      <c r="K35" s="13"/>
      <c r="L35" s="13" t="s">
        <v>44</v>
      </c>
    </row>
    <row r="36" spans="2:12">
      <c r="J36" s="13"/>
      <c r="K36" s="13"/>
      <c r="L36" s="13"/>
    </row>
    <row r="37" spans="2:12" ht="16.5">
      <c r="B37" s="31" t="s">
        <v>33</v>
      </c>
      <c r="C37" s="31"/>
      <c r="D37" s="31"/>
      <c r="E37" s="31"/>
      <c r="F37" s="31"/>
      <c r="G37" s="31"/>
      <c r="H37" s="31"/>
      <c r="I37" s="32"/>
      <c r="J37" s="32"/>
      <c r="K37" s="32"/>
      <c r="L37" s="32"/>
    </row>
    <row r="38" spans="2:12">
      <c r="B38" t="s">
        <v>22</v>
      </c>
      <c r="D38" t="s">
        <v>60</v>
      </c>
      <c r="J38" s="13"/>
      <c r="K38" s="13"/>
      <c r="L38" s="13"/>
    </row>
    <row r="39" spans="2:12">
      <c r="B39" t="s">
        <v>10</v>
      </c>
      <c r="D39" t="s">
        <v>54</v>
      </c>
      <c r="J39" s="13"/>
      <c r="K39" s="13"/>
      <c r="L39" s="13"/>
    </row>
    <row r="40" spans="2:12">
      <c r="B40" t="s">
        <v>11</v>
      </c>
      <c r="D40" t="s">
        <v>49</v>
      </c>
      <c r="J40" s="13"/>
      <c r="K40" s="13"/>
      <c r="L40" s="13"/>
    </row>
    <row r="41" spans="2:12">
      <c r="J41" s="13"/>
      <c r="K41" s="13"/>
      <c r="L41" s="13"/>
    </row>
    <row r="42" spans="2:12">
      <c r="B42" s="14" t="s">
        <v>29</v>
      </c>
      <c r="C42" s="14"/>
      <c r="D42" s="106" t="s">
        <v>61</v>
      </c>
      <c r="E42" s="107"/>
      <c r="F42" s="107"/>
      <c r="G42" s="107"/>
      <c r="H42" s="108"/>
      <c r="J42" s="13"/>
      <c r="K42" s="13"/>
      <c r="L42" s="13"/>
    </row>
    <row r="43" spans="2:12">
      <c r="B43" s="14"/>
      <c r="C43" s="14"/>
      <c r="D43" s="14"/>
      <c r="E43" s="14"/>
      <c r="F43" s="14"/>
      <c r="G43" s="14"/>
      <c r="H43" s="14"/>
      <c r="J43" s="13"/>
      <c r="K43" s="13"/>
      <c r="L43" s="13"/>
    </row>
    <row r="44" spans="2:12">
      <c r="B44" s="14" t="s">
        <v>21</v>
      </c>
      <c r="C44" s="14"/>
      <c r="D44" s="14"/>
      <c r="E44" s="14"/>
      <c r="F44" s="14"/>
      <c r="G44" s="14"/>
      <c r="H44" s="14"/>
      <c r="J44" s="13"/>
      <c r="K44" s="13"/>
      <c r="L44" s="13"/>
    </row>
    <row r="45" spans="2:12">
      <c r="B45" s="14"/>
      <c r="C45" s="14"/>
      <c r="D45" s="14"/>
      <c r="E45" s="14"/>
      <c r="F45" s="14"/>
      <c r="G45" s="14"/>
      <c r="H45" s="14"/>
      <c r="J45" s="13"/>
      <c r="K45" s="13"/>
      <c r="L45" s="13"/>
    </row>
    <row r="46" spans="2:12">
      <c r="B46" s="14" t="s">
        <v>62</v>
      </c>
      <c r="C46" s="14"/>
      <c r="D46" s="14"/>
      <c r="E46" s="14"/>
      <c r="F46" s="14"/>
      <c r="G46" s="105">
        <v>45474</v>
      </c>
      <c r="H46" s="105"/>
      <c r="J46" s="13"/>
      <c r="K46" s="13"/>
      <c r="L46" s="13"/>
    </row>
    <row r="47" spans="2:12">
      <c r="B47" s="16" t="s">
        <v>63</v>
      </c>
      <c r="C47" s="16"/>
      <c r="D47" s="16"/>
      <c r="E47" s="16"/>
      <c r="F47" s="14"/>
      <c r="G47" s="16" t="s">
        <v>20</v>
      </c>
      <c r="H47" s="16"/>
      <c r="J47" s="13"/>
      <c r="K47" s="13"/>
      <c r="L47" s="13"/>
    </row>
    <row r="48" spans="2:12">
      <c r="B48" t="s">
        <v>52</v>
      </c>
      <c r="J48" s="13"/>
      <c r="K48" s="13"/>
      <c r="L48" s="13"/>
    </row>
  </sheetData>
  <mergeCells count="9">
    <mergeCell ref="D23:H23"/>
    <mergeCell ref="G46:H46"/>
    <mergeCell ref="D42:H42"/>
    <mergeCell ref="D17:H17"/>
    <mergeCell ref="D18:H18"/>
    <mergeCell ref="D19:H19"/>
    <mergeCell ref="D20:H20"/>
    <mergeCell ref="D21:H21"/>
    <mergeCell ref="D22:H22"/>
  </mergeCells>
  <hyperlinks>
    <hyperlink ref="B8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showGridLines="0" workbookViewId="0">
      <selection activeCell="L15" sqref="L15"/>
    </sheetView>
  </sheetViews>
  <sheetFormatPr defaultRowHeight="15"/>
  <cols>
    <col min="1" max="1" width="12.28515625" customWidth="1"/>
    <col min="2" max="2" width="13.140625" customWidth="1"/>
    <col min="3" max="3" width="10.28515625" customWidth="1"/>
    <col min="9" max="9" width="15" customWidth="1"/>
  </cols>
  <sheetData>
    <row r="1" spans="1:9" ht="35.25">
      <c r="A1" s="148" t="s">
        <v>64</v>
      </c>
      <c r="B1" s="139"/>
      <c r="C1" s="139"/>
      <c r="D1" s="139"/>
      <c r="E1" s="139"/>
      <c r="F1" s="139"/>
      <c r="G1" s="139"/>
      <c r="H1" s="139"/>
      <c r="I1" s="140"/>
    </row>
    <row r="2" spans="1:9" ht="21">
      <c r="A2" s="149" t="s">
        <v>65</v>
      </c>
      <c r="B2" s="123"/>
      <c r="C2" s="123"/>
      <c r="D2" s="123"/>
      <c r="E2" s="123"/>
      <c r="F2" s="150"/>
      <c r="G2" s="126"/>
      <c r="H2" s="126"/>
      <c r="I2" s="127"/>
    </row>
    <row r="3" spans="1:9" ht="15.75">
      <c r="A3" s="151" t="s">
        <v>66</v>
      </c>
      <c r="B3" s="123"/>
      <c r="C3" s="123"/>
      <c r="D3" s="123"/>
      <c r="E3" s="123"/>
      <c r="F3" s="123"/>
      <c r="G3" s="123"/>
      <c r="H3" s="123"/>
      <c r="I3" s="124"/>
    </row>
    <row r="4" spans="1:9" ht="15.75">
      <c r="A4" s="145" t="s">
        <v>67</v>
      </c>
      <c r="B4" s="124"/>
      <c r="C4" s="137" t="s">
        <v>68</v>
      </c>
      <c r="D4" s="123"/>
      <c r="E4" s="123"/>
      <c r="F4" s="123"/>
      <c r="G4" s="123"/>
      <c r="H4" s="123"/>
      <c r="I4" s="124"/>
    </row>
    <row r="5" spans="1:9" ht="15.75">
      <c r="A5" s="145" t="s">
        <v>69</v>
      </c>
      <c r="B5" s="124"/>
      <c r="C5" s="143" t="s">
        <v>70</v>
      </c>
      <c r="D5" s="123"/>
      <c r="E5" s="123"/>
      <c r="F5" s="123"/>
      <c r="G5" s="123"/>
      <c r="H5" s="123"/>
      <c r="I5" s="124"/>
    </row>
    <row r="6" spans="1:9" ht="15.75">
      <c r="A6" s="145" t="s">
        <v>71</v>
      </c>
      <c r="B6" s="124"/>
      <c r="C6" s="137" t="s">
        <v>72</v>
      </c>
      <c r="D6" s="123"/>
      <c r="E6" s="123"/>
      <c r="F6" s="123"/>
      <c r="G6" s="123"/>
      <c r="H6" s="123"/>
      <c r="I6" s="124"/>
    </row>
    <row r="7" spans="1:9" ht="15.75">
      <c r="A7" s="138"/>
      <c r="B7" s="139"/>
      <c r="C7" s="139"/>
      <c r="D7" s="139"/>
      <c r="E7" s="139"/>
      <c r="F7" s="139"/>
      <c r="G7" s="139"/>
      <c r="H7" s="139"/>
      <c r="I7" s="140"/>
    </row>
    <row r="8" spans="1:9" ht="21">
      <c r="A8" s="146" t="s">
        <v>73</v>
      </c>
      <c r="B8" s="124"/>
      <c r="C8" s="147" t="s">
        <v>74</v>
      </c>
      <c r="D8" s="123"/>
      <c r="E8" s="123"/>
      <c r="F8" s="124"/>
      <c r="G8" s="144" t="s">
        <v>75</v>
      </c>
      <c r="H8" s="124"/>
      <c r="I8" s="62">
        <v>1001</v>
      </c>
    </row>
    <row r="9" spans="1:9" ht="15.75">
      <c r="A9" s="136" t="s">
        <v>76</v>
      </c>
      <c r="B9" s="124"/>
      <c r="C9" s="137" t="s">
        <v>77</v>
      </c>
      <c r="D9" s="123"/>
      <c r="E9" s="123"/>
      <c r="F9" s="124"/>
      <c r="G9" s="136" t="s">
        <v>78</v>
      </c>
      <c r="H9" s="124"/>
      <c r="I9" s="62">
        <v>1</v>
      </c>
    </row>
    <row r="10" spans="1:9" ht="15.75">
      <c r="A10" s="136" t="s">
        <v>69</v>
      </c>
      <c r="B10" s="124"/>
      <c r="C10" s="143" t="s">
        <v>79</v>
      </c>
      <c r="D10" s="123"/>
      <c r="E10" s="123"/>
      <c r="F10" s="124"/>
      <c r="G10" s="144" t="s">
        <v>80</v>
      </c>
      <c r="H10" s="124"/>
      <c r="I10" s="63">
        <v>45445</v>
      </c>
    </row>
    <row r="11" spans="1:9" ht="15.75">
      <c r="A11" s="136" t="s">
        <v>81</v>
      </c>
      <c r="B11" s="124"/>
      <c r="C11" s="137" t="s">
        <v>82</v>
      </c>
      <c r="D11" s="123"/>
      <c r="E11" s="123"/>
      <c r="F11" s="124"/>
      <c r="G11" s="136" t="s">
        <v>83</v>
      </c>
      <c r="H11" s="124"/>
      <c r="I11" s="63">
        <v>45475</v>
      </c>
    </row>
    <row r="12" spans="1:9" ht="15.75">
      <c r="A12" s="138"/>
      <c r="B12" s="139"/>
      <c r="C12" s="139"/>
      <c r="D12" s="139"/>
      <c r="E12" s="139"/>
      <c r="F12" s="139"/>
      <c r="G12" s="139"/>
      <c r="H12" s="139"/>
      <c r="I12" s="140"/>
    </row>
    <row r="13" spans="1:9" ht="21">
      <c r="A13" s="64" t="s">
        <v>84</v>
      </c>
      <c r="B13" s="141" t="s">
        <v>85</v>
      </c>
      <c r="C13" s="142"/>
      <c r="D13" s="65" t="s">
        <v>86</v>
      </c>
      <c r="E13" s="141" t="s">
        <v>87</v>
      </c>
      <c r="F13" s="142"/>
      <c r="G13" s="141" t="s">
        <v>88</v>
      </c>
      <c r="H13" s="142"/>
      <c r="I13" s="65" t="s">
        <v>89</v>
      </c>
    </row>
    <row r="14" spans="1:9" ht="15.75">
      <c r="A14" s="66">
        <v>1</v>
      </c>
      <c r="B14" s="135" t="s">
        <v>90</v>
      </c>
      <c r="C14" s="119"/>
      <c r="D14" s="66">
        <v>111</v>
      </c>
      <c r="E14" s="132">
        <v>100</v>
      </c>
      <c r="F14" s="119"/>
      <c r="G14" s="133">
        <v>700</v>
      </c>
      <c r="H14" s="134"/>
      <c r="I14" s="67">
        <f>E14*G14</f>
        <v>70000</v>
      </c>
    </row>
    <row r="15" spans="1:9" ht="15.75">
      <c r="A15" s="66">
        <v>2</v>
      </c>
      <c r="B15" s="132" t="s">
        <v>91</v>
      </c>
      <c r="C15" s="119"/>
      <c r="D15" s="66">
        <v>222</v>
      </c>
      <c r="E15" s="132">
        <v>100</v>
      </c>
      <c r="F15" s="119"/>
      <c r="G15" s="133">
        <v>400</v>
      </c>
      <c r="H15" s="134"/>
      <c r="I15" s="67">
        <f t="shared" ref="I15:I17" si="0">E15*G15</f>
        <v>40000</v>
      </c>
    </row>
    <row r="16" spans="1:9" ht="15.75">
      <c r="A16" s="66">
        <v>3</v>
      </c>
      <c r="B16" s="132" t="s">
        <v>92</v>
      </c>
      <c r="C16" s="119"/>
      <c r="D16" s="66">
        <v>333</v>
      </c>
      <c r="E16" s="132">
        <v>100</v>
      </c>
      <c r="F16" s="119"/>
      <c r="G16" s="133">
        <v>250</v>
      </c>
      <c r="H16" s="134"/>
      <c r="I16" s="67">
        <f t="shared" si="0"/>
        <v>25000</v>
      </c>
    </row>
    <row r="17" spans="1:9" ht="15.75">
      <c r="A17" s="66">
        <v>4</v>
      </c>
      <c r="B17" s="132" t="s">
        <v>93</v>
      </c>
      <c r="C17" s="119"/>
      <c r="D17" s="66">
        <v>444</v>
      </c>
      <c r="E17" s="132">
        <v>100</v>
      </c>
      <c r="F17" s="119"/>
      <c r="G17" s="133">
        <v>500</v>
      </c>
      <c r="H17" s="134"/>
      <c r="I17" s="67">
        <f t="shared" si="0"/>
        <v>50000</v>
      </c>
    </row>
    <row r="18" spans="1:9" ht="15.75">
      <c r="A18" s="117" t="s">
        <v>94</v>
      </c>
      <c r="B18" s="118"/>
      <c r="C18" s="118"/>
      <c r="D18" s="118"/>
      <c r="E18" s="118"/>
      <c r="F18" s="119"/>
      <c r="G18" s="120" t="s">
        <v>95</v>
      </c>
      <c r="H18" s="121"/>
      <c r="I18" s="68">
        <f>SUM(I14:I17)</f>
        <v>185000</v>
      </c>
    </row>
    <row r="19" spans="1:9" ht="15.75">
      <c r="A19" s="122" t="s">
        <v>96</v>
      </c>
      <c r="B19" s="123"/>
      <c r="C19" s="123"/>
      <c r="D19" s="123"/>
      <c r="E19" s="123"/>
      <c r="F19" s="123"/>
      <c r="G19" s="123"/>
      <c r="H19" s="123"/>
      <c r="I19" s="124"/>
    </row>
    <row r="20" spans="1:9" ht="15.75">
      <c r="A20" s="125" t="s">
        <v>97</v>
      </c>
      <c r="B20" s="126"/>
      <c r="C20" s="126"/>
      <c r="D20" s="126"/>
      <c r="E20" s="126"/>
      <c r="F20" s="126"/>
      <c r="G20" s="126"/>
      <c r="H20" s="126"/>
      <c r="I20" s="127"/>
    </row>
    <row r="21" spans="1:9" ht="15.75">
      <c r="A21" s="128" t="s">
        <v>98</v>
      </c>
      <c r="B21" s="129"/>
      <c r="C21" s="129"/>
      <c r="D21" s="129"/>
      <c r="E21" s="129"/>
      <c r="F21" s="129"/>
      <c r="G21" s="129"/>
      <c r="H21" s="129"/>
      <c r="I21" s="129"/>
    </row>
    <row r="22" spans="1:9">
      <c r="A22" s="130"/>
      <c r="B22" s="131"/>
      <c r="C22" s="131"/>
      <c r="D22" s="131"/>
      <c r="E22" s="131"/>
      <c r="F22" s="131"/>
      <c r="G22" s="131"/>
      <c r="H22" s="131"/>
      <c r="I22" s="131"/>
    </row>
    <row r="23" spans="1:9">
      <c r="A23" s="116"/>
      <c r="B23" s="116"/>
      <c r="C23" s="116"/>
      <c r="D23" s="116"/>
      <c r="E23" s="116"/>
      <c r="F23" s="116"/>
      <c r="G23" s="116"/>
      <c r="H23" s="116"/>
      <c r="I23" s="116"/>
    </row>
  </sheetData>
  <mergeCells count="46">
    <mergeCell ref="A8:B8"/>
    <mergeCell ref="C8:F8"/>
    <mergeCell ref="G8:H8"/>
    <mergeCell ref="A1:I1"/>
    <mergeCell ref="A2:E2"/>
    <mergeCell ref="F2:I2"/>
    <mergeCell ref="A3:I3"/>
    <mergeCell ref="A4:B4"/>
    <mergeCell ref="C4:I4"/>
    <mergeCell ref="A5:B5"/>
    <mergeCell ref="C5:I5"/>
    <mergeCell ref="A6:B6"/>
    <mergeCell ref="C6:I6"/>
    <mergeCell ref="A7:I7"/>
    <mergeCell ref="A9:B9"/>
    <mergeCell ref="C9:F9"/>
    <mergeCell ref="G9:H9"/>
    <mergeCell ref="A10:B10"/>
    <mergeCell ref="C10:F10"/>
    <mergeCell ref="G10:H10"/>
    <mergeCell ref="A11:B11"/>
    <mergeCell ref="C11:F11"/>
    <mergeCell ref="G11:H11"/>
    <mergeCell ref="A12:I12"/>
    <mergeCell ref="B13:C13"/>
    <mergeCell ref="E13:F13"/>
    <mergeCell ref="G13:H13"/>
    <mergeCell ref="B14:C14"/>
    <mergeCell ref="E14:F14"/>
    <mergeCell ref="G14:H14"/>
    <mergeCell ref="B15:C15"/>
    <mergeCell ref="E15:F15"/>
    <mergeCell ref="G15:H15"/>
    <mergeCell ref="B16:C16"/>
    <mergeCell ref="E16:F16"/>
    <mergeCell ref="G16:H16"/>
    <mergeCell ref="B17:C17"/>
    <mergeCell ref="E17:F17"/>
    <mergeCell ref="G17:H17"/>
    <mergeCell ref="A23:I23"/>
    <mergeCell ref="A18:F18"/>
    <mergeCell ref="G18:H18"/>
    <mergeCell ref="A19:I19"/>
    <mergeCell ref="A20:I20"/>
    <mergeCell ref="A21:I21"/>
    <mergeCell ref="A22:I22"/>
  </mergeCells>
  <hyperlinks>
    <hyperlink ref="C5" r:id="rId1"/>
    <hyperlink ref="C10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showGridLines="0" topLeftCell="A10" zoomScale="85" zoomScaleNormal="85" workbookViewId="0">
      <selection activeCell="L27" sqref="L27"/>
    </sheetView>
  </sheetViews>
  <sheetFormatPr defaultRowHeight="15"/>
  <cols>
    <col min="1" max="7" width="20.7109375" customWidth="1"/>
  </cols>
  <sheetData>
    <row r="1" spans="1:7">
      <c r="A1" s="69"/>
      <c r="B1" s="69"/>
      <c r="C1" s="69"/>
      <c r="D1" s="69"/>
      <c r="E1" s="69"/>
      <c r="F1" s="69"/>
      <c r="G1" s="69"/>
    </row>
    <row r="2" spans="1:7" ht="23.25">
      <c r="A2" s="168" t="s">
        <v>99</v>
      </c>
      <c r="B2" s="168"/>
      <c r="C2" s="168"/>
      <c r="D2" s="69"/>
      <c r="E2" s="69"/>
      <c r="F2" s="69"/>
      <c r="G2" s="69"/>
    </row>
    <row r="3" spans="1:7">
      <c r="A3" s="69"/>
      <c r="B3" s="69"/>
      <c r="C3" s="69"/>
      <c r="D3" s="69"/>
      <c r="E3" s="169"/>
      <c r="F3" s="169"/>
      <c r="G3" s="154"/>
    </row>
    <row r="4" spans="1:7">
      <c r="A4" s="169" t="s">
        <v>100</v>
      </c>
      <c r="B4" s="169"/>
      <c r="C4" s="69"/>
      <c r="D4" s="69"/>
      <c r="E4" s="154" t="s">
        <v>125</v>
      </c>
      <c r="F4" s="154"/>
      <c r="G4" s="154"/>
    </row>
    <row r="5" spans="1:7">
      <c r="A5" s="154" t="s">
        <v>121</v>
      </c>
      <c r="B5" s="154"/>
      <c r="C5" s="69"/>
      <c r="D5" s="69"/>
      <c r="E5" s="154" t="s">
        <v>127</v>
      </c>
      <c r="F5" s="154"/>
      <c r="G5" s="154"/>
    </row>
    <row r="6" spans="1:7">
      <c r="A6" s="154" t="s">
        <v>122</v>
      </c>
      <c r="B6" s="154"/>
      <c r="C6" s="69"/>
      <c r="D6" s="69"/>
      <c r="E6" s="154" t="s">
        <v>128</v>
      </c>
      <c r="F6" s="154"/>
      <c r="G6" s="154"/>
    </row>
    <row r="7" spans="1:7">
      <c r="A7" s="154" t="s">
        <v>123</v>
      </c>
      <c r="B7" s="154"/>
      <c r="C7" s="69"/>
      <c r="D7" s="69"/>
      <c r="E7" s="166">
        <v>1112233</v>
      </c>
      <c r="F7" s="166"/>
      <c r="G7" s="166"/>
    </row>
    <row r="8" spans="1:7" ht="15" customHeight="1">
      <c r="A8" s="154" t="s">
        <v>123</v>
      </c>
      <c r="B8" s="154"/>
      <c r="C8" s="69"/>
      <c r="D8" s="69"/>
      <c r="E8" s="154" t="s">
        <v>126</v>
      </c>
      <c r="F8" s="154"/>
      <c r="G8" s="154"/>
    </row>
    <row r="9" spans="1:7">
      <c r="A9" s="166">
        <v>56575</v>
      </c>
      <c r="B9" s="166"/>
      <c r="C9" s="69"/>
      <c r="D9" s="69"/>
      <c r="E9" s="154"/>
      <c r="F9" s="154"/>
      <c r="G9" s="69"/>
    </row>
    <row r="10" spans="1:7">
      <c r="A10" s="154" t="s">
        <v>124</v>
      </c>
      <c r="B10" s="154"/>
      <c r="C10" s="69"/>
      <c r="D10" s="69"/>
      <c r="E10" s="167" t="s">
        <v>101</v>
      </c>
      <c r="F10" s="167"/>
      <c r="G10" s="70">
        <v>20203930</v>
      </c>
    </row>
    <row r="11" spans="1:7">
      <c r="A11" s="154"/>
      <c r="B11" s="154"/>
      <c r="C11" s="69"/>
      <c r="D11" s="69"/>
      <c r="E11" s="167" t="s">
        <v>102</v>
      </c>
      <c r="F11" s="167"/>
      <c r="G11" s="70">
        <v>786758</v>
      </c>
    </row>
    <row r="12" spans="1:7">
      <c r="A12" s="69"/>
      <c r="B12" s="69"/>
      <c r="C12" s="69"/>
      <c r="D12" s="69"/>
      <c r="E12" s="69"/>
      <c r="F12" s="69"/>
      <c r="G12" s="69"/>
    </row>
    <row r="13" spans="1:7" ht="18.75">
      <c r="A13" s="155" t="s">
        <v>103</v>
      </c>
      <c r="B13" s="156"/>
      <c r="C13" s="71"/>
      <c r="D13" s="71"/>
      <c r="E13" s="71"/>
      <c r="F13" s="71"/>
      <c r="G13" s="71"/>
    </row>
    <row r="14" spans="1:7">
      <c r="A14" s="72"/>
      <c r="B14" s="157" t="s">
        <v>104</v>
      </c>
      <c r="C14" s="157"/>
      <c r="D14" s="73">
        <v>112002</v>
      </c>
      <c r="E14" s="158" t="s">
        <v>20</v>
      </c>
      <c r="F14" s="159"/>
      <c r="G14" s="84">
        <v>45505</v>
      </c>
    </row>
    <row r="15" spans="1:7">
      <c r="A15" s="72"/>
      <c r="B15" s="160" t="s">
        <v>105</v>
      </c>
      <c r="C15" s="160"/>
      <c r="D15" s="74">
        <v>1001</v>
      </c>
      <c r="E15" s="161" t="s">
        <v>106</v>
      </c>
      <c r="F15" s="162"/>
      <c r="G15" s="75" t="s">
        <v>107</v>
      </c>
    </row>
    <row r="16" spans="1:7">
      <c r="A16" s="72"/>
      <c r="B16" s="163" t="s">
        <v>108</v>
      </c>
      <c r="C16" s="163"/>
      <c r="D16" s="76">
        <v>7788</v>
      </c>
      <c r="E16" s="164" t="s">
        <v>109</v>
      </c>
      <c r="F16" s="165"/>
      <c r="G16" s="84">
        <v>45537</v>
      </c>
    </row>
    <row r="17" spans="1:7">
      <c r="A17" s="69"/>
      <c r="B17" s="77"/>
      <c r="C17" s="77"/>
      <c r="D17" s="77"/>
      <c r="E17" s="77"/>
      <c r="F17" s="77"/>
      <c r="G17" s="77"/>
    </row>
    <row r="18" spans="1:7" ht="18.75">
      <c r="A18" s="78" t="s">
        <v>110</v>
      </c>
      <c r="B18" s="78" t="s">
        <v>111</v>
      </c>
      <c r="C18" s="78" t="s">
        <v>87</v>
      </c>
      <c r="D18" s="78" t="s">
        <v>112</v>
      </c>
      <c r="E18" s="78" t="s">
        <v>113</v>
      </c>
      <c r="F18" s="78" t="s">
        <v>114</v>
      </c>
      <c r="G18" s="78" t="s">
        <v>115</v>
      </c>
    </row>
    <row r="19" spans="1:7">
      <c r="A19" s="85" t="s">
        <v>129</v>
      </c>
      <c r="B19" s="87">
        <v>600</v>
      </c>
      <c r="C19" s="88">
        <v>1000</v>
      </c>
      <c r="D19" s="91">
        <f t="shared" ref="D19:D28" si="0">IF((B19=""),"",(G19-F19))</f>
        <v>588000</v>
      </c>
      <c r="E19" s="79">
        <v>2</v>
      </c>
      <c r="F19" s="91">
        <f t="shared" ref="F19:F28" si="1">IF((B19=""),"",((G19/100)*E19))</f>
        <v>12000</v>
      </c>
      <c r="G19" s="91">
        <f t="shared" ref="G19:G28" si="2">IF((B19=""),"",(B19*C19))</f>
        <v>600000</v>
      </c>
    </row>
    <row r="20" spans="1:7">
      <c r="A20" s="86" t="s">
        <v>116</v>
      </c>
      <c r="B20" s="87">
        <v>580</v>
      </c>
      <c r="C20" s="89">
        <v>1000</v>
      </c>
      <c r="D20" s="92">
        <f t="shared" si="0"/>
        <v>568400</v>
      </c>
      <c r="E20" s="81">
        <v>2</v>
      </c>
      <c r="F20" s="92">
        <f t="shared" si="1"/>
        <v>11600</v>
      </c>
      <c r="G20" s="92">
        <f t="shared" si="2"/>
        <v>580000</v>
      </c>
    </row>
    <row r="21" spans="1:7">
      <c r="A21" s="86" t="s">
        <v>130</v>
      </c>
      <c r="B21" s="87">
        <v>550</v>
      </c>
      <c r="C21" s="89">
        <v>1000</v>
      </c>
      <c r="D21" s="92">
        <f t="shared" si="0"/>
        <v>539000</v>
      </c>
      <c r="E21" s="81">
        <v>2</v>
      </c>
      <c r="F21" s="92">
        <f t="shared" si="1"/>
        <v>11000</v>
      </c>
      <c r="G21" s="92">
        <f t="shared" si="2"/>
        <v>550000</v>
      </c>
    </row>
    <row r="22" spans="1:7">
      <c r="A22" s="86" t="s">
        <v>131</v>
      </c>
      <c r="B22" s="87">
        <v>80</v>
      </c>
      <c r="C22" s="89">
        <v>5000</v>
      </c>
      <c r="D22" s="92">
        <f t="shared" si="0"/>
        <v>392000</v>
      </c>
      <c r="E22" s="81">
        <v>2</v>
      </c>
      <c r="F22" s="92">
        <f t="shared" si="1"/>
        <v>8000</v>
      </c>
      <c r="G22" s="92">
        <f t="shared" si="2"/>
        <v>400000</v>
      </c>
    </row>
    <row r="23" spans="1:7">
      <c r="A23" s="86" t="s">
        <v>132</v>
      </c>
      <c r="B23" s="87">
        <v>300</v>
      </c>
      <c r="C23" s="89">
        <v>3000</v>
      </c>
      <c r="D23" s="92">
        <f t="shared" si="0"/>
        <v>882000</v>
      </c>
      <c r="E23" s="81">
        <v>2</v>
      </c>
      <c r="F23" s="92">
        <f t="shared" si="1"/>
        <v>18000</v>
      </c>
      <c r="G23" s="92">
        <f t="shared" si="2"/>
        <v>900000</v>
      </c>
    </row>
    <row r="24" spans="1:7">
      <c r="A24" s="86" t="s">
        <v>133</v>
      </c>
      <c r="B24" s="87">
        <v>400</v>
      </c>
      <c r="C24" s="89">
        <v>1200</v>
      </c>
      <c r="D24" s="92">
        <f t="shared" si="0"/>
        <v>470400</v>
      </c>
      <c r="E24" s="81">
        <v>2</v>
      </c>
      <c r="F24" s="92">
        <f t="shared" si="1"/>
        <v>9600</v>
      </c>
      <c r="G24" s="92">
        <f t="shared" si="2"/>
        <v>480000</v>
      </c>
    </row>
    <row r="25" spans="1:7">
      <c r="A25" s="80"/>
      <c r="B25" s="87"/>
      <c r="C25" s="89"/>
      <c r="D25" s="92" t="str">
        <f t="shared" si="0"/>
        <v/>
      </c>
      <c r="E25" s="81"/>
      <c r="F25" s="92" t="str">
        <f t="shared" si="1"/>
        <v/>
      </c>
      <c r="G25" s="92" t="str">
        <f t="shared" si="2"/>
        <v/>
      </c>
    </row>
    <row r="26" spans="1:7">
      <c r="A26" s="80"/>
      <c r="B26" s="87"/>
      <c r="C26" s="89"/>
      <c r="D26" s="92" t="str">
        <f t="shared" si="0"/>
        <v/>
      </c>
      <c r="E26" s="81"/>
      <c r="F26" s="92" t="str">
        <f t="shared" si="1"/>
        <v/>
      </c>
      <c r="G26" s="92" t="str">
        <f t="shared" si="2"/>
        <v/>
      </c>
    </row>
    <row r="27" spans="1:7">
      <c r="A27" s="80"/>
      <c r="B27" s="87"/>
      <c r="C27" s="89"/>
      <c r="D27" s="92" t="str">
        <f t="shared" si="0"/>
        <v/>
      </c>
      <c r="E27" s="81"/>
      <c r="F27" s="92" t="str">
        <f t="shared" si="1"/>
        <v/>
      </c>
      <c r="G27" s="92" t="str">
        <f t="shared" si="2"/>
        <v/>
      </c>
    </row>
    <row r="28" spans="1:7">
      <c r="A28" s="82"/>
      <c r="B28" s="87"/>
      <c r="C28" s="90"/>
      <c r="D28" s="93" t="str">
        <f t="shared" si="0"/>
        <v/>
      </c>
      <c r="E28" s="83"/>
      <c r="F28" s="93" t="str">
        <f t="shared" si="1"/>
        <v/>
      </c>
      <c r="G28" s="93" t="str">
        <f t="shared" si="2"/>
        <v/>
      </c>
    </row>
    <row r="29" spans="1:7">
      <c r="A29" s="77"/>
      <c r="B29" s="77"/>
      <c r="C29" s="77"/>
      <c r="D29" s="77"/>
      <c r="E29" s="77"/>
      <c r="F29" s="77"/>
      <c r="G29" s="77"/>
    </row>
    <row r="30" spans="1:7" ht="18.75">
      <c r="A30" s="69"/>
      <c r="B30" s="69"/>
      <c r="C30" s="69"/>
      <c r="D30" s="69"/>
      <c r="E30" s="152" t="s">
        <v>117</v>
      </c>
      <c r="F30" s="152"/>
      <c r="G30" s="94">
        <f>SUM(D19:D28)</f>
        <v>3439800</v>
      </c>
    </row>
    <row r="31" spans="1:7" ht="18.75">
      <c r="A31" s="69"/>
      <c r="B31" s="69"/>
      <c r="C31" s="69"/>
      <c r="D31" s="69"/>
      <c r="E31" s="152" t="s">
        <v>118</v>
      </c>
      <c r="F31" s="152"/>
      <c r="G31" s="95">
        <f>SUM(F19:F28)</f>
        <v>70200</v>
      </c>
    </row>
    <row r="32" spans="1:7" ht="18.75">
      <c r="A32" s="69"/>
      <c r="B32" s="69"/>
      <c r="C32" s="69"/>
      <c r="D32" s="69"/>
      <c r="E32" s="152" t="s">
        <v>119</v>
      </c>
      <c r="F32" s="152"/>
      <c r="G32" s="96">
        <f>SUM(G19:G28)</f>
        <v>3510000</v>
      </c>
    </row>
    <row r="33" spans="1:7">
      <c r="A33" s="69"/>
      <c r="B33" s="69"/>
      <c r="C33" s="69"/>
      <c r="D33" s="69"/>
      <c r="E33" s="69"/>
      <c r="F33" s="69"/>
      <c r="G33" s="77"/>
    </row>
    <row r="34" spans="1:7">
      <c r="A34" s="69"/>
      <c r="B34" s="153" t="s">
        <v>120</v>
      </c>
      <c r="C34" s="153"/>
      <c r="D34" s="153"/>
      <c r="E34" s="153"/>
      <c r="F34" s="153"/>
      <c r="G34" s="69"/>
    </row>
  </sheetData>
  <mergeCells count="29">
    <mergeCell ref="A2:C2"/>
    <mergeCell ref="E3:G3"/>
    <mergeCell ref="A4:B4"/>
    <mergeCell ref="E4:G4"/>
    <mergeCell ref="A5:B5"/>
    <mergeCell ref="E5:G5"/>
    <mergeCell ref="A11:B11"/>
    <mergeCell ref="E11:F11"/>
    <mergeCell ref="A6:B6"/>
    <mergeCell ref="E6:G6"/>
    <mergeCell ref="A8:B8"/>
    <mergeCell ref="E7:G7"/>
    <mergeCell ref="E8:G8"/>
    <mergeCell ref="E30:F30"/>
    <mergeCell ref="E31:F31"/>
    <mergeCell ref="E32:F32"/>
    <mergeCell ref="B34:F34"/>
    <mergeCell ref="A7:B7"/>
    <mergeCell ref="A13:B13"/>
    <mergeCell ref="B14:C14"/>
    <mergeCell ref="E14:F14"/>
    <mergeCell ref="B15:C15"/>
    <mergeCell ref="E15:F15"/>
    <mergeCell ref="B16:C16"/>
    <mergeCell ref="E16:F16"/>
    <mergeCell ref="A9:B9"/>
    <mergeCell ref="E9:F9"/>
    <mergeCell ref="A10:B10"/>
    <mergeCell ref="E10:F10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showGridLines="0" tabSelected="1" workbookViewId="0">
      <selection activeCell="E18" sqref="E18"/>
    </sheetView>
  </sheetViews>
  <sheetFormatPr defaultRowHeight="15"/>
  <cols>
    <col min="1" max="1" width="5.7109375" customWidth="1"/>
    <col min="2" max="5" width="22.140625" customWidth="1"/>
  </cols>
  <sheetData>
    <row r="1" spans="1:5" ht="15.75" thickBot="1"/>
    <row r="2" spans="1:5" ht="17.25" thickBot="1">
      <c r="A2" s="97" t="s">
        <v>137</v>
      </c>
      <c r="B2" s="170" t="s">
        <v>134</v>
      </c>
      <c r="C2" s="170" t="s">
        <v>135</v>
      </c>
      <c r="D2" s="170" t="s">
        <v>136</v>
      </c>
      <c r="E2" s="170" t="s">
        <v>89</v>
      </c>
    </row>
    <row r="3" spans="1:5" ht="17.25" thickBot="1">
      <c r="A3" s="97">
        <v>1</v>
      </c>
      <c r="B3" s="98" t="s">
        <v>138</v>
      </c>
      <c r="C3" s="98">
        <v>110021</v>
      </c>
      <c r="D3" s="99">
        <v>45474</v>
      </c>
      <c r="E3" s="100">
        <v>38540000</v>
      </c>
    </row>
    <row r="4" spans="1:5" ht="17.25" thickBot="1">
      <c r="A4" s="97">
        <v>2</v>
      </c>
      <c r="B4" s="98" t="s">
        <v>139</v>
      </c>
      <c r="C4" s="98">
        <v>1001</v>
      </c>
      <c r="D4" s="99">
        <v>45445</v>
      </c>
      <c r="E4" s="101">
        <v>185000</v>
      </c>
    </row>
    <row r="5" spans="1:5" ht="17.25" thickBot="1">
      <c r="A5" s="97">
        <v>3</v>
      </c>
      <c r="B5" s="98" t="s">
        <v>140</v>
      </c>
      <c r="C5" s="98">
        <v>112002</v>
      </c>
      <c r="D5" s="99">
        <v>45505</v>
      </c>
      <c r="E5" s="101">
        <v>3510000</v>
      </c>
    </row>
    <row r="6" spans="1:5" ht="16.5">
      <c r="A6" s="98"/>
      <c r="B6" s="98"/>
      <c r="C6" s="98"/>
      <c r="D6" s="98"/>
      <c r="E6" s="98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Invoice 01 </vt:lpstr>
      <vt:lpstr>Invoice 02</vt:lpstr>
      <vt:lpstr>Invoice 03</vt:lpstr>
      <vt:lpstr>DATA Entry</vt:lpstr>
    </vt:vector>
  </TitlesOfParts>
  <Company>Vertex42 LLC</Company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 Forma Invoice Template</dc:title>
  <dc:creator>www.vertex42.com</dc:creator>
  <dc:description>(c) 2011 Vertex42 LLC. All Rights Reserved.</dc:description>
  <cp:lastModifiedBy>Arif Ali</cp:lastModifiedBy>
  <cp:lastPrinted>2011-01-31T16:48:55Z</cp:lastPrinted>
  <dcterms:created xsi:type="dcterms:W3CDTF">2004-08-16T18:44:14Z</dcterms:created>
  <dcterms:modified xsi:type="dcterms:W3CDTF">2024-08-22T04:14:04Z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2011 Vertex42 LLC</vt:lpwstr>
  </property>
  <property fmtid="{D5CDD505-2E9C-101B-9397-08002B2CF9AE}" pid="3" name="Version">
    <vt:lpwstr>1.0.2</vt:lpwstr>
  </property>
</Properties>
</file>