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bookViews>
    <workbookView xWindow="7005" yWindow="1620" windowWidth="22980" windowHeight="19515"/>
  </bookViews>
  <sheets>
    <sheet name="Budget" sheetId="1" r:id="rId1"/>
  </sheets>
  <definedNames>
    <definedName name="_xlnm.Print_Area" localSheetId="0">Budget!$B:$H</definedName>
    <definedName name="valuevx">42.314159</definedName>
    <definedName name="vertex42_copyright" hidden="1">"© 2009-2014 Vertex42 LLC"</definedName>
    <definedName name="vertex42_id" hidden="1">"business-budget_COGS.xlsx"</definedName>
    <definedName name="vertex42_title" hidden="1">"Business Budget Template - COGS"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E38" i="1"/>
  <c r="G16" i="1" l="1"/>
  <c r="H68" i="1" l="1"/>
  <c r="F63" i="1"/>
  <c r="D63" i="1"/>
  <c r="H62" i="1"/>
  <c r="H61" i="1"/>
  <c r="H60" i="1"/>
  <c r="F57" i="1"/>
  <c r="D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F32" i="1"/>
  <c r="D32" i="1"/>
  <c r="H31" i="1"/>
  <c r="H30" i="1"/>
  <c r="H29" i="1"/>
  <c r="H28" i="1"/>
  <c r="H27" i="1"/>
  <c r="C21" i="1"/>
  <c r="C20" i="1"/>
  <c r="C19" i="1"/>
  <c r="H18" i="1"/>
  <c r="C18" i="1"/>
  <c r="C17" i="1"/>
  <c r="F13" i="1"/>
  <c r="G53" i="1" s="1"/>
  <c r="D13" i="1"/>
  <c r="E61" i="1" s="1"/>
  <c r="H12" i="1"/>
  <c r="H11" i="1"/>
  <c r="H10" i="1"/>
  <c r="H9" i="1"/>
  <c r="E9" i="1"/>
  <c r="H8" i="1"/>
  <c r="G8" i="1"/>
  <c r="H7" i="1"/>
  <c r="H6" i="1"/>
  <c r="E6" i="1"/>
  <c r="H32" i="1" l="1"/>
  <c r="G6" i="1"/>
  <c r="G9" i="1"/>
  <c r="G12" i="1"/>
  <c r="G20" i="1"/>
  <c r="G21" i="1"/>
  <c r="H63" i="1"/>
  <c r="G17" i="1"/>
  <c r="H16" i="1"/>
  <c r="G7" i="1"/>
  <c r="G11" i="1"/>
  <c r="G19" i="1"/>
  <c r="E17" i="1"/>
  <c r="H19" i="1"/>
  <c r="E21" i="1"/>
  <c r="G42" i="1"/>
  <c r="E10" i="1"/>
  <c r="G57" i="1"/>
  <c r="G61" i="1"/>
  <c r="G10" i="1"/>
  <c r="G13" i="1"/>
  <c r="G38" i="1"/>
  <c r="G49" i="1"/>
  <c r="G54" i="1"/>
  <c r="G62" i="1"/>
  <c r="H20" i="1"/>
  <c r="G45" i="1"/>
  <c r="G50" i="1"/>
  <c r="E16" i="1"/>
  <c r="E18" i="1"/>
  <c r="E20" i="1"/>
  <c r="G18" i="1"/>
  <c r="G41" i="1"/>
  <c r="G46" i="1"/>
  <c r="H57" i="1"/>
  <c r="F65" i="1"/>
  <c r="G65" i="1" s="1"/>
  <c r="H21" i="1"/>
  <c r="E40" i="1"/>
  <c r="E44" i="1"/>
  <c r="E48" i="1"/>
  <c r="E52" i="1"/>
  <c r="E56" i="1"/>
  <c r="E57" i="1"/>
  <c r="E60" i="1"/>
  <c r="G63" i="1"/>
  <c r="H13" i="1"/>
  <c r="E8" i="1"/>
  <c r="E12" i="1"/>
  <c r="E13" i="1"/>
  <c r="E19" i="1"/>
  <c r="D22" i="1"/>
  <c r="D24" i="1" s="1"/>
  <c r="E39" i="1"/>
  <c r="G40" i="1"/>
  <c r="E43" i="1"/>
  <c r="G44" i="1"/>
  <c r="E47" i="1"/>
  <c r="G48" i="1"/>
  <c r="E51" i="1"/>
  <c r="G52" i="1"/>
  <c r="E55" i="1"/>
  <c r="G56" i="1"/>
  <c r="G60" i="1"/>
  <c r="E7" i="1"/>
  <c r="E11" i="1"/>
  <c r="G39" i="1"/>
  <c r="E42" i="1"/>
  <c r="G43" i="1"/>
  <c r="E46" i="1"/>
  <c r="G47" i="1"/>
  <c r="E50" i="1"/>
  <c r="G51" i="1"/>
  <c r="E54" i="1"/>
  <c r="G55" i="1"/>
  <c r="E62" i="1"/>
  <c r="E63" i="1"/>
  <c r="D65" i="1"/>
  <c r="E41" i="1"/>
  <c r="E45" i="1"/>
  <c r="E49" i="1"/>
  <c r="E53" i="1"/>
  <c r="F22" i="1" l="1"/>
  <c r="H22" i="1" s="1"/>
  <c r="H17" i="1"/>
  <c r="E65" i="1"/>
  <c r="H65" i="1"/>
  <c r="E22" i="1"/>
  <c r="D34" i="1"/>
  <c r="E24" i="1"/>
  <c r="G22" i="1" l="1"/>
  <c r="F24" i="1"/>
  <c r="D67" i="1"/>
  <c r="H24" i="1" l="1"/>
  <c r="F34" i="1"/>
  <c r="G24" i="1"/>
  <c r="D70" i="1"/>
  <c r="F67" i="1" l="1"/>
  <c r="H34" i="1"/>
  <c r="F70" i="1" l="1"/>
  <c r="H70" i="1" s="1"/>
  <c r="H67" i="1"/>
</calcChain>
</file>

<file path=xl/sharedStrings.xml><?xml version="1.0" encoding="utf-8"?>
<sst xmlns="http://schemas.openxmlformats.org/spreadsheetml/2006/main" count="65" uniqueCount="56">
  <si>
    <t>INCOME</t>
  </si>
  <si>
    <t>Actual</t>
  </si>
  <si>
    <t>% of TS</t>
  </si>
  <si>
    <t>Budget</t>
  </si>
  <si>
    <t>Difference</t>
  </si>
  <si>
    <t>Sales</t>
  </si>
  <si>
    <t>Product 1</t>
  </si>
  <si>
    <t>Product 2</t>
  </si>
  <si>
    <t>Product 3</t>
  </si>
  <si>
    <t>Product 4</t>
  </si>
  <si>
    <t>Product 5</t>
  </si>
  <si>
    <t>Product 6</t>
  </si>
  <si>
    <t>Other</t>
  </si>
  <si>
    <t>Total Sales (TS)</t>
  </si>
  <si>
    <t>Total Cost of Goods Sold</t>
  </si>
  <si>
    <t>Gross Profit</t>
  </si>
  <si>
    <t>Non-Operating Income</t>
  </si>
  <si>
    <t>Interest Income</t>
  </si>
  <si>
    <t>Rental Income</t>
  </si>
  <si>
    <t>Gifts Received</t>
  </si>
  <si>
    <t>Donations</t>
  </si>
  <si>
    <t>Total Non-Operating Income</t>
  </si>
  <si>
    <t>Total INCOME</t>
  </si>
  <si>
    <t>EXPENSES</t>
  </si>
  <si>
    <t>Operating Expenses</t>
  </si>
  <si>
    <t>Accounting and Legal</t>
  </si>
  <si>
    <t>Advertising</t>
  </si>
  <si>
    <t>Depreciation</t>
  </si>
  <si>
    <t>Dues and Subscriptions</t>
  </si>
  <si>
    <t>Insurance</t>
  </si>
  <si>
    <t>Interest Expense</t>
  </si>
  <si>
    <t>Maintenance and Repairs</t>
  </si>
  <si>
    <t>Office Supplies</t>
  </si>
  <si>
    <t>Payroll Expenses</t>
  </si>
  <si>
    <t>Postage</t>
  </si>
  <si>
    <t>Rent</t>
  </si>
  <si>
    <t>Research and Development</t>
  </si>
  <si>
    <t>Salaries and Wages</t>
  </si>
  <si>
    <t>Taxes and Licenses</t>
  </si>
  <si>
    <t>Telephone</t>
  </si>
  <si>
    <t>Travel</t>
  </si>
  <si>
    <t>Utilities</t>
  </si>
  <si>
    <t>Web Hosting and Domains</t>
  </si>
  <si>
    <t>Total Operating Expenses</t>
  </si>
  <si>
    <t>Non-Recurring Expenses</t>
  </si>
  <si>
    <t>Furniture, Equipment and Software</t>
  </si>
  <si>
    <t>Gifts Given</t>
  </si>
  <si>
    <t>Total Non-Recurring Expenses</t>
  </si>
  <si>
    <t>Total EXPENSES</t>
  </si>
  <si>
    <t>Net Income Before Taxes</t>
  </si>
  <si>
    <t>Income Tax Expense</t>
  </si>
  <si>
    <t>NET INCOME</t>
  </si>
  <si>
    <t>2024 Budget</t>
  </si>
  <si>
    <r>
      <t>Cost of Goods Sold</t>
    </r>
    <r>
      <rPr>
        <sz val="10"/>
        <rFont val="Arial"/>
        <family val="2"/>
        <scheme val="minor"/>
      </rPr>
      <t xml:space="preserve"> </t>
    </r>
  </si>
  <si>
    <t>ABC Store</t>
  </si>
  <si>
    <t>(Amount $,000)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</si>
</sst>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_);_(&quot;$&quot;* \(#,##0\);_(&quot;$&quot;* &quot;-&quot;_);_(@_)"/>
    <numFmt numFmtId="166" formatCode="_(&quot;$&quot;* #,##0.00_);_(&quot;$&quot;* \(#,##0.00\);_(&quot;$&quot;* &quot;-&quot;??_);_(@_)"/>
    <numFmt numFmtId="167" formatCode="0.0%"/>
  </numFmts>
  <fonts count="16" x14ac:knownFonts="1">
    <font>
      <sz val="11"/>
      <name val="Arial"/>
      <family val="2"/>
    </font>
    <font>
      <sz val="11"/>
      <color theme="1"/>
      <name val="Arial"/>
      <family val="2"/>
      <scheme val="minor"/>
    </font>
    <font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  <scheme val="minor"/>
    </font>
    <font>
      <sz val="10"/>
      <color indexed="9"/>
      <name val="Arial"/>
      <family val="2"/>
      <scheme val="minor"/>
    </font>
    <font>
      <b/>
      <sz val="10"/>
      <name val="Arial"/>
      <family val="2"/>
      <scheme val="minor"/>
    </font>
    <font>
      <b/>
      <sz val="12"/>
      <name val="Arial"/>
      <family val="2"/>
      <scheme val="minor"/>
    </font>
    <font>
      <b/>
      <sz val="16"/>
      <name val="Arial"/>
      <family val="1"/>
      <scheme val="major"/>
    </font>
    <font>
      <b/>
      <sz val="20"/>
      <color indexed="53"/>
      <name val="Arial"/>
      <family val="1"/>
      <scheme val="major"/>
    </font>
    <font>
      <sz val="10"/>
      <name val="Arial"/>
      <family val="1"/>
      <scheme val="major"/>
    </font>
    <font>
      <b/>
      <sz val="20"/>
      <color theme="4"/>
      <name val="Arial"/>
      <family val="1"/>
      <scheme val="major"/>
    </font>
    <font>
      <b/>
      <sz val="12"/>
      <color indexed="9"/>
      <name val="Arial"/>
      <family val="1"/>
      <scheme val="major"/>
    </font>
    <font>
      <b/>
      <sz val="8"/>
      <color indexed="9"/>
      <name val="Arial"/>
      <family val="1"/>
      <scheme val="major"/>
    </font>
    <font>
      <sz val="16"/>
      <name val="Arial"/>
      <family val="2"/>
      <scheme val="major"/>
    </font>
    <font>
      <u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55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/>
    <xf numFmtId="0" fontId="2" fillId="0" borderId="0" xfId="0" applyFont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164" fontId="2" fillId="0" borderId="0" xfId="0" applyNumberFormat="1" applyFont="1" applyAlignment="1" applyProtection="1">
      <alignment vertical="center"/>
    </xf>
    <xf numFmtId="0" fontId="4" fillId="0" borderId="0" xfId="0" applyFont="1" applyProtection="1"/>
    <xf numFmtId="0" fontId="4" fillId="0" borderId="0" xfId="0" applyFont="1" applyAlignment="1" applyProtection="1">
      <alignment horizontal="left"/>
    </xf>
    <xf numFmtId="0" fontId="4" fillId="0" borderId="0" xfId="0" applyFont="1" applyFill="1" applyAlignment="1" applyProtection="1">
      <protection locked="0"/>
    </xf>
    <xf numFmtId="0" fontId="4" fillId="0" borderId="0" xfId="0" applyFont="1" applyFill="1" applyAlignment="1" applyProtection="1"/>
    <xf numFmtId="0" fontId="4" fillId="0" borderId="0" xfId="0" applyFont="1" applyAlignment="1" applyProtection="1">
      <protection locked="0"/>
    </xf>
    <xf numFmtId="0" fontId="4" fillId="0" borderId="0" xfId="0" applyFont="1" applyAlignment="1" applyProtection="1"/>
    <xf numFmtId="0" fontId="4" fillId="0" borderId="0" xfId="0" applyFont="1" applyAlignment="1" applyProtection="1">
      <alignment vertical="center"/>
    </xf>
    <xf numFmtId="0" fontId="5" fillId="0" borderId="0" xfId="0" applyFont="1" applyFill="1" applyAlignment="1" applyProtection="1">
      <alignment vertical="center"/>
    </xf>
    <xf numFmtId="0" fontId="6" fillId="0" borderId="0" xfId="0" applyFont="1" applyAlignment="1" applyProtection="1">
      <alignment vertical="center"/>
    </xf>
    <xf numFmtId="0" fontId="4" fillId="0" borderId="0" xfId="0" applyFont="1" applyAlignment="1" applyProtection="1">
      <alignment vertical="center"/>
      <protection locked="0"/>
    </xf>
    <xf numFmtId="0" fontId="4" fillId="0" borderId="2" xfId="0" applyFont="1" applyBorder="1" applyAlignment="1" applyProtection="1">
      <alignment vertical="center"/>
      <protection locked="0"/>
    </xf>
    <xf numFmtId="0" fontId="6" fillId="0" borderId="4" xfId="0" applyFont="1" applyFill="1" applyBorder="1" applyAlignment="1" applyProtection="1">
      <alignment horizontal="right" vertical="center"/>
    </xf>
    <xf numFmtId="0" fontId="4" fillId="0" borderId="0" xfId="0" applyFont="1" applyBorder="1" applyAlignment="1" applyProtection="1">
      <alignment vertical="center"/>
    </xf>
    <xf numFmtId="0" fontId="6" fillId="3" borderId="4" xfId="0" applyFont="1" applyFill="1" applyBorder="1" applyAlignment="1" applyProtection="1">
      <alignment vertical="center"/>
    </xf>
    <xf numFmtId="0" fontId="5" fillId="0" borderId="0" xfId="0" applyFont="1" applyAlignment="1" applyProtection="1">
      <alignment horizontal="right" vertical="center"/>
    </xf>
    <xf numFmtId="0" fontId="4" fillId="0" borderId="0" xfId="0" applyFont="1" applyBorder="1" applyAlignment="1" applyProtection="1">
      <alignment vertical="center"/>
      <protection locked="0"/>
    </xf>
    <xf numFmtId="0" fontId="4" fillId="0" borderId="4" xfId="0" applyFont="1" applyFill="1" applyBorder="1" applyAlignment="1" applyProtection="1">
      <alignment vertical="center"/>
    </xf>
    <xf numFmtId="0" fontId="6" fillId="0" borderId="0" xfId="0" applyFont="1" applyFill="1" applyAlignment="1" applyProtection="1">
      <alignment horizontal="right" vertical="center"/>
    </xf>
    <xf numFmtId="0" fontId="8" fillId="0" borderId="0" xfId="0" applyFont="1" applyAlignment="1" applyProtection="1">
      <alignment vertical="center"/>
    </xf>
    <xf numFmtId="0" fontId="12" fillId="2" borderId="0" xfId="0" applyFont="1" applyFill="1" applyBorder="1" applyAlignment="1" applyProtection="1">
      <alignment horizontal="left" vertical="center" indent="1"/>
    </xf>
    <xf numFmtId="0" fontId="12" fillId="2" borderId="0" xfId="0" applyFont="1" applyFill="1" applyBorder="1" applyAlignment="1" applyProtection="1">
      <alignment vertical="center"/>
    </xf>
    <xf numFmtId="0" fontId="13" fillId="2" borderId="0" xfId="0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vertical="center"/>
      <protection locked="0"/>
    </xf>
    <xf numFmtId="0" fontId="7" fillId="3" borderId="4" xfId="0" applyFont="1" applyFill="1" applyBorder="1" applyAlignment="1" applyProtection="1">
      <alignment horizontal="left" vertical="center" indent="1"/>
    </xf>
    <xf numFmtId="166" fontId="9" fillId="0" borderId="0" xfId="1" applyFont="1" applyAlignment="1" applyProtection="1">
      <alignment vertical="center"/>
    </xf>
    <xf numFmtId="166" fontId="4" fillId="0" borderId="0" xfId="1" applyFont="1" applyFill="1" applyAlignment="1" applyProtection="1"/>
    <xf numFmtId="166" fontId="4" fillId="0" borderId="0" xfId="1" applyFont="1" applyProtection="1"/>
    <xf numFmtId="166" fontId="12" fillId="2" borderId="0" xfId="1" applyFont="1" applyFill="1" applyBorder="1" applyAlignment="1" applyProtection="1">
      <alignment horizontal="center" vertical="center"/>
    </xf>
    <xf numFmtId="166" fontId="4" fillId="0" borderId="0" xfId="1" applyFont="1" applyAlignment="1" applyProtection="1">
      <alignment vertical="center"/>
    </xf>
    <xf numFmtId="166" fontId="4" fillId="0" borderId="1" xfId="1" applyFont="1" applyBorder="1" applyAlignment="1" applyProtection="1">
      <alignment vertical="center"/>
      <protection locked="0"/>
    </xf>
    <xf numFmtId="166" fontId="4" fillId="0" borderId="3" xfId="1" applyFont="1" applyBorder="1" applyAlignment="1" applyProtection="1">
      <alignment vertical="center"/>
      <protection locked="0"/>
    </xf>
    <xf numFmtId="166" fontId="6" fillId="0" borderId="4" xfId="1" applyFont="1" applyFill="1" applyBorder="1" applyAlignment="1" applyProtection="1">
      <alignment vertical="center"/>
    </xf>
    <xf numFmtId="166" fontId="4" fillId="0" borderId="0" xfId="1" applyFont="1" applyFill="1" applyBorder="1" applyAlignment="1" applyProtection="1">
      <alignment vertical="center"/>
    </xf>
    <xf numFmtId="166" fontId="6" fillId="3" borderId="4" xfId="1" applyFont="1" applyFill="1" applyBorder="1" applyAlignment="1" applyProtection="1">
      <alignment vertical="center"/>
    </xf>
    <xf numFmtId="166" fontId="4" fillId="0" borderId="0" xfId="1" applyFont="1" applyBorder="1" applyAlignment="1" applyProtection="1">
      <alignment vertical="center"/>
    </xf>
    <xf numFmtId="166" fontId="7" fillId="3" borderId="4" xfId="1" applyFont="1" applyFill="1" applyBorder="1" applyAlignment="1" applyProtection="1">
      <alignment vertical="center"/>
    </xf>
    <xf numFmtId="166" fontId="5" fillId="0" borderId="0" xfId="1" applyFont="1" applyAlignment="1" applyProtection="1">
      <alignment horizontal="right" vertical="center"/>
    </xf>
    <xf numFmtId="166" fontId="4" fillId="0" borderId="5" xfId="1" applyFont="1" applyFill="1" applyBorder="1" applyAlignment="1" applyProtection="1">
      <alignment vertical="center"/>
    </xf>
    <xf numFmtId="166" fontId="0" fillId="0" borderId="0" xfId="1" applyFont="1"/>
    <xf numFmtId="166" fontId="10" fillId="0" borderId="0" xfId="1" applyFont="1" applyProtection="1"/>
    <xf numFmtId="166" fontId="4" fillId="0" borderId="0" xfId="1" applyFont="1" applyAlignment="1" applyProtection="1"/>
    <xf numFmtId="166" fontId="11" fillId="0" borderId="0" xfId="1" applyFont="1" applyAlignment="1" applyProtection="1">
      <alignment horizontal="right" vertical="center"/>
      <protection locked="0"/>
    </xf>
    <xf numFmtId="166" fontId="4" fillId="0" borderId="0" xfId="1" applyFont="1" applyFill="1" applyAlignment="1" applyProtection="1">
      <protection locked="0"/>
    </xf>
    <xf numFmtId="166" fontId="4" fillId="0" borderId="0" xfId="1" applyFont="1" applyProtection="1">
      <protection locked="0"/>
    </xf>
    <xf numFmtId="166" fontId="4" fillId="0" borderId="0" xfId="1" applyFont="1" applyFill="1" applyAlignment="1" applyProtection="1">
      <alignment vertical="center"/>
    </xf>
    <xf numFmtId="166" fontId="5" fillId="0" borderId="0" xfId="1" applyFont="1" applyBorder="1" applyAlignment="1" applyProtection="1">
      <alignment horizontal="right" vertical="center"/>
    </xf>
    <xf numFmtId="166" fontId="4" fillId="0" borderId="4" xfId="1" applyFont="1" applyFill="1" applyBorder="1" applyAlignment="1" applyProtection="1">
      <alignment vertical="center"/>
    </xf>
    <xf numFmtId="0" fontId="10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0" fontId="4" fillId="0" borderId="0" xfId="0" applyFont="1" applyAlignment="1" applyProtection="1">
      <alignment horizontal="center" vertical="center"/>
    </xf>
    <xf numFmtId="167" fontId="4" fillId="0" borderId="0" xfId="2" applyNumberFormat="1" applyFont="1" applyFill="1" applyBorder="1" applyAlignment="1" applyProtection="1">
      <alignment horizontal="center" vertical="center"/>
    </xf>
    <xf numFmtId="167" fontId="4" fillId="0" borderId="4" xfId="2" applyNumberFormat="1" applyFont="1" applyFill="1" applyBorder="1" applyAlignment="1" applyProtection="1">
      <alignment horizontal="center" vertical="center"/>
    </xf>
    <xf numFmtId="167" fontId="4" fillId="3" borderId="4" xfId="2" applyNumberFormat="1" applyFont="1" applyFill="1" applyBorder="1" applyAlignment="1" applyProtection="1">
      <alignment horizontal="center" vertical="center"/>
    </xf>
    <xf numFmtId="0" fontId="4" fillId="0" borderId="4" xfId="0" applyFont="1" applyBorder="1" applyAlignment="1" applyProtection="1">
      <alignment horizontal="center" vertical="center"/>
    </xf>
    <xf numFmtId="0" fontId="4" fillId="3" borderId="4" xfId="0" applyFont="1" applyFill="1" applyBorder="1" applyAlignment="1" applyProtection="1">
      <alignment horizontal="center" vertical="center"/>
    </xf>
    <xf numFmtId="0" fontId="4" fillId="0" borderId="4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/>
    </xf>
  </cellXfs>
  <cellStyles count="4">
    <cellStyle name="Currency" xfId="1" builtinId="4"/>
    <cellStyle name="Hyperlink" xfId="3" builtinId="8" customBuiltin="1"/>
    <cellStyle name="Normal" xfId="0" builtinId="0" customBuiltin="1"/>
    <cellStyle name="Percent" xfId="2" builtinId="5"/>
  </cellStyles>
  <dxfs count="2">
    <dxf>
      <font>
        <condense val="0"/>
        <extend val="0"/>
        <color indexed="10"/>
      </font>
    </dxf>
    <dxf>
      <font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-Blue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3D8A1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40"/>
  <sheetViews>
    <sheetView showGridLines="0" tabSelected="1" zoomScaleNormal="100" workbookViewId="0">
      <selection activeCell="K7" sqref="K7"/>
    </sheetView>
  </sheetViews>
  <sheetFormatPr defaultRowHeight="14.25" x14ac:dyDescent="0.2"/>
  <cols>
    <col min="1" max="1" width="2.375" style="6" customWidth="1"/>
    <col min="2" max="2" width="5.375" style="6" customWidth="1"/>
    <col min="3" max="3" width="31.25" style="6" customWidth="1"/>
    <col min="4" max="4" width="12.5" style="32" customWidth="1"/>
    <col min="5" max="5" width="10.375" style="54" customWidth="1"/>
    <col min="6" max="6" width="12.5" style="32" customWidth="1"/>
    <col min="7" max="7" width="11.25" style="54" customWidth="1"/>
    <col min="8" max="8" width="12.5" style="32" customWidth="1"/>
    <col min="9" max="9" width="2.375" style="6" customWidth="1"/>
    <col min="10" max="10" width="11" style="1" customWidth="1"/>
    <col min="11" max="11" width="22.75" style="1" customWidth="1"/>
    <col min="12" max="13" width="9" style="1"/>
  </cols>
  <sheetData>
    <row r="1" spans="1:13" ht="26.25" x14ac:dyDescent="0.2">
      <c r="B1" s="28" t="s">
        <v>54</v>
      </c>
      <c r="C1" s="24"/>
      <c r="D1" s="30"/>
      <c r="E1" s="53"/>
      <c r="F1" s="45"/>
      <c r="G1" s="53"/>
      <c r="H1" s="47" t="s">
        <v>52</v>
      </c>
      <c r="K1"/>
    </row>
    <row r="2" spans="1:13" x14ac:dyDescent="0.2">
      <c r="A2" s="7"/>
      <c r="B2" s="8" t="s">
        <v>55</v>
      </c>
      <c r="C2" s="9"/>
      <c r="D2" s="31"/>
      <c r="F2" s="31"/>
      <c r="H2" s="48"/>
      <c r="K2"/>
    </row>
    <row r="3" spans="1:13" x14ac:dyDescent="0.2">
      <c r="B3" s="10"/>
      <c r="C3" s="11"/>
      <c r="F3" s="46"/>
      <c r="H3" s="49"/>
      <c r="I3" s="11"/>
      <c r="J3" s="2"/>
      <c r="K3"/>
    </row>
    <row r="4" spans="1:13" ht="15.75" x14ac:dyDescent="0.2">
      <c r="A4" s="12"/>
      <c r="B4" s="25" t="s">
        <v>0</v>
      </c>
      <c r="C4" s="26"/>
      <c r="D4" s="33" t="s">
        <v>1</v>
      </c>
      <c r="E4" s="27" t="s">
        <v>2</v>
      </c>
      <c r="F4" s="33" t="s">
        <v>3</v>
      </c>
      <c r="G4" s="27" t="s">
        <v>2</v>
      </c>
      <c r="H4" s="33" t="s">
        <v>4</v>
      </c>
      <c r="I4" s="13"/>
      <c r="J4" s="4"/>
      <c r="K4"/>
      <c r="L4" s="3"/>
      <c r="M4" s="3"/>
    </row>
    <row r="5" spans="1:13" x14ac:dyDescent="0.2">
      <c r="A5" s="12"/>
      <c r="B5" s="12"/>
      <c r="C5" s="14" t="s">
        <v>5</v>
      </c>
      <c r="D5" s="34"/>
      <c r="E5" s="55"/>
      <c r="F5" s="34"/>
      <c r="G5" s="55"/>
      <c r="H5" s="50"/>
      <c r="I5" s="12"/>
      <c r="J5" s="3"/>
      <c r="K5"/>
      <c r="L5" s="3"/>
      <c r="M5" s="3"/>
    </row>
    <row r="6" spans="1:13" x14ac:dyDescent="0.2">
      <c r="A6" s="12"/>
      <c r="B6" s="12"/>
      <c r="C6" s="15" t="s">
        <v>6</v>
      </c>
      <c r="D6" s="35">
        <v>10800</v>
      </c>
      <c r="E6" s="56">
        <f>IF(OR(D6=0,D$13=0)," - ",D6/D$13)</f>
        <v>0.18556701030927836</v>
      </c>
      <c r="F6" s="35">
        <v>11000</v>
      </c>
      <c r="G6" s="56">
        <f>IF(OR(F6=0,F$13=0)," - ",F6/F$13)</f>
        <v>0.18333333333333332</v>
      </c>
      <c r="H6" s="38">
        <f t="shared" ref="H6:H13" si="0">D6-F6</f>
        <v>-200</v>
      </c>
      <c r="I6" s="12"/>
      <c r="J6" s="3"/>
      <c r="K6"/>
      <c r="L6" s="3"/>
      <c r="M6" s="3"/>
    </row>
    <row r="7" spans="1:13" x14ac:dyDescent="0.2">
      <c r="A7" s="12"/>
      <c r="B7" s="12"/>
      <c r="C7" s="15" t="s">
        <v>7</v>
      </c>
      <c r="D7" s="35">
        <v>7000</v>
      </c>
      <c r="E7" s="56">
        <f t="shared" ref="E7:G13" si="1">IF(OR(D7=0,D$13=0)," - ",D7/D$13)</f>
        <v>0.12027491408934708</v>
      </c>
      <c r="F7" s="35">
        <v>7800</v>
      </c>
      <c r="G7" s="56">
        <f t="shared" si="1"/>
        <v>0.13</v>
      </c>
      <c r="H7" s="38">
        <f t="shared" si="0"/>
        <v>-800</v>
      </c>
      <c r="I7" s="12"/>
      <c r="J7" s="3"/>
      <c r="K7"/>
      <c r="L7" s="3"/>
      <c r="M7" s="3"/>
    </row>
    <row r="8" spans="1:13" x14ac:dyDescent="0.2">
      <c r="A8" s="12"/>
      <c r="B8" s="12"/>
      <c r="C8" s="15" t="s">
        <v>8</v>
      </c>
      <c r="D8" s="35">
        <v>6500</v>
      </c>
      <c r="E8" s="56">
        <f t="shared" si="1"/>
        <v>0.11168384879725086</v>
      </c>
      <c r="F8" s="35">
        <v>5600</v>
      </c>
      <c r="G8" s="56">
        <f t="shared" si="1"/>
        <v>9.3333333333333338E-2</v>
      </c>
      <c r="H8" s="38">
        <f t="shared" si="0"/>
        <v>900</v>
      </c>
      <c r="I8" s="12"/>
      <c r="J8" s="3"/>
      <c r="K8"/>
      <c r="L8" s="3"/>
      <c r="M8" s="3"/>
    </row>
    <row r="9" spans="1:13" x14ac:dyDescent="0.2">
      <c r="A9" s="12"/>
      <c r="B9" s="12"/>
      <c r="C9" s="15" t="s">
        <v>9</v>
      </c>
      <c r="D9" s="35">
        <v>2000</v>
      </c>
      <c r="E9" s="56">
        <f t="shared" si="1"/>
        <v>3.4364261168384883E-2</v>
      </c>
      <c r="F9" s="35">
        <v>1400</v>
      </c>
      <c r="G9" s="56">
        <f t="shared" si="1"/>
        <v>2.3333333333333334E-2</v>
      </c>
      <c r="H9" s="38">
        <f t="shared" si="0"/>
        <v>600</v>
      </c>
      <c r="I9" s="12"/>
      <c r="J9" s="3"/>
      <c r="K9"/>
      <c r="L9" s="3"/>
      <c r="M9" s="3"/>
    </row>
    <row r="10" spans="1:13" x14ac:dyDescent="0.2">
      <c r="A10" s="12"/>
      <c r="B10" s="12"/>
      <c r="C10" s="15" t="s">
        <v>10</v>
      </c>
      <c r="D10" s="35">
        <v>10900</v>
      </c>
      <c r="E10" s="56">
        <f t="shared" si="1"/>
        <v>0.1872852233676976</v>
      </c>
      <c r="F10" s="35">
        <v>12000</v>
      </c>
      <c r="G10" s="56">
        <f t="shared" si="1"/>
        <v>0.2</v>
      </c>
      <c r="H10" s="38">
        <f t="shared" si="0"/>
        <v>-1100</v>
      </c>
      <c r="I10" s="12"/>
      <c r="J10" s="3"/>
      <c r="K10"/>
      <c r="L10" s="3"/>
      <c r="M10" s="3"/>
    </row>
    <row r="11" spans="1:13" x14ac:dyDescent="0.2">
      <c r="A11" s="12"/>
      <c r="B11" s="12"/>
      <c r="C11" s="15" t="s">
        <v>11</v>
      </c>
      <c r="D11" s="35">
        <v>8000</v>
      </c>
      <c r="E11" s="56">
        <f t="shared" si="1"/>
        <v>0.13745704467353953</v>
      </c>
      <c r="F11" s="35">
        <v>9800</v>
      </c>
      <c r="G11" s="56">
        <f t="shared" si="1"/>
        <v>0.16333333333333333</v>
      </c>
      <c r="H11" s="38">
        <f t="shared" si="0"/>
        <v>-1800</v>
      </c>
      <c r="I11" s="12"/>
      <c r="J11" s="3"/>
      <c r="K11"/>
      <c r="L11" s="3"/>
      <c r="M11" s="3"/>
    </row>
    <row r="12" spans="1:13" x14ac:dyDescent="0.2">
      <c r="A12" s="12"/>
      <c r="B12" s="12"/>
      <c r="C12" s="16" t="s">
        <v>12</v>
      </c>
      <c r="D12" s="36">
        <v>13000</v>
      </c>
      <c r="E12" s="56">
        <f t="shared" si="1"/>
        <v>0.22336769759450173</v>
      </c>
      <c r="F12" s="36">
        <v>12400</v>
      </c>
      <c r="G12" s="56">
        <f t="shared" si="1"/>
        <v>0.20666666666666667</v>
      </c>
      <c r="H12" s="38">
        <f t="shared" si="0"/>
        <v>600</v>
      </c>
      <c r="I12" s="12"/>
      <c r="J12" s="3"/>
      <c r="K12"/>
      <c r="L12" s="3"/>
      <c r="M12" s="3"/>
    </row>
    <row r="13" spans="1:13" x14ac:dyDescent="0.2">
      <c r="A13" s="12"/>
      <c r="B13" s="12"/>
      <c r="C13" s="17" t="s">
        <v>13</v>
      </c>
      <c r="D13" s="37">
        <f>SUM(D6:D12)</f>
        <v>58200</v>
      </c>
      <c r="E13" s="57">
        <f t="shared" si="1"/>
        <v>1</v>
      </c>
      <c r="F13" s="37">
        <f>SUM(F6:F12)</f>
        <v>60000</v>
      </c>
      <c r="G13" s="57">
        <f t="shared" si="1"/>
        <v>1</v>
      </c>
      <c r="H13" s="37">
        <f t="shared" si="0"/>
        <v>-1800</v>
      </c>
      <c r="I13" s="12"/>
      <c r="J13" s="3"/>
      <c r="K13"/>
      <c r="L13" s="3"/>
      <c r="M13" s="3"/>
    </row>
    <row r="14" spans="1:13" x14ac:dyDescent="0.2">
      <c r="A14" s="12"/>
      <c r="B14" s="12"/>
      <c r="C14" s="12"/>
      <c r="D14" s="34"/>
      <c r="E14" s="55"/>
      <c r="F14" s="34"/>
      <c r="G14" s="55"/>
      <c r="H14" s="38"/>
      <c r="I14" s="12"/>
      <c r="J14" s="3"/>
      <c r="K14"/>
      <c r="L14" s="3"/>
      <c r="M14" s="3"/>
    </row>
    <row r="15" spans="1:13" x14ac:dyDescent="0.2">
      <c r="A15" s="12"/>
      <c r="B15" s="12"/>
      <c r="C15" s="14" t="s">
        <v>53</v>
      </c>
      <c r="D15" s="34"/>
      <c r="E15" s="55"/>
      <c r="F15" s="34"/>
      <c r="G15" s="55"/>
      <c r="H15" s="38"/>
      <c r="I15" s="12"/>
      <c r="J15" s="3"/>
      <c r="K15"/>
      <c r="L15" s="3"/>
      <c r="M15" s="3"/>
    </row>
    <row r="16" spans="1:13" x14ac:dyDescent="0.2">
      <c r="A16" s="12"/>
      <c r="B16" s="12"/>
      <c r="C16" s="12" t="str">
        <f>"COGS - "&amp;C6</f>
        <v>COGS - Product 1</v>
      </c>
      <c r="D16" s="38">
        <v>5780</v>
      </c>
      <c r="E16" s="56">
        <f>IF(OR(D16=0,D$13=0)," - ",D16/D$13)</f>
        <v>9.9312714776632297E-2</v>
      </c>
      <c r="F16" s="38">
        <v>6500</v>
      </c>
      <c r="G16" s="56">
        <f>IF(OR(F16=0,F$13=0)," - ",F16/F$13)</f>
        <v>0.10833333333333334</v>
      </c>
      <c r="H16" s="38">
        <f t="shared" ref="H16:H22" si="2">D16-F16</f>
        <v>-720</v>
      </c>
      <c r="I16" s="12"/>
      <c r="J16" s="3"/>
      <c r="K16" s="3"/>
      <c r="L16" s="3"/>
      <c r="M16" s="3"/>
    </row>
    <row r="17" spans="1:13" x14ac:dyDescent="0.2">
      <c r="A17" s="12"/>
      <c r="B17" s="12"/>
      <c r="C17" s="12" t="str">
        <f t="shared" ref="C16:C21" si="3">"COGS - "&amp;C7</f>
        <v>COGS - Product 2</v>
      </c>
      <c r="D17" s="38">
        <v>3200</v>
      </c>
      <c r="E17" s="56">
        <f t="shared" ref="E17:G21" si="4">IF(OR(D17=0,D$13=0)," - ",D17/D$13)</f>
        <v>5.4982817869415807E-2</v>
      </c>
      <c r="F17" s="38">
        <v>3400</v>
      </c>
      <c r="G17" s="56">
        <f t="shared" si="4"/>
        <v>5.6666666666666664E-2</v>
      </c>
      <c r="H17" s="38">
        <f t="shared" si="2"/>
        <v>-200</v>
      </c>
      <c r="I17" s="12"/>
      <c r="J17" s="3"/>
      <c r="K17" s="3"/>
      <c r="L17" s="3"/>
      <c r="M17" s="3"/>
    </row>
    <row r="18" spans="1:13" x14ac:dyDescent="0.2">
      <c r="A18" s="12"/>
      <c r="B18" s="12"/>
      <c r="C18" s="12" t="str">
        <f t="shared" si="3"/>
        <v>COGS - Product 3</v>
      </c>
      <c r="D18" s="38">
        <v>3100</v>
      </c>
      <c r="E18" s="56">
        <f t="shared" si="4"/>
        <v>5.3264604810996562E-2</v>
      </c>
      <c r="F18" s="38">
        <v>3000</v>
      </c>
      <c r="G18" s="56">
        <f t="shared" si="4"/>
        <v>0.05</v>
      </c>
      <c r="H18" s="38">
        <f t="shared" si="2"/>
        <v>100</v>
      </c>
      <c r="I18" s="12"/>
      <c r="J18" s="3"/>
      <c r="K18" s="3"/>
      <c r="L18" s="3"/>
      <c r="M18" s="3"/>
    </row>
    <row r="19" spans="1:13" x14ac:dyDescent="0.2">
      <c r="A19" s="12"/>
      <c r="B19" s="12"/>
      <c r="C19" s="12" t="str">
        <f t="shared" si="3"/>
        <v>COGS - Product 4</v>
      </c>
      <c r="D19" s="38">
        <v>900</v>
      </c>
      <c r="E19" s="56">
        <f t="shared" si="4"/>
        <v>1.5463917525773196E-2</v>
      </c>
      <c r="F19" s="38">
        <v>1000</v>
      </c>
      <c r="G19" s="56">
        <f t="shared" si="4"/>
        <v>1.6666666666666666E-2</v>
      </c>
      <c r="H19" s="38">
        <f t="shared" si="2"/>
        <v>-100</v>
      </c>
      <c r="I19" s="12"/>
      <c r="J19" s="3"/>
      <c r="K19" s="3"/>
      <c r="L19" s="3"/>
      <c r="M19" s="3"/>
    </row>
    <row r="20" spans="1:13" x14ac:dyDescent="0.2">
      <c r="A20" s="12"/>
      <c r="B20" s="12"/>
      <c r="C20" s="12" t="str">
        <f t="shared" si="3"/>
        <v>COGS - Product 5</v>
      </c>
      <c r="D20" s="38">
        <v>8000</v>
      </c>
      <c r="E20" s="56">
        <f t="shared" si="4"/>
        <v>0.13745704467353953</v>
      </c>
      <c r="F20" s="38">
        <v>5600</v>
      </c>
      <c r="G20" s="56">
        <f t="shared" si="4"/>
        <v>9.3333333333333338E-2</v>
      </c>
      <c r="H20" s="38">
        <f t="shared" si="2"/>
        <v>2400</v>
      </c>
      <c r="I20" s="12"/>
      <c r="J20" s="3"/>
      <c r="K20" s="3"/>
      <c r="L20" s="3"/>
      <c r="M20" s="3"/>
    </row>
    <row r="21" spans="1:13" x14ac:dyDescent="0.2">
      <c r="A21" s="12"/>
      <c r="B21" s="12"/>
      <c r="C21" s="12" t="str">
        <f t="shared" si="3"/>
        <v>COGS - Product 6</v>
      </c>
      <c r="D21" s="38">
        <v>3600</v>
      </c>
      <c r="E21" s="56">
        <f t="shared" si="4"/>
        <v>6.1855670103092786E-2</v>
      </c>
      <c r="F21" s="38">
        <v>4000</v>
      </c>
      <c r="G21" s="56">
        <f t="shared" si="4"/>
        <v>6.6666666666666666E-2</v>
      </c>
      <c r="H21" s="38">
        <f t="shared" si="2"/>
        <v>-400</v>
      </c>
      <c r="I21" s="12"/>
      <c r="J21" s="3"/>
      <c r="K21" s="3"/>
      <c r="L21" s="3"/>
      <c r="M21" s="3"/>
    </row>
    <row r="22" spans="1:13" x14ac:dyDescent="0.2">
      <c r="A22" s="12"/>
      <c r="B22" s="12"/>
      <c r="C22" s="17" t="s">
        <v>14</v>
      </c>
      <c r="D22" s="37">
        <f>SUM(D16:D21)</f>
        <v>24580</v>
      </c>
      <c r="E22" s="57">
        <f>IF(OR(D22=0,D$13=0)," - ",D22/D$13)</f>
        <v>0.42233676975945017</v>
      </c>
      <c r="F22" s="37">
        <f>SUM(F16:F21)</f>
        <v>23500</v>
      </c>
      <c r="G22" s="57">
        <f>IF(OR(F22=0,F$13=0)," - ",F22/F$13)</f>
        <v>0.39166666666666666</v>
      </c>
      <c r="H22" s="37">
        <f t="shared" si="2"/>
        <v>1080</v>
      </c>
      <c r="I22" s="12"/>
      <c r="J22" s="3"/>
      <c r="K22" s="3"/>
      <c r="L22" s="3"/>
      <c r="M22" s="3"/>
    </row>
    <row r="23" spans="1:13" x14ac:dyDescent="0.2">
      <c r="A23" s="12"/>
      <c r="B23" s="12"/>
      <c r="C23" s="18"/>
      <c r="D23" s="34"/>
      <c r="E23" s="55"/>
      <c r="F23" s="34"/>
      <c r="G23" s="55"/>
      <c r="H23" s="38"/>
      <c r="I23" s="12"/>
      <c r="J23" s="3"/>
      <c r="K23" s="3"/>
      <c r="L23" s="3"/>
      <c r="M23" s="3"/>
    </row>
    <row r="24" spans="1:13" x14ac:dyDescent="0.2">
      <c r="A24" s="12"/>
      <c r="B24" s="12"/>
      <c r="C24" s="19" t="s">
        <v>15</v>
      </c>
      <c r="D24" s="39">
        <f>D13-D22</f>
        <v>33620</v>
      </c>
      <c r="E24" s="58">
        <f>IF(OR(D24=0,D$13=0)," - ",D24/D$13)</f>
        <v>0.57766323024054977</v>
      </c>
      <c r="F24" s="39">
        <f>F13-F22</f>
        <v>36500</v>
      </c>
      <c r="G24" s="58">
        <f>IF(OR(F24=0,F$13=0)," - ",F24/F$13)</f>
        <v>0.60833333333333328</v>
      </c>
      <c r="H24" s="39">
        <f>D24-F24</f>
        <v>-2880</v>
      </c>
      <c r="I24" s="12"/>
      <c r="J24" s="3"/>
      <c r="K24" s="3"/>
      <c r="L24" s="3"/>
      <c r="M24" s="3"/>
    </row>
    <row r="25" spans="1:13" x14ac:dyDescent="0.2">
      <c r="A25" s="12"/>
      <c r="B25" s="12"/>
      <c r="C25" s="12"/>
      <c r="D25" s="34"/>
      <c r="E25" s="55"/>
      <c r="F25" s="34"/>
      <c r="G25" s="55"/>
      <c r="H25" s="38"/>
      <c r="I25" s="12"/>
      <c r="J25" s="3"/>
      <c r="K25" s="3"/>
      <c r="L25" s="3"/>
      <c r="M25" s="3"/>
    </row>
    <row r="26" spans="1:13" x14ac:dyDescent="0.2">
      <c r="A26" s="12"/>
      <c r="B26" s="12"/>
      <c r="C26" s="14" t="s">
        <v>16</v>
      </c>
      <c r="D26" s="34"/>
      <c r="E26" s="55"/>
      <c r="F26" s="34"/>
      <c r="G26" s="55"/>
      <c r="H26" s="38"/>
      <c r="I26" s="12"/>
      <c r="J26" s="3"/>
      <c r="K26" s="3"/>
      <c r="L26" s="3"/>
      <c r="M26" s="3"/>
    </row>
    <row r="27" spans="1:13" x14ac:dyDescent="0.2">
      <c r="A27" s="12"/>
      <c r="B27" s="12"/>
      <c r="C27" s="15" t="s">
        <v>17</v>
      </c>
      <c r="D27" s="35">
        <v>14000</v>
      </c>
      <c r="E27" s="55"/>
      <c r="F27" s="35">
        <v>12400</v>
      </c>
      <c r="G27" s="55"/>
      <c r="H27" s="38">
        <f t="shared" ref="H27:H32" si="5">D27-F27</f>
        <v>1600</v>
      </c>
      <c r="I27" s="12"/>
      <c r="J27" s="3"/>
      <c r="K27" s="3"/>
      <c r="L27" s="3"/>
      <c r="M27" s="3"/>
    </row>
    <row r="28" spans="1:13" x14ac:dyDescent="0.2">
      <c r="A28" s="12"/>
      <c r="B28" s="12"/>
      <c r="C28" s="15" t="s">
        <v>18</v>
      </c>
      <c r="D28" s="35">
        <v>22000</v>
      </c>
      <c r="E28" s="55"/>
      <c r="F28" s="35">
        <v>16000</v>
      </c>
      <c r="G28" s="55"/>
      <c r="H28" s="38">
        <f t="shared" si="5"/>
        <v>6000</v>
      </c>
      <c r="I28" s="12"/>
      <c r="J28" s="3"/>
      <c r="K28" s="3"/>
      <c r="L28" s="3"/>
      <c r="M28" s="3"/>
    </row>
    <row r="29" spans="1:13" x14ac:dyDescent="0.2">
      <c r="A29" s="12"/>
      <c r="B29" s="12"/>
      <c r="C29" s="15" t="s">
        <v>19</v>
      </c>
      <c r="D29" s="35">
        <v>4000</v>
      </c>
      <c r="E29" s="55"/>
      <c r="F29" s="35">
        <v>5000</v>
      </c>
      <c r="G29" s="55"/>
      <c r="H29" s="38">
        <f t="shared" si="5"/>
        <v>-1000</v>
      </c>
      <c r="I29" s="12"/>
      <c r="J29" s="3"/>
      <c r="K29" s="3"/>
      <c r="L29" s="3"/>
      <c r="M29" s="3"/>
    </row>
    <row r="30" spans="1:13" x14ac:dyDescent="0.2">
      <c r="A30" s="12"/>
      <c r="B30" s="12"/>
      <c r="C30" s="15" t="s">
        <v>20</v>
      </c>
      <c r="D30" s="35">
        <v>12500</v>
      </c>
      <c r="E30" s="55"/>
      <c r="F30" s="35">
        <v>15000</v>
      </c>
      <c r="G30" s="55"/>
      <c r="H30" s="38">
        <f t="shared" si="5"/>
        <v>-2500</v>
      </c>
      <c r="I30" s="12"/>
      <c r="J30" s="3"/>
      <c r="K30" s="3"/>
      <c r="L30" s="3"/>
      <c r="M30" s="3"/>
    </row>
    <row r="31" spans="1:13" x14ac:dyDescent="0.2">
      <c r="A31" s="12"/>
      <c r="B31" s="12"/>
      <c r="C31" s="16" t="s">
        <v>12</v>
      </c>
      <c r="D31" s="36">
        <v>7050</v>
      </c>
      <c r="E31" s="55"/>
      <c r="F31" s="36">
        <v>4050</v>
      </c>
      <c r="G31" s="55"/>
      <c r="H31" s="38">
        <f t="shared" si="5"/>
        <v>3000</v>
      </c>
      <c r="I31" s="12"/>
      <c r="J31" s="3"/>
      <c r="K31" s="3"/>
      <c r="L31" s="3"/>
      <c r="M31" s="3"/>
    </row>
    <row r="32" spans="1:13" x14ac:dyDescent="0.2">
      <c r="A32" s="12"/>
      <c r="B32" s="12"/>
      <c r="C32" s="17" t="s">
        <v>21</v>
      </c>
      <c r="D32" s="37">
        <f>SUM(D27:D31)</f>
        <v>59550</v>
      </c>
      <c r="E32" s="59"/>
      <c r="F32" s="37">
        <f>SUM(F27:F31)</f>
        <v>52450</v>
      </c>
      <c r="G32" s="59"/>
      <c r="H32" s="37">
        <f t="shared" si="5"/>
        <v>7100</v>
      </c>
      <c r="I32" s="12"/>
      <c r="J32" s="3"/>
      <c r="K32" s="3"/>
      <c r="L32" s="3"/>
      <c r="M32" s="3"/>
    </row>
    <row r="33" spans="1:13" x14ac:dyDescent="0.2">
      <c r="A33" s="12"/>
      <c r="B33" s="18"/>
      <c r="C33" s="18"/>
      <c r="D33" s="40"/>
      <c r="E33" s="55"/>
      <c r="F33" s="40"/>
      <c r="G33" s="55"/>
      <c r="H33" s="38"/>
      <c r="I33" s="12"/>
      <c r="J33" s="3"/>
      <c r="K33" s="3"/>
      <c r="L33" s="3"/>
      <c r="M33" s="3"/>
    </row>
    <row r="34" spans="1:13" ht="15.75" x14ac:dyDescent="0.2">
      <c r="A34" s="12"/>
      <c r="B34" s="29" t="s">
        <v>22</v>
      </c>
      <c r="C34" s="29"/>
      <c r="D34" s="41">
        <f>D24+D32</f>
        <v>93170</v>
      </c>
      <c r="E34" s="60"/>
      <c r="F34" s="41">
        <f>F24+F32</f>
        <v>88950</v>
      </c>
      <c r="G34" s="60"/>
      <c r="H34" s="41">
        <f>D34-F34</f>
        <v>4220</v>
      </c>
      <c r="I34" s="12"/>
      <c r="J34" s="3"/>
      <c r="K34" s="3"/>
      <c r="L34" s="3"/>
      <c r="M34" s="3"/>
    </row>
    <row r="35" spans="1:13" x14ac:dyDescent="0.2">
      <c r="A35" s="12"/>
      <c r="B35" s="12"/>
      <c r="C35" s="12"/>
      <c r="D35" s="42"/>
      <c r="E35" s="55"/>
      <c r="F35" s="34"/>
      <c r="G35" s="55"/>
      <c r="H35" s="51"/>
      <c r="I35" s="12"/>
      <c r="J35" s="3"/>
      <c r="K35" s="3"/>
      <c r="L35" s="3"/>
      <c r="M35" s="3"/>
    </row>
    <row r="36" spans="1:13" ht="15.75" x14ac:dyDescent="0.2">
      <c r="A36" s="20"/>
      <c r="B36" s="25" t="s">
        <v>23</v>
      </c>
      <c r="C36" s="26"/>
      <c r="D36" s="33" t="s">
        <v>1</v>
      </c>
      <c r="E36" s="27" t="s">
        <v>2</v>
      </c>
      <c r="F36" s="33" t="s">
        <v>3</v>
      </c>
      <c r="G36" s="27" t="s">
        <v>2</v>
      </c>
      <c r="H36" s="33" t="s">
        <v>4</v>
      </c>
      <c r="I36" s="13"/>
      <c r="J36" s="4"/>
      <c r="K36" s="4"/>
      <c r="L36" s="3"/>
      <c r="M36" s="3"/>
    </row>
    <row r="37" spans="1:13" x14ac:dyDescent="0.2">
      <c r="A37" s="12"/>
      <c r="B37" s="12"/>
      <c r="C37" s="14" t="s">
        <v>24</v>
      </c>
      <c r="D37" s="34"/>
      <c r="E37" s="55"/>
      <c r="F37" s="34"/>
      <c r="G37" s="55"/>
      <c r="H37" s="38"/>
      <c r="I37" s="12"/>
      <c r="J37" s="3"/>
      <c r="K37" s="3"/>
      <c r="L37" s="3"/>
      <c r="M37" s="3"/>
    </row>
    <row r="38" spans="1:13" x14ac:dyDescent="0.2">
      <c r="A38" s="12"/>
      <c r="B38" s="12"/>
      <c r="C38" s="21" t="s">
        <v>25</v>
      </c>
      <c r="D38" s="35">
        <v>120</v>
      </c>
      <c r="E38" s="56">
        <f>IF(OR(D38=0,D$13=0)," - ",D38/D$13)</f>
        <v>2.0618556701030928E-3</v>
      </c>
      <c r="F38" s="35">
        <v>123</v>
      </c>
      <c r="G38" s="56">
        <f>IF(OR(F38=0,F$13=0)," - ",F38/F$13)</f>
        <v>2.0500000000000002E-3</v>
      </c>
      <c r="H38" s="38">
        <f t="shared" ref="H38:H57" si="6">D38-F38</f>
        <v>-3</v>
      </c>
      <c r="I38" s="12"/>
      <c r="J38" s="3"/>
      <c r="K38" s="3"/>
      <c r="L38" s="3"/>
      <c r="M38" s="3"/>
    </row>
    <row r="39" spans="1:13" x14ac:dyDescent="0.2">
      <c r="A39" s="12"/>
      <c r="B39" s="12"/>
      <c r="C39" s="21" t="s">
        <v>26</v>
      </c>
      <c r="D39" s="35">
        <v>400</v>
      </c>
      <c r="E39" s="56">
        <f t="shared" ref="E39:G57" si="7">IF(OR(D39=0,D$13=0)," - ",D39/D$13)</f>
        <v>6.8728522336769758E-3</v>
      </c>
      <c r="F39" s="35">
        <v>350</v>
      </c>
      <c r="G39" s="56">
        <f t="shared" si="7"/>
        <v>5.8333333333333336E-3</v>
      </c>
      <c r="H39" s="38">
        <f t="shared" si="6"/>
        <v>50</v>
      </c>
      <c r="I39" s="12"/>
      <c r="J39" s="3"/>
      <c r="K39" s="3"/>
      <c r="L39" s="3"/>
      <c r="M39" s="3"/>
    </row>
    <row r="40" spans="1:13" x14ac:dyDescent="0.2">
      <c r="A40" s="12"/>
      <c r="B40" s="12"/>
      <c r="C40" s="21" t="s">
        <v>27</v>
      </c>
      <c r="D40" s="35">
        <v>1200</v>
      </c>
      <c r="E40" s="56">
        <f t="shared" si="7"/>
        <v>2.0618556701030927E-2</v>
      </c>
      <c r="F40" s="35">
        <v>1500</v>
      </c>
      <c r="G40" s="56">
        <f t="shared" si="7"/>
        <v>2.5000000000000001E-2</v>
      </c>
      <c r="H40" s="38">
        <f t="shared" si="6"/>
        <v>-300</v>
      </c>
      <c r="I40" s="12"/>
      <c r="J40" s="3"/>
      <c r="K40" s="3"/>
      <c r="L40" s="3"/>
      <c r="M40" s="3"/>
    </row>
    <row r="41" spans="1:13" x14ac:dyDescent="0.2">
      <c r="A41" s="12"/>
      <c r="B41" s="12"/>
      <c r="C41" s="21" t="s">
        <v>28</v>
      </c>
      <c r="D41" s="35">
        <v>100</v>
      </c>
      <c r="E41" s="56">
        <f t="shared" si="7"/>
        <v>1.718213058419244E-3</v>
      </c>
      <c r="F41" s="35">
        <v>120</v>
      </c>
      <c r="G41" s="56">
        <f t="shared" si="7"/>
        <v>2E-3</v>
      </c>
      <c r="H41" s="38">
        <f t="shared" si="6"/>
        <v>-20</v>
      </c>
      <c r="I41" s="12"/>
      <c r="J41" s="3"/>
      <c r="K41" s="3"/>
      <c r="L41" s="3"/>
      <c r="M41" s="3"/>
    </row>
    <row r="42" spans="1:13" x14ac:dyDescent="0.2">
      <c r="A42" s="12"/>
      <c r="B42" s="12"/>
      <c r="C42" s="21" t="s">
        <v>29</v>
      </c>
      <c r="D42" s="35">
        <v>2000</v>
      </c>
      <c r="E42" s="56">
        <f t="shared" si="7"/>
        <v>3.4364261168384883E-2</v>
      </c>
      <c r="F42" s="35">
        <v>2000</v>
      </c>
      <c r="G42" s="56">
        <f t="shared" si="7"/>
        <v>3.3333333333333333E-2</v>
      </c>
      <c r="H42" s="38">
        <f t="shared" si="6"/>
        <v>0</v>
      </c>
      <c r="I42" s="12"/>
      <c r="J42" s="3"/>
      <c r="K42" s="3"/>
      <c r="L42" s="3"/>
      <c r="M42" s="3"/>
    </row>
    <row r="43" spans="1:13" x14ac:dyDescent="0.2">
      <c r="A43" s="12"/>
      <c r="B43" s="12"/>
      <c r="C43" s="21" t="s">
        <v>30</v>
      </c>
      <c r="D43" s="35">
        <v>1200</v>
      </c>
      <c r="E43" s="56">
        <f t="shared" si="7"/>
        <v>2.0618556701030927E-2</v>
      </c>
      <c r="F43" s="35">
        <v>1200</v>
      </c>
      <c r="G43" s="56">
        <f t="shared" si="7"/>
        <v>0.02</v>
      </c>
      <c r="H43" s="38">
        <f t="shared" si="6"/>
        <v>0</v>
      </c>
      <c r="I43" s="12"/>
      <c r="J43" s="3"/>
      <c r="K43" s="3"/>
      <c r="L43" s="3"/>
      <c r="M43" s="3"/>
    </row>
    <row r="44" spans="1:13" x14ac:dyDescent="0.2">
      <c r="A44" s="12"/>
      <c r="B44" s="12"/>
      <c r="C44" s="21" t="s">
        <v>31</v>
      </c>
      <c r="D44" s="35">
        <v>1400</v>
      </c>
      <c r="E44" s="56">
        <f t="shared" si="7"/>
        <v>2.4054982817869417E-2</v>
      </c>
      <c r="F44" s="35">
        <v>1500</v>
      </c>
      <c r="G44" s="56">
        <f t="shared" si="7"/>
        <v>2.5000000000000001E-2</v>
      </c>
      <c r="H44" s="38">
        <f t="shared" si="6"/>
        <v>-100</v>
      </c>
      <c r="I44" s="12"/>
      <c r="J44" s="3"/>
      <c r="K44" s="3"/>
      <c r="L44" s="3"/>
      <c r="M44" s="3"/>
    </row>
    <row r="45" spans="1:13" x14ac:dyDescent="0.2">
      <c r="A45" s="12"/>
      <c r="B45" s="12"/>
      <c r="C45" s="21" t="s">
        <v>32</v>
      </c>
      <c r="D45" s="35">
        <v>3400</v>
      </c>
      <c r="E45" s="56">
        <f t="shared" si="7"/>
        <v>5.8419243986254296E-2</v>
      </c>
      <c r="F45" s="35">
        <v>2300</v>
      </c>
      <c r="G45" s="56">
        <f t="shared" si="7"/>
        <v>3.833333333333333E-2</v>
      </c>
      <c r="H45" s="38">
        <f t="shared" si="6"/>
        <v>1100</v>
      </c>
      <c r="I45" s="12"/>
      <c r="J45" s="5"/>
      <c r="K45" s="3"/>
      <c r="L45" s="3"/>
      <c r="M45" s="3"/>
    </row>
    <row r="46" spans="1:13" x14ac:dyDescent="0.2">
      <c r="A46" s="12"/>
      <c r="B46" s="12"/>
      <c r="C46" s="21" t="s">
        <v>33</v>
      </c>
      <c r="D46" s="35">
        <v>1080</v>
      </c>
      <c r="E46" s="56">
        <f t="shared" si="7"/>
        <v>1.8556701030927835E-2</v>
      </c>
      <c r="F46" s="35">
        <v>1200</v>
      </c>
      <c r="G46" s="56">
        <f t="shared" si="7"/>
        <v>0.02</v>
      </c>
      <c r="H46" s="38">
        <f t="shared" si="6"/>
        <v>-120</v>
      </c>
      <c r="I46" s="12"/>
      <c r="J46" s="3"/>
      <c r="K46" s="3"/>
      <c r="L46" s="3"/>
      <c r="M46" s="3"/>
    </row>
    <row r="47" spans="1:13" x14ac:dyDescent="0.2">
      <c r="A47" s="12"/>
      <c r="B47" s="12"/>
      <c r="C47" s="21" t="s">
        <v>34</v>
      </c>
      <c r="D47" s="35">
        <v>900</v>
      </c>
      <c r="E47" s="56">
        <f t="shared" si="7"/>
        <v>1.5463917525773196E-2</v>
      </c>
      <c r="F47" s="35">
        <v>1190</v>
      </c>
      <c r="G47" s="56">
        <f t="shared" si="7"/>
        <v>1.9833333333333335E-2</v>
      </c>
      <c r="H47" s="38">
        <f t="shared" si="6"/>
        <v>-290</v>
      </c>
      <c r="I47" s="12"/>
      <c r="J47" s="3"/>
      <c r="K47" s="3"/>
      <c r="L47" s="3"/>
      <c r="M47" s="3"/>
    </row>
    <row r="48" spans="1:13" x14ac:dyDescent="0.2">
      <c r="A48" s="12"/>
      <c r="B48" s="12"/>
      <c r="C48" s="21" t="s">
        <v>35</v>
      </c>
      <c r="D48" s="35">
        <v>1230</v>
      </c>
      <c r="E48" s="56">
        <f t="shared" si="7"/>
        <v>2.1134020618556702E-2</v>
      </c>
      <c r="F48" s="35">
        <v>1500</v>
      </c>
      <c r="G48" s="56">
        <f t="shared" si="7"/>
        <v>2.5000000000000001E-2</v>
      </c>
      <c r="H48" s="38">
        <f t="shared" si="6"/>
        <v>-270</v>
      </c>
      <c r="I48" s="12"/>
      <c r="J48" s="3"/>
      <c r="K48" s="3"/>
      <c r="L48" s="3"/>
      <c r="M48" s="3"/>
    </row>
    <row r="49" spans="1:13" x14ac:dyDescent="0.2">
      <c r="A49" s="12"/>
      <c r="B49" s="12"/>
      <c r="C49" s="21" t="s">
        <v>36</v>
      </c>
      <c r="D49" s="35">
        <v>5800</v>
      </c>
      <c r="E49" s="56">
        <f t="shared" si="7"/>
        <v>9.9656357388316158E-2</v>
      </c>
      <c r="F49" s="35">
        <v>7000</v>
      </c>
      <c r="G49" s="56">
        <f t="shared" si="7"/>
        <v>0.11666666666666667</v>
      </c>
      <c r="H49" s="38">
        <f t="shared" si="6"/>
        <v>-1200</v>
      </c>
      <c r="I49" s="12"/>
      <c r="J49" s="5"/>
      <c r="K49" s="3"/>
      <c r="L49" s="3"/>
      <c r="M49" s="3"/>
    </row>
    <row r="50" spans="1:13" x14ac:dyDescent="0.2">
      <c r="A50" s="12"/>
      <c r="B50" s="12"/>
      <c r="C50" s="21" t="s">
        <v>37</v>
      </c>
      <c r="D50" s="35">
        <v>4500</v>
      </c>
      <c r="E50" s="56">
        <f t="shared" si="7"/>
        <v>7.7319587628865982E-2</v>
      </c>
      <c r="F50" s="35">
        <v>4000</v>
      </c>
      <c r="G50" s="56">
        <f t="shared" si="7"/>
        <v>6.6666666666666666E-2</v>
      </c>
      <c r="H50" s="38">
        <f t="shared" si="6"/>
        <v>500</v>
      </c>
      <c r="I50" s="12"/>
      <c r="J50" s="3"/>
      <c r="K50" s="3"/>
      <c r="L50" s="3"/>
      <c r="M50" s="3"/>
    </row>
    <row r="51" spans="1:13" x14ac:dyDescent="0.2">
      <c r="A51" s="12"/>
      <c r="B51" s="12"/>
      <c r="C51" s="21" t="s">
        <v>38</v>
      </c>
      <c r="D51" s="35">
        <v>390</v>
      </c>
      <c r="E51" s="56">
        <f t="shared" si="7"/>
        <v>6.7010309278350512E-3</v>
      </c>
      <c r="F51" s="35">
        <v>410</v>
      </c>
      <c r="G51" s="56">
        <f t="shared" si="7"/>
        <v>6.8333333333333336E-3</v>
      </c>
      <c r="H51" s="38">
        <f t="shared" si="6"/>
        <v>-20</v>
      </c>
      <c r="I51" s="12"/>
      <c r="J51" s="3"/>
      <c r="K51" s="3"/>
      <c r="L51" s="3"/>
      <c r="M51" s="3"/>
    </row>
    <row r="52" spans="1:13" x14ac:dyDescent="0.2">
      <c r="A52" s="12"/>
      <c r="B52" s="12"/>
      <c r="C52" s="21" t="s">
        <v>39</v>
      </c>
      <c r="D52" s="35">
        <v>120</v>
      </c>
      <c r="E52" s="56">
        <f t="shared" si="7"/>
        <v>2.0618556701030928E-3</v>
      </c>
      <c r="F52" s="35">
        <v>165</v>
      </c>
      <c r="G52" s="56">
        <f t="shared" si="7"/>
        <v>2.7499999999999998E-3</v>
      </c>
      <c r="H52" s="38">
        <f t="shared" si="6"/>
        <v>-45</v>
      </c>
      <c r="I52" s="12"/>
      <c r="J52" s="3"/>
      <c r="K52" s="3"/>
      <c r="L52" s="3"/>
      <c r="M52" s="3"/>
    </row>
    <row r="53" spans="1:13" x14ac:dyDescent="0.2">
      <c r="A53" s="12"/>
      <c r="B53" s="12"/>
      <c r="C53" s="21" t="s">
        <v>40</v>
      </c>
      <c r="D53" s="35">
        <v>1078</v>
      </c>
      <c r="E53" s="56">
        <f t="shared" si="7"/>
        <v>1.8522336769759451E-2</v>
      </c>
      <c r="F53" s="35">
        <v>1230</v>
      </c>
      <c r="G53" s="56">
        <f t="shared" si="7"/>
        <v>2.0500000000000001E-2</v>
      </c>
      <c r="H53" s="38">
        <f t="shared" si="6"/>
        <v>-152</v>
      </c>
      <c r="I53" s="12"/>
      <c r="J53" s="3"/>
      <c r="K53" s="3"/>
      <c r="L53" s="3"/>
      <c r="M53" s="3"/>
    </row>
    <row r="54" spans="1:13" x14ac:dyDescent="0.2">
      <c r="A54" s="12"/>
      <c r="B54" s="12"/>
      <c r="C54" s="21" t="s">
        <v>41</v>
      </c>
      <c r="D54" s="35">
        <v>300</v>
      </c>
      <c r="E54" s="56">
        <f t="shared" si="7"/>
        <v>5.1546391752577319E-3</v>
      </c>
      <c r="F54" s="35">
        <v>312</v>
      </c>
      <c r="G54" s="56">
        <f t="shared" si="7"/>
        <v>5.1999999999999998E-3</v>
      </c>
      <c r="H54" s="38">
        <f t="shared" si="6"/>
        <v>-12</v>
      </c>
      <c r="I54" s="12"/>
      <c r="J54" s="3"/>
      <c r="K54" s="3"/>
      <c r="L54" s="3"/>
      <c r="M54" s="3"/>
    </row>
    <row r="55" spans="1:13" x14ac:dyDescent="0.2">
      <c r="A55" s="12"/>
      <c r="B55" s="12"/>
      <c r="C55" s="21" t="s">
        <v>42</v>
      </c>
      <c r="D55" s="35">
        <v>238</v>
      </c>
      <c r="E55" s="56">
        <f t="shared" si="7"/>
        <v>4.0893470790378007E-3</v>
      </c>
      <c r="F55" s="35">
        <v>300</v>
      </c>
      <c r="G55" s="56">
        <f t="shared" si="7"/>
        <v>5.0000000000000001E-3</v>
      </c>
      <c r="H55" s="38">
        <f t="shared" si="6"/>
        <v>-62</v>
      </c>
      <c r="I55" s="12"/>
      <c r="J55" s="3"/>
      <c r="K55" s="3"/>
      <c r="L55" s="3"/>
      <c r="M55" s="3"/>
    </row>
    <row r="56" spans="1:13" x14ac:dyDescent="0.2">
      <c r="A56" s="12"/>
      <c r="B56" s="12"/>
      <c r="C56" s="16" t="s">
        <v>12</v>
      </c>
      <c r="D56" s="36">
        <v>5670</v>
      </c>
      <c r="E56" s="56">
        <f t="shared" si="7"/>
        <v>9.7422680412371135E-2</v>
      </c>
      <c r="F56" s="36">
        <v>4600</v>
      </c>
      <c r="G56" s="56">
        <f t="shared" si="7"/>
        <v>7.6666666666666661E-2</v>
      </c>
      <c r="H56" s="38">
        <f t="shared" si="6"/>
        <v>1070</v>
      </c>
      <c r="I56" s="12"/>
      <c r="J56" s="3"/>
      <c r="K56" s="3"/>
      <c r="L56" s="3"/>
      <c r="M56" s="3"/>
    </row>
    <row r="57" spans="1:13" x14ac:dyDescent="0.2">
      <c r="A57" s="12"/>
      <c r="B57" s="12"/>
      <c r="C57" s="17" t="s">
        <v>43</v>
      </c>
      <c r="D57" s="37">
        <f>SUM(D38:D56)</f>
        <v>31126</v>
      </c>
      <c r="E57" s="57">
        <f t="shared" si="7"/>
        <v>0.53481099656357389</v>
      </c>
      <c r="F57" s="37">
        <f>SUM(F38:F56)</f>
        <v>31000</v>
      </c>
      <c r="G57" s="57">
        <f t="shared" si="7"/>
        <v>0.51666666666666672</v>
      </c>
      <c r="H57" s="37">
        <f t="shared" si="6"/>
        <v>126</v>
      </c>
      <c r="I57" s="12"/>
      <c r="J57" s="3"/>
      <c r="K57" s="3"/>
      <c r="L57" s="3"/>
      <c r="M57" s="3"/>
    </row>
    <row r="58" spans="1:13" x14ac:dyDescent="0.2">
      <c r="A58" s="12"/>
      <c r="B58" s="12"/>
      <c r="C58" s="12"/>
      <c r="D58" s="34"/>
      <c r="E58" s="55"/>
      <c r="F58" s="34"/>
      <c r="G58" s="55"/>
      <c r="H58" s="38"/>
      <c r="I58" s="12"/>
      <c r="J58" s="3"/>
      <c r="K58" s="3"/>
      <c r="L58" s="3"/>
      <c r="M58" s="3"/>
    </row>
    <row r="59" spans="1:13" x14ac:dyDescent="0.2">
      <c r="A59" s="12"/>
      <c r="B59" s="12"/>
      <c r="C59" s="14" t="s">
        <v>44</v>
      </c>
      <c r="D59" s="34"/>
      <c r="E59" s="55"/>
      <c r="F59" s="34"/>
      <c r="G59" s="55"/>
      <c r="H59" s="38"/>
      <c r="I59" s="12"/>
      <c r="J59" s="3"/>
      <c r="K59" s="3"/>
      <c r="L59" s="3"/>
      <c r="M59" s="3"/>
    </row>
    <row r="60" spans="1:13" x14ac:dyDescent="0.2">
      <c r="A60" s="12"/>
      <c r="B60" s="12"/>
      <c r="C60" s="21" t="s">
        <v>45</v>
      </c>
      <c r="D60" s="35">
        <v>12380</v>
      </c>
      <c r="E60" s="56">
        <f t="shared" ref="E60:G65" si="8">IF(OR(D60=0,D$13=0)," - ",D60/D$13)</f>
        <v>0.2127147766323024</v>
      </c>
      <c r="F60" s="35">
        <v>15000</v>
      </c>
      <c r="G60" s="56">
        <f t="shared" si="8"/>
        <v>0.25</v>
      </c>
      <c r="H60" s="38">
        <f>D60-F60</f>
        <v>-2620</v>
      </c>
      <c r="I60" s="12"/>
      <c r="J60" s="3"/>
      <c r="K60" s="3"/>
      <c r="L60" s="3"/>
      <c r="M60" s="3"/>
    </row>
    <row r="61" spans="1:13" x14ac:dyDescent="0.2">
      <c r="A61" s="12"/>
      <c r="B61" s="12"/>
      <c r="C61" s="21" t="s">
        <v>46</v>
      </c>
      <c r="D61" s="35">
        <v>1500</v>
      </c>
      <c r="E61" s="56">
        <f t="shared" si="8"/>
        <v>2.5773195876288658E-2</v>
      </c>
      <c r="F61" s="35">
        <v>2000</v>
      </c>
      <c r="G61" s="56">
        <f t="shared" si="8"/>
        <v>3.3333333333333333E-2</v>
      </c>
      <c r="H61" s="38">
        <f>D61-F61</f>
        <v>-500</v>
      </c>
      <c r="I61" s="12"/>
      <c r="J61" s="3"/>
      <c r="K61" s="3"/>
      <c r="L61" s="3"/>
      <c r="M61" s="3"/>
    </row>
    <row r="62" spans="1:13" x14ac:dyDescent="0.2">
      <c r="A62" s="12"/>
      <c r="B62" s="18"/>
      <c r="C62" s="21" t="s">
        <v>12</v>
      </c>
      <c r="D62" s="36">
        <v>15000</v>
      </c>
      <c r="E62" s="56">
        <f t="shared" si="8"/>
        <v>0.25773195876288657</v>
      </c>
      <c r="F62" s="36">
        <v>11000</v>
      </c>
      <c r="G62" s="56">
        <f t="shared" si="8"/>
        <v>0.18333333333333332</v>
      </c>
      <c r="H62" s="38">
        <f>D62-F62</f>
        <v>4000</v>
      </c>
      <c r="I62" s="18"/>
      <c r="J62" s="3"/>
      <c r="K62" s="3"/>
      <c r="L62" s="3"/>
      <c r="M62" s="3"/>
    </row>
    <row r="63" spans="1:13" x14ac:dyDescent="0.2">
      <c r="A63" s="12"/>
      <c r="B63" s="18"/>
      <c r="C63" s="17" t="s">
        <v>47</v>
      </c>
      <c r="D63" s="37">
        <f>SUM(D60:D62)</f>
        <v>28880</v>
      </c>
      <c r="E63" s="57">
        <f t="shared" si="8"/>
        <v>0.49621993127147768</v>
      </c>
      <c r="F63" s="37">
        <f>SUM(F60:F62)</f>
        <v>28000</v>
      </c>
      <c r="G63" s="57">
        <f t="shared" si="8"/>
        <v>0.46666666666666667</v>
      </c>
      <c r="H63" s="37">
        <f>D63-F63</f>
        <v>880</v>
      </c>
      <c r="I63" s="18"/>
      <c r="J63" s="3"/>
      <c r="K63" s="3"/>
      <c r="L63" s="3"/>
      <c r="M63" s="3"/>
    </row>
    <row r="64" spans="1:13" x14ac:dyDescent="0.2">
      <c r="A64" s="12"/>
      <c r="B64" s="18"/>
      <c r="C64" s="18"/>
      <c r="D64" s="34"/>
      <c r="E64" s="55"/>
      <c r="F64" s="34"/>
      <c r="G64" s="55"/>
      <c r="H64" s="38"/>
      <c r="I64" s="12"/>
      <c r="J64" s="3"/>
      <c r="K64" s="3"/>
      <c r="L64" s="3"/>
      <c r="M64" s="3"/>
    </row>
    <row r="65" spans="1:13" ht="15.75" x14ac:dyDescent="0.2">
      <c r="A65" s="12"/>
      <c r="B65" s="29" t="s">
        <v>48</v>
      </c>
      <c r="C65" s="29"/>
      <c r="D65" s="41">
        <f>D63+D57</f>
        <v>60006</v>
      </c>
      <c r="E65" s="58">
        <f t="shared" si="8"/>
        <v>1.0310309278350516</v>
      </c>
      <c r="F65" s="41">
        <f>F63+F57</f>
        <v>59000</v>
      </c>
      <c r="G65" s="58">
        <f t="shared" si="8"/>
        <v>0.98333333333333328</v>
      </c>
      <c r="H65" s="41">
        <f>D65-F65</f>
        <v>1006</v>
      </c>
      <c r="I65" s="12"/>
      <c r="J65" s="3"/>
      <c r="K65" s="3"/>
      <c r="L65" s="3"/>
      <c r="M65" s="3"/>
    </row>
    <row r="66" spans="1:13" x14ac:dyDescent="0.2">
      <c r="A66" s="12"/>
      <c r="B66" s="12"/>
      <c r="C66" s="18"/>
      <c r="D66" s="34"/>
      <c r="E66" s="55"/>
      <c r="F66" s="34"/>
      <c r="G66" s="55"/>
      <c r="H66" s="38"/>
      <c r="I66" s="12"/>
      <c r="J66" s="3"/>
      <c r="K66" s="3"/>
      <c r="L66" s="3"/>
      <c r="M66" s="3"/>
    </row>
    <row r="67" spans="1:13" x14ac:dyDescent="0.2">
      <c r="A67" s="12"/>
      <c r="B67" s="12"/>
      <c r="C67" s="22" t="s">
        <v>49</v>
      </c>
      <c r="D67" s="43">
        <f>D34-D65</f>
        <v>33164</v>
      </c>
      <c r="E67" s="61"/>
      <c r="F67" s="43">
        <f>F34-F65</f>
        <v>29950</v>
      </c>
      <c r="G67" s="61"/>
      <c r="H67" s="52">
        <f>D67-F67</f>
        <v>3214</v>
      </c>
      <c r="I67" s="12"/>
      <c r="J67" s="3"/>
      <c r="K67" s="3"/>
      <c r="L67" s="3"/>
      <c r="M67" s="3"/>
    </row>
    <row r="68" spans="1:13" x14ac:dyDescent="0.2">
      <c r="A68" s="12"/>
      <c r="B68" s="12"/>
      <c r="C68" s="15" t="s">
        <v>50</v>
      </c>
      <c r="D68" s="35">
        <v>10400</v>
      </c>
      <c r="E68" s="55"/>
      <c r="F68" s="35">
        <v>12000</v>
      </c>
      <c r="G68" s="55"/>
      <c r="H68" s="38">
        <f>D68-F68</f>
        <v>-1600</v>
      </c>
      <c r="I68" s="12"/>
      <c r="J68" s="3"/>
      <c r="K68" s="3"/>
      <c r="L68" s="3"/>
      <c r="M68" s="3"/>
    </row>
    <row r="69" spans="1:13" x14ac:dyDescent="0.2">
      <c r="A69" s="12"/>
      <c r="B69" s="18"/>
      <c r="C69" s="18"/>
      <c r="D69" s="40"/>
      <c r="E69" s="55"/>
      <c r="F69" s="40"/>
      <c r="G69" s="55"/>
      <c r="H69" s="38"/>
      <c r="I69" s="12"/>
      <c r="J69" s="3"/>
      <c r="K69" s="3"/>
      <c r="L69" s="3"/>
      <c r="M69" s="3"/>
    </row>
    <row r="70" spans="1:13" ht="15.75" x14ac:dyDescent="0.2">
      <c r="A70" s="12"/>
      <c r="B70" s="29" t="s">
        <v>51</v>
      </c>
      <c r="C70" s="29"/>
      <c r="D70" s="41">
        <f>D67-D68</f>
        <v>22764</v>
      </c>
      <c r="E70" s="60"/>
      <c r="F70" s="41">
        <f>F67-F68</f>
        <v>17950</v>
      </c>
      <c r="G70" s="60"/>
      <c r="H70" s="41">
        <f>D70-F70</f>
        <v>4814</v>
      </c>
      <c r="I70" s="12"/>
      <c r="J70" s="3"/>
      <c r="K70" s="3"/>
      <c r="L70" s="3"/>
      <c r="M70" s="3"/>
    </row>
    <row r="71" spans="1:13" x14ac:dyDescent="0.2">
      <c r="A71" s="12"/>
      <c r="B71" s="18"/>
      <c r="C71" s="18"/>
      <c r="D71" s="40"/>
      <c r="E71" s="55"/>
      <c r="F71" s="40"/>
      <c r="G71" s="55"/>
      <c r="H71" s="40"/>
      <c r="I71" s="12"/>
      <c r="J71" s="3"/>
      <c r="K71" s="3"/>
      <c r="L71" s="3"/>
      <c r="M71" s="3"/>
    </row>
    <row r="72" spans="1:13" x14ac:dyDescent="0.2">
      <c r="A72"/>
      <c r="B72"/>
      <c r="C72"/>
      <c r="D72" s="44"/>
      <c r="E72" s="62"/>
      <c r="F72" s="44"/>
      <c r="G72" s="62"/>
      <c r="H72" s="44"/>
      <c r="I72" s="12"/>
      <c r="J72" s="3"/>
      <c r="K72" s="3"/>
      <c r="L72" s="3"/>
      <c r="M72" s="3"/>
    </row>
    <row r="73" spans="1:13" x14ac:dyDescent="0.2">
      <c r="A73"/>
      <c r="B73"/>
      <c r="C73"/>
      <c r="D73" s="44"/>
      <c r="E73" s="62"/>
      <c r="F73" s="44"/>
      <c r="G73" s="62"/>
      <c r="H73" s="44"/>
      <c r="I73" s="12"/>
      <c r="J73" s="3"/>
      <c r="K73" s="3"/>
      <c r="L73" s="3"/>
      <c r="M73" s="3"/>
    </row>
    <row r="74" spans="1:13" x14ac:dyDescent="0.2">
      <c r="A74"/>
      <c r="B74"/>
      <c r="C74"/>
      <c r="D74" s="44"/>
      <c r="E74" s="62"/>
      <c r="F74" s="44"/>
      <c r="G74" s="62"/>
      <c r="H74" s="44"/>
      <c r="I74" s="12"/>
      <c r="J74" s="3"/>
      <c r="K74" s="3"/>
      <c r="L74" s="3"/>
      <c r="M74" s="3"/>
    </row>
    <row r="75" spans="1:13" x14ac:dyDescent="0.2">
      <c r="A75"/>
      <c r="B75"/>
      <c r="C75"/>
      <c r="D75" s="44"/>
      <c r="E75" s="62"/>
      <c r="F75" s="44"/>
      <c r="G75" s="62"/>
      <c r="H75" s="44"/>
      <c r="I75" s="12"/>
      <c r="J75" s="3"/>
      <c r="K75" s="3"/>
      <c r="L75" s="3"/>
      <c r="M75" s="3"/>
    </row>
    <row r="76" spans="1:13" x14ac:dyDescent="0.2">
      <c r="A76"/>
      <c r="B76"/>
      <c r="C76"/>
      <c r="D76" s="44"/>
      <c r="E76" s="62"/>
      <c r="F76" s="44"/>
      <c r="G76" s="62"/>
      <c r="H76" s="44"/>
      <c r="I76" s="12"/>
      <c r="J76" s="3"/>
      <c r="K76" s="3"/>
      <c r="L76" s="3"/>
      <c r="M76" s="3"/>
    </row>
    <row r="77" spans="1:13" x14ac:dyDescent="0.2">
      <c r="A77"/>
      <c r="B77"/>
      <c r="C77"/>
      <c r="D77" s="44"/>
      <c r="E77" s="62"/>
      <c r="F77" s="44"/>
      <c r="G77" s="62"/>
      <c r="H77" s="44"/>
      <c r="I77" s="12"/>
      <c r="J77" s="3"/>
      <c r="K77" s="3"/>
      <c r="L77" s="3"/>
      <c r="M77" s="3"/>
    </row>
    <row r="78" spans="1:13" x14ac:dyDescent="0.2">
      <c r="A78"/>
      <c r="B78"/>
      <c r="C78"/>
      <c r="D78" s="44"/>
      <c r="E78" s="62"/>
      <c r="F78" s="44"/>
      <c r="G78" s="62"/>
      <c r="H78" s="44"/>
      <c r="I78" s="12"/>
      <c r="J78" s="3"/>
      <c r="K78" s="3"/>
      <c r="L78" s="3"/>
      <c r="M78" s="3"/>
    </row>
    <row r="79" spans="1:13" x14ac:dyDescent="0.2">
      <c r="A79"/>
      <c r="B79"/>
      <c r="C79"/>
      <c r="D79" s="44"/>
      <c r="E79" s="62"/>
      <c r="F79" s="44"/>
      <c r="G79" s="62"/>
      <c r="H79" s="44"/>
      <c r="I79" s="12"/>
      <c r="J79" s="3"/>
      <c r="K79" s="3"/>
      <c r="L79" s="3"/>
      <c r="M79" s="3"/>
    </row>
    <row r="80" spans="1:13" x14ac:dyDescent="0.2">
      <c r="A80"/>
      <c r="B80"/>
      <c r="C80"/>
      <c r="D80" s="44"/>
      <c r="E80" s="62"/>
      <c r="F80" s="44"/>
      <c r="G80" s="62"/>
      <c r="H80" s="44"/>
      <c r="I80" s="12"/>
      <c r="J80" s="3"/>
      <c r="K80" s="3"/>
      <c r="L80" s="3"/>
      <c r="M80" s="3"/>
    </row>
    <row r="81" spans="1:13" x14ac:dyDescent="0.2">
      <c r="A81"/>
      <c r="B81"/>
      <c r="C81"/>
      <c r="D81" s="44"/>
      <c r="E81" s="62"/>
      <c r="F81" s="44"/>
      <c r="G81" s="62"/>
      <c r="H81" s="44"/>
      <c r="I81" s="12"/>
      <c r="J81" s="3"/>
      <c r="K81" s="3"/>
      <c r="L81" s="3"/>
      <c r="M81" s="3"/>
    </row>
    <row r="82" spans="1:13" x14ac:dyDescent="0.2">
      <c r="A82"/>
      <c r="B82"/>
      <c r="C82"/>
      <c r="D82" s="44"/>
      <c r="E82" s="62"/>
      <c r="F82" s="44"/>
      <c r="G82" s="62"/>
      <c r="H82" s="44"/>
      <c r="I82" s="12"/>
      <c r="J82" s="3"/>
      <c r="K82" s="3"/>
      <c r="L82" s="3"/>
      <c r="M82" s="3"/>
    </row>
    <row r="83" spans="1:13" x14ac:dyDescent="0.2">
      <c r="A83"/>
      <c r="B83"/>
      <c r="C83"/>
      <c r="D83" s="44"/>
      <c r="E83" s="62"/>
      <c r="F83" s="44"/>
      <c r="G83" s="62"/>
      <c r="H83" s="44"/>
      <c r="I83" s="12"/>
      <c r="J83" s="3"/>
      <c r="K83" s="3"/>
      <c r="L83" s="3"/>
      <c r="M83" s="3"/>
    </row>
    <row r="84" spans="1:13" x14ac:dyDescent="0.2">
      <c r="A84"/>
      <c r="B84"/>
      <c r="C84"/>
      <c r="D84" s="44"/>
      <c r="E84" s="62"/>
      <c r="F84" s="44"/>
      <c r="G84" s="62"/>
      <c r="H84" s="44"/>
      <c r="I84" s="12"/>
      <c r="J84" s="3"/>
      <c r="K84" s="3"/>
      <c r="L84" s="3"/>
      <c r="M84" s="3"/>
    </row>
    <row r="85" spans="1:13" x14ac:dyDescent="0.2">
      <c r="A85"/>
      <c r="B85"/>
      <c r="C85"/>
      <c r="D85" s="44"/>
      <c r="E85" s="62"/>
      <c r="F85" s="44"/>
      <c r="G85" s="62"/>
      <c r="H85" s="44"/>
      <c r="I85" s="12"/>
      <c r="J85" s="3"/>
      <c r="K85" s="3"/>
      <c r="L85" s="3"/>
      <c r="M85" s="3"/>
    </row>
    <row r="86" spans="1:13" x14ac:dyDescent="0.2">
      <c r="A86"/>
      <c r="B86"/>
      <c r="C86"/>
      <c r="D86" s="44"/>
      <c r="E86" s="62"/>
      <c r="F86" s="44"/>
      <c r="G86" s="62"/>
      <c r="H86" s="44"/>
      <c r="I86" s="12"/>
      <c r="J86" s="3"/>
      <c r="K86" s="3"/>
      <c r="L86" s="3"/>
      <c r="M86" s="3"/>
    </row>
    <row r="87" spans="1:13" x14ac:dyDescent="0.2">
      <c r="A87"/>
      <c r="B87"/>
      <c r="C87"/>
      <c r="D87" s="44"/>
      <c r="E87" s="62"/>
      <c r="F87" s="44"/>
      <c r="G87" s="62"/>
      <c r="H87" s="44"/>
      <c r="I87" s="12"/>
      <c r="J87" s="3"/>
      <c r="K87" s="3"/>
      <c r="L87" s="3"/>
      <c r="M87" s="3"/>
    </row>
    <row r="88" spans="1:13" x14ac:dyDescent="0.2">
      <c r="A88"/>
      <c r="B88"/>
      <c r="C88"/>
      <c r="D88" s="44"/>
      <c r="E88" s="62"/>
      <c r="F88" s="44"/>
      <c r="G88" s="62"/>
      <c r="H88" s="44"/>
      <c r="I88" s="12"/>
      <c r="J88" s="3"/>
      <c r="K88" s="3"/>
      <c r="L88" s="3"/>
      <c r="M88" s="3"/>
    </row>
    <row r="89" spans="1:13" x14ac:dyDescent="0.2">
      <c r="A89"/>
      <c r="B89"/>
      <c r="C89"/>
      <c r="D89" s="44"/>
      <c r="E89" s="62"/>
      <c r="F89" s="44"/>
      <c r="G89" s="62"/>
      <c r="H89" s="44"/>
      <c r="I89" s="12"/>
      <c r="J89" s="3"/>
      <c r="K89" s="3"/>
      <c r="L89" s="3"/>
      <c r="M89" s="3"/>
    </row>
    <row r="90" spans="1:13" x14ac:dyDescent="0.2">
      <c r="A90"/>
      <c r="B90"/>
      <c r="C90"/>
      <c r="D90" s="44"/>
      <c r="E90" s="62"/>
      <c r="F90" s="44"/>
      <c r="G90" s="62"/>
      <c r="H90" s="44"/>
      <c r="I90" s="12"/>
      <c r="J90" s="3"/>
      <c r="K90" s="3"/>
      <c r="L90" s="3"/>
      <c r="M90" s="3"/>
    </row>
    <row r="91" spans="1:13" x14ac:dyDescent="0.2">
      <c r="A91"/>
      <c r="B91"/>
      <c r="C91"/>
      <c r="D91" s="44"/>
      <c r="E91" s="62"/>
      <c r="F91" s="44"/>
      <c r="G91" s="62"/>
      <c r="H91" s="44"/>
      <c r="I91" s="12"/>
      <c r="J91" s="3"/>
      <c r="K91" s="3"/>
      <c r="L91" s="3"/>
      <c r="M91" s="3"/>
    </row>
    <row r="92" spans="1:13" x14ac:dyDescent="0.2">
      <c r="A92"/>
      <c r="B92"/>
      <c r="C92"/>
      <c r="D92" s="44"/>
      <c r="E92" s="62"/>
      <c r="F92" s="44"/>
      <c r="G92" s="62"/>
      <c r="H92" s="44"/>
      <c r="I92" s="12"/>
      <c r="J92" s="3"/>
      <c r="K92" s="3"/>
      <c r="L92" s="3"/>
      <c r="M92" s="3"/>
    </row>
    <row r="93" spans="1:13" x14ac:dyDescent="0.2">
      <c r="A93"/>
      <c r="B93"/>
      <c r="C93"/>
      <c r="D93" s="44"/>
      <c r="E93" s="62"/>
      <c r="F93" s="44"/>
      <c r="G93" s="62"/>
      <c r="H93" s="44"/>
      <c r="I93" s="12"/>
      <c r="J93" s="3"/>
      <c r="K93" s="3"/>
      <c r="L93" s="3"/>
      <c r="M93" s="3"/>
    </row>
    <row r="94" spans="1:13" x14ac:dyDescent="0.2">
      <c r="A94"/>
      <c r="B94"/>
      <c r="C94"/>
      <c r="D94" s="44"/>
      <c r="E94" s="62"/>
      <c r="F94" s="44"/>
      <c r="G94" s="62"/>
      <c r="H94" s="44"/>
      <c r="I94" s="12"/>
      <c r="J94" s="3"/>
      <c r="K94" s="3"/>
      <c r="L94" s="3"/>
      <c r="M94" s="3"/>
    </row>
    <row r="95" spans="1:13" x14ac:dyDescent="0.2">
      <c r="A95"/>
      <c r="B95"/>
      <c r="C95"/>
      <c r="D95" s="44"/>
      <c r="E95" s="62"/>
      <c r="F95" s="44"/>
      <c r="G95" s="62"/>
      <c r="H95" s="44"/>
      <c r="I95" s="12"/>
      <c r="J95" s="3"/>
      <c r="K95" s="3"/>
      <c r="L95" s="3"/>
      <c r="M95" s="3"/>
    </row>
    <row r="96" spans="1:13" x14ac:dyDescent="0.2">
      <c r="A96"/>
      <c r="B96"/>
      <c r="C96"/>
      <c r="D96" s="44"/>
      <c r="E96" s="62"/>
      <c r="F96" s="44"/>
      <c r="G96" s="62"/>
      <c r="H96" s="44"/>
      <c r="I96" s="12"/>
      <c r="J96" s="3"/>
      <c r="K96" s="3"/>
      <c r="L96" s="3"/>
      <c r="M96" s="3"/>
    </row>
    <row r="97" spans="1:13" x14ac:dyDescent="0.2">
      <c r="A97"/>
      <c r="B97"/>
      <c r="C97"/>
      <c r="D97" s="44"/>
      <c r="E97" s="62"/>
      <c r="F97" s="44"/>
      <c r="G97" s="62"/>
      <c r="H97" s="44"/>
      <c r="I97" s="12"/>
      <c r="J97" s="3"/>
      <c r="K97" s="3"/>
      <c r="L97" s="3"/>
      <c r="M97" s="3"/>
    </row>
    <row r="98" spans="1:13" x14ac:dyDescent="0.2">
      <c r="A98"/>
      <c r="B98"/>
      <c r="C98"/>
      <c r="D98" s="44"/>
      <c r="E98" s="62"/>
      <c r="F98" s="44"/>
      <c r="G98" s="62"/>
      <c r="H98" s="44"/>
      <c r="I98" s="12"/>
      <c r="J98" s="3"/>
      <c r="K98" s="3"/>
      <c r="L98" s="3"/>
      <c r="M98" s="3"/>
    </row>
    <row r="99" spans="1:13" x14ac:dyDescent="0.2">
      <c r="A99"/>
      <c r="B99"/>
      <c r="C99"/>
      <c r="D99" s="44"/>
      <c r="E99" s="62"/>
      <c r="F99" s="44"/>
      <c r="G99" s="62"/>
      <c r="H99" s="44"/>
      <c r="I99" s="12"/>
      <c r="J99" s="3"/>
      <c r="K99" s="3"/>
      <c r="L99" s="3"/>
      <c r="M99" s="3"/>
    </row>
    <row r="100" spans="1:13" x14ac:dyDescent="0.2">
      <c r="A100"/>
      <c r="B100"/>
      <c r="C100"/>
      <c r="D100" s="44"/>
      <c r="E100" s="62"/>
      <c r="F100" s="44"/>
      <c r="G100" s="62"/>
      <c r="H100" s="44"/>
      <c r="I100" s="12"/>
      <c r="J100" s="3"/>
      <c r="K100" s="3"/>
      <c r="L100" s="3"/>
      <c r="M100" s="3"/>
    </row>
    <row r="101" spans="1:13" x14ac:dyDescent="0.2">
      <c r="A101"/>
      <c r="B101"/>
      <c r="C101"/>
      <c r="D101" s="44"/>
      <c r="E101" s="62"/>
      <c r="F101" s="44"/>
      <c r="G101" s="62"/>
      <c r="H101" s="44"/>
      <c r="I101" s="12"/>
      <c r="J101" s="3"/>
      <c r="K101" s="3"/>
      <c r="L101" s="3"/>
      <c r="M101" s="3"/>
    </row>
    <row r="102" spans="1:13" x14ac:dyDescent="0.2">
      <c r="A102"/>
      <c r="B102"/>
      <c r="C102"/>
      <c r="D102" s="44"/>
      <c r="E102" s="62"/>
      <c r="F102" s="44"/>
      <c r="G102" s="62"/>
      <c r="H102" s="44"/>
      <c r="I102" s="12"/>
      <c r="J102" s="3"/>
      <c r="K102" s="3"/>
      <c r="L102" s="3"/>
      <c r="M102" s="3"/>
    </row>
    <row r="103" spans="1:13" x14ac:dyDescent="0.2">
      <c r="A103"/>
      <c r="B103"/>
      <c r="C103"/>
      <c r="D103" s="44"/>
      <c r="E103" s="62"/>
      <c r="F103" s="44"/>
      <c r="G103" s="62"/>
      <c r="H103" s="44"/>
      <c r="I103" s="12"/>
      <c r="J103" s="3"/>
      <c r="K103" s="3"/>
      <c r="L103" s="3"/>
      <c r="M103" s="3"/>
    </row>
    <row r="104" spans="1:13" x14ac:dyDescent="0.2">
      <c r="A104"/>
      <c r="B104"/>
      <c r="C104"/>
      <c r="D104" s="44"/>
      <c r="E104" s="62"/>
      <c r="F104" s="44"/>
      <c r="G104" s="62"/>
      <c r="H104" s="44"/>
      <c r="I104" s="12"/>
      <c r="J104" s="3"/>
      <c r="K104" s="3"/>
      <c r="L104" s="3"/>
      <c r="M104" s="3"/>
    </row>
    <row r="105" spans="1:13" x14ac:dyDescent="0.2">
      <c r="A105"/>
      <c r="B105"/>
      <c r="C105"/>
      <c r="D105" s="44"/>
      <c r="E105" s="62"/>
      <c r="F105" s="44"/>
      <c r="G105" s="62"/>
      <c r="H105" s="44"/>
      <c r="I105" s="12"/>
      <c r="J105" s="3"/>
      <c r="K105" s="3"/>
      <c r="L105" s="3"/>
      <c r="M105" s="3"/>
    </row>
    <row r="106" spans="1:13" x14ac:dyDescent="0.2">
      <c r="A106"/>
      <c r="B106"/>
      <c r="C106"/>
      <c r="D106" s="44"/>
      <c r="E106" s="62"/>
      <c r="F106" s="44"/>
      <c r="G106" s="62"/>
      <c r="H106" s="44"/>
      <c r="I106" s="12"/>
      <c r="J106" s="3"/>
      <c r="K106" s="3"/>
      <c r="L106" s="3"/>
      <c r="M106" s="3"/>
    </row>
    <row r="107" spans="1:13" x14ac:dyDescent="0.2">
      <c r="A107"/>
      <c r="B107"/>
      <c r="C107"/>
      <c r="D107" s="44"/>
      <c r="E107" s="62"/>
      <c r="F107" s="44"/>
      <c r="G107" s="62"/>
      <c r="H107" s="44"/>
      <c r="I107" s="12"/>
      <c r="J107" s="3"/>
      <c r="K107" s="3"/>
      <c r="L107" s="3"/>
      <c r="M107" s="3"/>
    </row>
    <row r="108" spans="1:13" x14ac:dyDescent="0.2">
      <c r="A108"/>
      <c r="B108"/>
      <c r="C108"/>
      <c r="D108" s="44"/>
      <c r="E108" s="62"/>
      <c r="F108" s="44"/>
      <c r="G108" s="62"/>
      <c r="H108" s="44"/>
      <c r="I108" s="12"/>
      <c r="J108" s="3"/>
      <c r="K108" s="3"/>
      <c r="L108" s="3"/>
      <c r="M108" s="3"/>
    </row>
    <row r="109" spans="1:13" x14ac:dyDescent="0.2">
      <c r="A109"/>
      <c r="B109"/>
      <c r="C109"/>
      <c r="D109" s="44"/>
      <c r="E109" s="62"/>
      <c r="F109" s="44"/>
      <c r="G109" s="62"/>
      <c r="H109" s="44"/>
      <c r="I109" s="12"/>
      <c r="J109" s="3"/>
      <c r="K109" s="3"/>
      <c r="L109" s="3"/>
      <c r="M109" s="3"/>
    </row>
    <row r="110" spans="1:13" x14ac:dyDescent="0.2">
      <c r="A110"/>
      <c r="B110"/>
      <c r="C110"/>
      <c r="D110" s="44"/>
      <c r="E110" s="62"/>
      <c r="F110" s="44"/>
      <c r="G110" s="62"/>
      <c r="H110" s="44"/>
      <c r="I110" s="12"/>
      <c r="J110" s="3"/>
      <c r="K110" s="3"/>
      <c r="L110" s="3"/>
      <c r="M110" s="3"/>
    </row>
    <row r="111" spans="1:13" x14ac:dyDescent="0.2">
      <c r="A111"/>
      <c r="B111"/>
      <c r="C111"/>
      <c r="D111" s="44"/>
      <c r="E111" s="62"/>
      <c r="F111" s="44"/>
      <c r="G111" s="62"/>
      <c r="H111" s="44"/>
      <c r="I111" s="12"/>
      <c r="J111" s="3"/>
      <c r="K111" s="3"/>
      <c r="L111" s="3"/>
      <c r="M111" s="3"/>
    </row>
    <row r="112" spans="1:13" x14ac:dyDescent="0.2">
      <c r="A112"/>
      <c r="B112"/>
      <c r="C112"/>
      <c r="D112" s="44"/>
      <c r="E112" s="62"/>
      <c r="F112" s="44"/>
      <c r="G112" s="62"/>
      <c r="H112" s="44"/>
      <c r="I112" s="12"/>
      <c r="J112" s="3"/>
      <c r="K112" s="3"/>
      <c r="L112" s="3"/>
      <c r="M112" s="3"/>
    </row>
    <row r="113" spans="1:13" x14ac:dyDescent="0.2">
      <c r="A113"/>
      <c r="B113"/>
      <c r="C113"/>
      <c r="D113" s="44"/>
      <c r="E113" s="62"/>
      <c r="F113" s="44"/>
      <c r="G113" s="62"/>
      <c r="H113" s="44"/>
      <c r="I113" s="12"/>
      <c r="J113" s="3"/>
      <c r="K113" s="3"/>
      <c r="L113" s="3"/>
      <c r="M113" s="3"/>
    </row>
    <row r="114" spans="1:13" x14ac:dyDescent="0.2">
      <c r="A114"/>
      <c r="B114"/>
      <c r="C114"/>
      <c r="D114" s="44"/>
      <c r="E114" s="62"/>
      <c r="F114" s="44"/>
      <c r="G114" s="62"/>
      <c r="H114" s="44"/>
      <c r="I114" s="12"/>
      <c r="J114" s="3"/>
      <c r="K114" s="3"/>
      <c r="L114" s="3"/>
      <c r="M114" s="3"/>
    </row>
    <row r="115" spans="1:13" x14ac:dyDescent="0.2">
      <c r="A115"/>
      <c r="B115"/>
      <c r="C115"/>
      <c r="D115" s="44"/>
      <c r="E115" s="62"/>
      <c r="F115" s="44"/>
      <c r="G115" s="62"/>
      <c r="H115" s="44"/>
      <c r="I115" s="12"/>
      <c r="J115" s="3"/>
      <c r="K115" s="3"/>
      <c r="L115" s="3"/>
      <c r="M115" s="3"/>
    </row>
    <row r="116" spans="1:13" x14ac:dyDescent="0.2">
      <c r="A116"/>
      <c r="B116"/>
      <c r="C116"/>
      <c r="D116" s="44"/>
      <c r="E116" s="62"/>
      <c r="F116" s="44"/>
      <c r="G116" s="62"/>
      <c r="H116" s="44"/>
      <c r="I116" s="12"/>
      <c r="J116" s="3"/>
      <c r="K116" s="3"/>
      <c r="L116" s="3"/>
      <c r="M116" s="3"/>
    </row>
    <row r="117" spans="1:13" x14ac:dyDescent="0.2">
      <c r="A117"/>
      <c r="B117"/>
      <c r="C117"/>
      <c r="D117" s="44"/>
      <c r="E117" s="62"/>
      <c r="F117" s="44"/>
      <c r="G117" s="62"/>
      <c r="H117" s="44"/>
      <c r="I117" s="12"/>
      <c r="J117" s="3"/>
      <c r="K117" s="3"/>
      <c r="L117" s="3"/>
      <c r="M117" s="3"/>
    </row>
    <row r="118" spans="1:13" x14ac:dyDescent="0.2">
      <c r="A118"/>
      <c r="B118"/>
      <c r="C118"/>
      <c r="D118" s="44"/>
      <c r="E118" s="62"/>
      <c r="F118" s="44"/>
      <c r="G118" s="62"/>
      <c r="H118" s="44"/>
      <c r="I118" s="12"/>
      <c r="J118" s="3"/>
      <c r="K118" s="3"/>
      <c r="L118" s="3"/>
      <c r="M118" s="3"/>
    </row>
    <row r="119" spans="1:13" x14ac:dyDescent="0.2">
      <c r="A119"/>
      <c r="B119"/>
      <c r="C119"/>
      <c r="D119" s="44"/>
      <c r="E119" s="62"/>
      <c r="F119" s="44"/>
      <c r="G119" s="62"/>
      <c r="H119" s="44"/>
      <c r="I119" s="12"/>
      <c r="J119" s="3"/>
      <c r="K119" s="3"/>
      <c r="L119" s="3"/>
      <c r="M119" s="3"/>
    </row>
    <row r="120" spans="1:13" x14ac:dyDescent="0.2">
      <c r="A120"/>
      <c r="B120"/>
      <c r="C120"/>
      <c r="D120" s="44"/>
      <c r="E120" s="62"/>
      <c r="F120" s="44"/>
      <c r="G120" s="62"/>
      <c r="H120" s="44"/>
      <c r="I120" s="12"/>
      <c r="J120" s="3"/>
      <c r="K120" s="3"/>
      <c r="L120" s="3"/>
      <c r="M120" s="3"/>
    </row>
    <row r="121" spans="1:13" x14ac:dyDescent="0.2">
      <c r="A121"/>
      <c r="B121"/>
      <c r="C121"/>
      <c r="D121" s="44"/>
      <c r="E121" s="62"/>
      <c r="F121" s="44"/>
      <c r="G121" s="62"/>
      <c r="H121" s="44"/>
      <c r="I121" s="12"/>
      <c r="J121" s="3"/>
      <c r="K121" s="3"/>
      <c r="L121" s="3"/>
      <c r="M121" s="3"/>
    </row>
    <row r="122" spans="1:13" x14ac:dyDescent="0.2">
      <c r="A122"/>
      <c r="B122"/>
      <c r="C122"/>
      <c r="D122" s="44"/>
      <c r="E122" s="62"/>
      <c r="F122" s="44"/>
      <c r="G122" s="62"/>
      <c r="H122" s="44"/>
      <c r="I122" s="12"/>
      <c r="J122" s="3"/>
      <c r="K122" s="3"/>
      <c r="L122" s="3"/>
      <c r="M122" s="3"/>
    </row>
    <row r="123" spans="1:13" x14ac:dyDescent="0.2">
      <c r="A123"/>
      <c r="B123"/>
      <c r="C123"/>
      <c r="D123" s="44"/>
      <c r="E123" s="62"/>
      <c r="F123" s="44"/>
      <c r="G123" s="62"/>
      <c r="H123" s="44"/>
      <c r="I123" s="12"/>
      <c r="J123" s="3"/>
      <c r="K123" s="3"/>
      <c r="L123" s="3"/>
      <c r="M123" s="3"/>
    </row>
    <row r="124" spans="1:13" x14ac:dyDescent="0.2">
      <c r="A124"/>
      <c r="B124"/>
      <c r="C124"/>
      <c r="D124" s="44"/>
      <c r="E124" s="62"/>
      <c r="F124" s="44"/>
      <c r="G124" s="62"/>
      <c r="H124" s="44"/>
      <c r="I124" s="12"/>
      <c r="J124" s="3"/>
      <c r="K124" s="3"/>
      <c r="L124" s="3"/>
      <c r="M124" s="3"/>
    </row>
    <row r="125" spans="1:13" x14ac:dyDescent="0.2">
      <c r="A125"/>
      <c r="B125"/>
      <c r="C125"/>
      <c r="D125" s="44"/>
      <c r="E125" s="62"/>
      <c r="F125" s="44"/>
      <c r="G125" s="62"/>
      <c r="H125" s="44"/>
      <c r="I125" s="12"/>
      <c r="J125" s="3"/>
      <c r="K125" s="3"/>
      <c r="L125" s="3"/>
      <c r="M125" s="3"/>
    </row>
    <row r="126" spans="1:13" x14ac:dyDescent="0.2">
      <c r="A126"/>
      <c r="B126"/>
      <c r="C126"/>
      <c r="D126" s="44"/>
      <c r="E126" s="62"/>
      <c r="F126" s="44"/>
      <c r="G126" s="62"/>
      <c r="H126" s="44"/>
      <c r="I126" s="12"/>
      <c r="J126" s="3"/>
      <c r="K126" s="3"/>
      <c r="L126" s="3"/>
      <c r="M126" s="3"/>
    </row>
    <row r="127" spans="1:13" x14ac:dyDescent="0.2">
      <c r="A127"/>
      <c r="B127"/>
      <c r="C127"/>
      <c r="D127" s="44"/>
      <c r="E127" s="62"/>
      <c r="F127" s="44"/>
      <c r="G127" s="62"/>
      <c r="H127" s="44"/>
      <c r="I127" s="12"/>
      <c r="J127" s="3"/>
      <c r="K127" s="3"/>
      <c r="L127" s="3"/>
      <c r="M127" s="3"/>
    </row>
    <row r="128" spans="1:13" x14ac:dyDescent="0.2">
      <c r="A128"/>
      <c r="B128"/>
      <c r="C128"/>
      <c r="D128" s="44"/>
      <c r="E128" s="62"/>
      <c r="F128" s="44"/>
      <c r="G128" s="62"/>
      <c r="H128" s="44"/>
      <c r="I128" s="12"/>
      <c r="J128" s="3"/>
      <c r="K128" s="3"/>
      <c r="L128" s="3"/>
      <c r="M128" s="3"/>
    </row>
    <row r="129" spans="1:13" x14ac:dyDescent="0.2">
      <c r="A129"/>
      <c r="B129"/>
      <c r="C129"/>
      <c r="D129" s="44"/>
      <c r="E129" s="62"/>
      <c r="F129" s="44"/>
      <c r="G129" s="62"/>
      <c r="H129" s="44"/>
      <c r="I129" s="12"/>
      <c r="J129" s="3"/>
      <c r="K129" s="3"/>
      <c r="L129" s="3"/>
      <c r="M129" s="3"/>
    </row>
    <row r="130" spans="1:13" x14ac:dyDescent="0.2">
      <c r="A130"/>
      <c r="B130"/>
      <c r="C130"/>
      <c r="D130" s="44"/>
      <c r="E130" s="62"/>
      <c r="F130" s="44"/>
      <c r="G130" s="62"/>
      <c r="H130" s="44"/>
      <c r="I130" s="12"/>
      <c r="J130" s="3"/>
      <c r="K130" s="3"/>
      <c r="L130" s="3"/>
      <c r="M130" s="3"/>
    </row>
    <row r="131" spans="1:13" x14ac:dyDescent="0.2">
      <c r="A131"/>
      <c r="B131"/>
      <c r="C131"/>
      <c r="D131" s="44"/>
      <c r="E131" s="62"/>
      <c r="F131" s="44"/>
      <c r="G131" s="62"/>
      <c r="H131" s="44"/>
      <c r="I131" s="12"/>
      <c r="J131" s="3"/>
      <c r="K131" s="3"/>
      <c r="L131" s="3"/>
      <c r="M131" s="3"/>
    </row>
    <row r="132" spans="1:13" x14ac:dyDescent="0.2">
      <c r="A132"/>
      <c r="B132"/>
      <c r="C132"/>
      <c r="D132" s="44"/>
      <c r="E132" s="62"/>
      <c r="F132" s="44"/>
      <c r="G132" s="62"/>
      <c r="H132" s="44"/>
      <c r="I132" s="12"/>
      <c r="J132" s="3"/>
      <c r="K132" s="3"/>
      <c r="L132" s="3"/>
      <c r="M132" s="3"/>
    </row>
    <row r="133" spans="1:13" x14ac:dyDescent="0.2">
      <c r="A133"/>
      <c r="B133"/>
      <c r="C133"/>
      <c r="D133" s="44"/>
      <c r="E133" s="62"/>
      <c r="F133" s="44"/>
      <c r="G133" s="62"/>
      <c r="H133" s="44"/>
      <c r="I133" s="12"/>
      <c r="J133" s="3"/>
      <c r="K133" s="3"/>
      <c r="L133" s="3"/>
      <c r="M133" s="3"/>
    </row>
    <row r="134" spans="1:13" x14ac:dyDescent="0.2">
      <c r="A134" s="12"/>
      <c r="B134" s="12"/>
      <c r="C134" s="23"/>
      <c r="D134" s="44"/>
      <c r="E134" s="62"/>
      <c r="F134" s="44"/>
      <c r="G134" s="62"/>
      <c r="H134" s="44"/>
      <c r="I134" s="12"/>
      <c r="J134" s="3"/>
      <c r="K134" s="3"/>
      <c r="L134" s="3"/>
      <c r="M134" s="3"/>
    </row>
    <row r="135" spans="1:13" x14ac:dyDescent="0.2">
      <c r="A135" s="12"/>
      <c r="B135" s="12"/>
      <c r="C135" s="23"/>
      <c r="D135" s="44"/>
      <c r="E135" s="62"/>
      <c r="F135" s="44"/>
      <c r="G135" s="62"/>
      <c r="H135" s="44"/>
      <c r="I135" s="12"/>
      <c r="J135" s="3"/>
      <c r="K135" s="3"/>
      <c r="L135" s="3"/>
      <c r="M135" s="3"/>
    </row>
    <row r="136" spans="1:13" x14ac:dyDescent="0.2">
      <c r="D136" s="44"/>
      <c r="E136" s="62"/>
      <c r="F136" s="44"/>
      <c r="G136" s="62"/>
      <c r="H136" s="44"/>
    </row>
    <row r="137" spans="1:13" x14ac:dyDescent="0.2">
      <c r="D137" s="44"/>
      <c r="E137" s="62"/>
      <c r="F137" s="44"/>
      <c r="G137" s="62"/>
      <c r="H137" s="44"/>
    </row>
    <row r="138" spans="1:13" x14ac:dyDescent="0.2">
      <c r="D138" s="44"/>
      <c r="E138" s="62"/>
      <c r="F138" s="44"/>
      <c r="G138" s="62"/>
      <c r="H138" s="44"/>
    </row>
    <row r="139" spans="1:13" x14ac:dyDescent="0.2">
      <c r="D139" s="44"/>
      <c r="E139" s="62"/>
      <c r="F139" s="44"/>
      <c r="G139" s="62"/>
      <c r="H139" s="44"/>
    </row>
    <row r="140" spans="1:13" x14ac:dyDescent="0.2">
      <c r="D140" s="44"/>
      <c r="E140" s="62"/>
      <c r="F140" s="44"/>
      <c r="G140" s="62"/>
      <c r="H140" s="44"/>
    </row>
  </sheetData>
  <mergeCells count="3">
    <mergeCell ref="B34:C34"/>
    <mergeCell ref="B65:C65"/>
    <mergeCell ref="B70:C70"/>
  </mergeCells>
  <conditionalFormatting sqref="H38:H57 H60:H63 H65 H16:H22">
    <cfRule type="cellIs" dxfId="1" priority="1" stopIfTrue="1" operator="greaterThan">
      <formula>0</formula>
    </cfRule>
  </conditionalFormatting>
  <conditionalFormatting sqref="H70 H34 H67 H27:H32 E6:E13 G16:G22 E24 E38:E57 E60:E63 E65 E16:E22 G38:G57 G60:G63 G65 G6:H13 G24:H24">
    <cfRule type="cellIs" dxfId="0" priority="2" stopIfTrue="1" operator="lessThan">
      <formula>0</formula>
    </cfRule>
  </conditionalFormatting>
  <printOptions horizontalCentered="1"/>
  <pageMargins left="0.4" right="0.4" top="0.4" bottom="0.5" header="0.3" footer="0.25"/>
  <pageSetup scale="99" fitToHeight="0" orientation="portrait" r:id="rId1"/>
  <headerFooter>
    <oddFooter>&amp;C&amp;8Page &amp;P of &amp;N</oddFooter>
  </headerFooter>
  <ignoredErrors>
    <ignoredError sqref="E13:E24 F13:F15 F22:F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</vt:lpstr>
      <vt:lpstr>Budget!Print_Area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Business Budget Template - COGS</dc:title>
  <dc:creator>Vertex42.com</dc:creator>
  <dc:description>(c) 2009-2021 Vertex42 LLC. All Rights Reserved.</dc:description>
  <cp:lastModifiedBy>Arif Ali</cp:lastModifiedBy>
  <cp:lastPrinted>2017-01-30T22:37:23Z</cp:lastPrinted>
  <dcterms:created xsi:type="dcterms:W3CDTF">2014-04-14T22:09:20Z</dcterms:created>
  <dcterms:modified xsi:type="dcterms:W3CDTF">2024-08-29T06:53:40Z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2009-2021 Vertex42 LLC</vt:lpwstr>
  </property>
  <property fmtid="{D5CDD505-2E9C-101B-9397-08002B2CF9AE}" pid="3" name="Version">
    <vt:lpwstr>1.2.2</vt:lpwstr>
  </property>
  <property fmtid="{D5CDD505-2E9C-101B-9397-08002B2CF9AE}" pid="4" name="Source">
    <vt:lpwstr>https://www.vertex42.com/ExcelTemplates/business-budget.html</vt:lpwstr>
  </property>
</Properties>
</file>