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7620" windowHeight="4770" activeTab="0"/>
  </bookViews>
  <sheets>
    <sheet name="Sheet " sheetId="1" r:id="rId1"/>
    <sheet name="Shell" sheetId="2" r:id="rId2"/>
    <sheet name="Attock" sheetId="3" r:id="rId3"/>
    <sheet name="PS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<sst xmlns="http://schemas.openxmlformats.org/spreadsheetml/2006/main" uniqueCount="209" count="209">
  <si>
    <t>Income Statement</t>
  </si>
  <si>
    <t>Sales</t>
  </si>
  <si>
    <t>Other revenue</t>
  </si>
  <si>
    <t>Sales tax</t>
  </si>
  <si>
    <t>Net revenue</t>
  </si>
  <si>
    <t>Cost of products sold</t>
  </si>
  <si>
    <t>Gross profit</t>
  </si>
  <si>
    <t>Distribution and marketing expenses</t>
  </si>
  <si>
    <t>Administrative expenses</t>
  </si>
  <si>
    <t>Other expenses</t>
  </si>
  <si>
    <t>Other income</t>
  </si>
  <si>
    <t>Operating profit</t>
  </si>
  <si>
    <t>Finance costs</t>
  </si>
  <si>
    <t>Share of profit of associate - net of tax</t>
  </si>
  <si>
    <t>Profit before taxation</t>
  </si>
  <si>
    <t>Taxation</t>
  </si>
  <si>
    <t>Income Statements</t>
  </si>
  <si>
    <t>Current Assets</t>
  </si>
  <si>
    <t>Non-Current Assets</t>
  </si>
  <si>
    <t>Current liabilities</t>
  </si>
  <si>
    <t>Non-current liabilities</t>
  </si>
  <si>
    <t>Total Liabilities</t>
  </si>
  <si>
    <t>Total Equity</t>
  </si>
  <si>
    <t>Net cash used in investing activities</t>
  </si>
  <si>
    <t>Net cash used in financing activities</t>
  </si>
  <si>
    <t>Net profit for the year</t>
  </si>
  <si>
    <t>Net Sales</t>
  </si>
  <si>
    <t>Effect of exchange rate changes</t>
  </si>
  <si>
    <t>Cash inflow from investing activities</t>
  </si>
  <si>
    <t>Cash outflow from financing activities</t>
  </si>
  <si>
    <t>Cash inflow from operating activities</t>
  </si>
  <si>
    <t>Net Cash Used in Operating Activities</t>
  </si>
  <si>
    <t>Net Cash Used in Investing Activities</t>
  </si>
  <si>
    <t>Net Cash Generated From Financing Activities</t>
  </si>
  <si>
    <t>Balance Sheet</t>
  </si>
  <si>
    <t>ASSETS</t>
  </si>
  <si>
    <t>Non-current assets</t>
  </si>
  <si>
    <t>Property, plant and equipment</t>
  </si>
  <si>
    <t>Right-of-use assets</t>
  </si>
  <si>
    <t>Long-term investments</t>
  </si>
  <si>
    <t>Long-term loans</t>
  </si>
  <si>
    <t>Long-term deposits and prepayments</t>
  </si>
  <si>
    <t>Deferred taxation</t>
  </si>
  <si>
    <t>Total non-current assets</t>
  </si>
  <si>
    <t>Current assets</t>
  </si>
  <si>
    <t>Stock-in-trade</t>
  </si>
  <si>
    <t>Trade debts</t>
  </si>
  <si>
    <t>Loans and advances</t>
  </si>
  <si>
    <t>Short-term deposits and prepayments</t>
  </si>
  <si>
    <t>Other receivables</t>
  </si>
  <si>
    <t>Taxation - net</t>
  </si>
  <si>
    <t>Bank balances</t>
  </si>
  <si>
    <t>Total current assets</t>
  </si>
  <si>
    <t>EQUITY AND LIABILITIES</t>
  </si>
  <si>
    <t>Equity</t>
  </si>
  <si>
    <t>Share capital</t>
  </si>
  <si>
    <t>Share premium</t>
  </si>
  <si>
    <t>General reserves</t>
  </si>
  <si>
    <t>Unappropriated profit</t>
  </si>
  <si>
    <t>Remeasurement of post-employment benefits – actuarial loss</t>
  </si>
  <si>
    <t>Unrealized loss on remeasurement of equity investment classified as fair value through other comprehensive income</t>
  </si>
  <si>
    <t>Liabilities</t>
  </si>
  <si>
    <t>Asset retirement obligation</t>
  </si>
  <si>
    <t>Long-term provisions</t>
  </si>
  <si>
    <t>Long-term lease liabilities</t>
  </si>
  <si>
    <t>Provision for post-retirement medical benefits</t>
  </si>
  <si>
    <t>Total Non-current liabilities</t>
  </si>
  <si>
    <t>Trade and other payables</t>
  </si>
  <si>
    <t>Advances received from customers (contract liabilities)</t>
  </si>
  <si>
    <t>Unpaid dividend</t>
  </si>
  <si>
    <t>Unclaimed dividend</t>
  </si>
  <si>
    <t>Accrued mark-up</t>
  </si>
  <si>
    <t>Current portion of asset retirement obligation</t>
  </si>
  <si>
    <t>Current portion of long-term provisions</t>
  </si>
  <si>
    <t>Current portion of long-term lease liabilities</t>
  </si>
  <si>
    <t>Total current liabilities</t>
  </si>
  <si>
    <t>TOTAL EQUITY AND LIABILITIES</t>
  </si>
  <si>
    <t>Statement of Cash Flows</t>
  </si>
  <si>
    <t>CASH FLOWS FROM OPERATING ACTIVITIES</t>
  </si>
  <si>
    <t>Cash generated from operations</t>
  </si>
  <si>
    <t>Finance costs paid</t>
  </si>
  <si>
    <t>Interest portion of lease liabilities paid</t>
  </si>
  <si>
    <t>Income tax paid</t>
  </si>
  <si>
    <t>Post-retirement medical benefits paid during the year</t>
  </si>
  <si>
    <t>Payments against long-term provisions</t>
  </si>
  <si>
    <t>CASH FLOWS FROM INVESTING ACTIVITIES</t>
  </si>
  <si>
    <t>Fixed capital expenditure</t>
  </si>
  <si>
    <t>Proceeds from disposal of operating assets</t>
  </si>
  <si>
    <t>Dividend received from associate</t>
  </si>
  <si>
    <t>Interest on saving accounts</t>
  </si>
  <si>
    <t>Interest on term deposit receipts</t>
  </si>
  <si>
    <t>CASH FLOWS FROM FINANCING ACTIVITIES</t>
  </si>
  <si>
    <t>Principal portion of lease liabilities paid</t>
  </si>
  <si>
    <t>Dividends paid</t>
  </si>
  <si>
    <t>Cash and cash equivalents at the beginning of the year</t>
  </si>
  <si>
    <t>Cash and cash equivalents at the end of the year</t>
  </si>
  <si>
    <t>Net cash used in operating activities</t>
  </si>
  <si>
    <t>#</t>
  </si>
  <si>
    <t>Sales tax and other government levies</t>
  </si>
  <si>
    <t>GROSS PROFIT</t>
  </si>
  <si>
    <t>Net impairment (loss) / reversal on financial assets</t>
  </si>
  <si>
    <t>Operating expenses</t>
  </si>
  <si>
    <t>OPERATING PROFIT</t>
  </si>
  <si>
    <t>Finance income</t>
  </si>
  <si>
    <t>Finance cost</t>
  </si>
  <si>
    <t>Net finance income</t>
  </si>
  <si>
    <t>Share of profit of associated companies accounted for under equity method</t>
  </si>
  <si>
    <t>Other charges</t>
  </si>
  <si>
    <t>PROFIT BEFORE TAXATION</t>
  </si>
  <si>
    <t>Provision for taxation</t>
  </si>
  <si>
    <t>PROFIT FOR THE YEAR</t>
  </si>
  <si>
    <t>SHARE CAPITAL AND RESERVES</t>
  </si>
  <si>
    <t>Authorised capital</t>
  </si>
  <si>
    <t>Issued, subscribed and paid up capital</t>
  </si>
  <si>
    <t>Special reserves</t>
  </si>
  <si>
    <t>NON CURRENT LIABILITIES</t>
  </si>
  <si>
    <t>Long term deposits</t>
  </si>
  <si>
    <t>Long term lease liabilities</t>
  </si>
  <si>
    <t>Total non-current liabilities</t>
  </si>
  <si>
    <t>CURRENT LIABILITIES</t>
  </si>
  <si>
    <t>Current portion of long term lease liabilities</t>
  </si>
  <si>
    <t>Unpaid dividend - awaiting remittance by the authorised bank</t>
  </si>
  <si>
    <t>Provision for income tax</t>
  </si>
  <si>
    <t>NON CURRENT ASSETS</t>
  </si>
  <si>
    <t>Long term investments in associated companies</t>
  </si>
  <si>
    <t>Long term deposits and other receivable</t>
  </si>
  <si>
    <t>Deferred tax asset</t>
  </si>
  <si>
    <t>CURRENT ASSETS</t>
  </si>
  <si>
    <t>Stores and spares</t>
  </si>
  <si>
    <t>Stock in trade</t>
  </si>
  <si>
    <t>Advances, prepayments and other receivables</t>
  </si>
  <si>
    <t>Short term investments</t>
  </si>
  <si>
    <t>Cash and bank balances</t>
  </si>
  <si>
    <t>TOTAL ASSETS</t>
  </si>
  <si>
    <t>CASH FLOW FROM OPERATING ACTIVITIES</t>
  </si>
  <si>
    <t>Cash receipts from customers</t>
  </si>
  <si>
    <t>Payment for purchase of products and operating expenses</t>
  </si>
  <si>
    <t>Other charges paid</t>
  </si>
  <si>
    <t>Long term deposits received</t>
  </si>
  <si>
    <t>Gratuity paid</t>
  </si>
  <si>
    <t>CASH FLOW FROM INVESTING ACTIVITIES</t>
  </si>
  <si>
    <t>Payment for acquisition of property, plant and equipment</t>
  </si>
  <si>
    <t>Proceeds from sale of operating fixed assets</t>
  </si>
  <si>
    <t>Income received on bank deposits and short term investments</t>
  </si>
  <si>
    <t>Dividend income received</t>
  </si>
  <si>
    <t>CASH FLOW FROM FINANCING ACTIVITIES</t>
  </si>
  <si>
    <t>Lease liabilities paid</t>
  </si>
  <si>
    <t>Repayment of long term borrowing</t>
  </si>
  <si>
    <t>CASH AND CASH EQUIVALENTS AT BEGINNING OF THE YEAR</t>
  </si>
  <si>
    <t>CASH AND CASH EQUIVALENTS AT END OF THE YEAR</t>
  </si>
  <si>
    <t>INCREASE IN CASH AND CASH EQUIVALENTS</t>
  </si>
  <si>
    <t>Gross Profit</t>
  </si>
  <si>
    <t>Provision of impairment on financial assets-net</t>
  </si>
  <si>
    <t>Total operating cost</t>
  </si>
  <si>
    <t>Profit From Operations</t>
  </si>
  <si>
    <t>Profit Before Taxation</t>
  </si>
  <si>
    <t>Profit for the Year</t>
  </si>
  <si>
    <t>Share of loss of associates - net of tax</t>
  </si>
  <si>
    <t>Intangibles</t>
  </si>
  <si>
    <t>Long-term loans, advances and other receivables</t>
  </si>
  <si>
    <t>Long-term deposits</t>
  </si>
  <si>
    <t>Deferred tax asset - net</t>
  </si>
  <si>
    <t>Total Non-current Assets</t>
  </si>
  <si>
    <t>Stores, spares and loose tools</t>
  </si>
  <si>
    <t>Total Current Assets</t>
  </si>
  <si>
    <t>Reserves</t>
  </si>
  <si>
    <t>Retirement and other service benefits</t>
  </si>
  <si>
    <t>Lease liabilities</t>
  </si>
  <si>
    <t>Deferred income - Government grant</t>
  </si>
  <si>
    <t>Other payable</t>
  </si>
  <si>
    <t xml:space="preserve">Total Non-current Liablilties </t>
  </si>
  <si>
    <t>Current Liabilities</t>
  </si>
  <si>
    <t>Short-term borrowings</t>
  </si>
  <si>
    <t>Accrued interest / mark-up</t>
  </si>
  <si>
    <t>Provisions</t>
  </si>
  <si>
    <t>Current portion of lease liabilities</t>
  </si>
  <si>
    <t>TOTAL LIABILITIES</t>
  </si>
  <si>
    <t>LIABILITIES</t>
  </si>
  <si>
    <t>Cash Flows From Operating Activities</t>
  </si>
  <si>
    <t>Cash used in operations</t>
  </si>
  <si>
    <t>Taxes paid</t>
  </si>
  <si>
    <t>Retirement and other service benefits paid</t>
  </si>
  <si>
    <t>Cash Flows From Investing Activities</t>
  </si>
  <si>
    <t>Capital expenditure</t>
  </si>
  <si>
    <t>Proceeds from disposal of property, plant and equipment</t>
  </si>
  <si>
    <t>Dividends received</t>
  </si>
  <si>
    <t>Cash Flows From Financing Activities</t>
  </si>
  <si>
    <t>Short-term borrowings - net</t>
  </si>
  <si>
    <t>Lease payments</t>
  </si>
  <si>
    <t>Dividend paid</t>
  </si>
  <si>
    <t>Net Increase in Cash and Cash Equivalents</t>
  </si>
  <si>
    <t>Cash and cash equivalents at beginning of the year</t>
  </si>
  <si>
    <t>Cash and Cash Equivalents at End of the Year</t>
  </si>
  <si>
    <t>Net decrease in cash and cash equivalents</t>
  </si>
  <si>
    <t xml:space="preserve">Shell Financial Statements </t>
  </si>
  <si>
    <t>Attock Financial statements</t>
  </si>
  <si>
    <t xml:space="preserve">PSO Financial Statements </t>
  </si>
  <si>
    <t>Operating Costs:</t>
  </si>
  <si>
    <t>I have chosen three companies from petroleum industry. Shell, Attock and PSO. I went on Pakistan stock exchange website and downloaded the latest annual reports of these companies then copied data and pasted in excel sheet.</t>
  </si>
  <si>
    <t>I have chosen three companies from petroleum industry.</t>
  </si>
  <si>
    <t>Arif Ali</t>
  </si>
  <si>
    <t>Task #1</t>
  </si>
  <si>
    <t xml:space="preserve">Digital Empowerment Pakistan </t>
  </si>
  <si>
    <t xml:space="preserve">Accounting and Bookkeeping </t>
  </si>
  <si>
    <t>Submitted By: Arif Ali</t>
  </si>
  <si>
    <t xml:space="preserve">Shaheed Benazir Bhutto University SBA, Pakistan </t>
  </si>
  <si>
    <t>Date: 07/08/2024</t>
  </si>
  <si>
    <t>Task #1: Shell, Attock and PSO financial statements Fiscal Year 2023</t>
  </si>
  <si>
    <t>Task #1: Shell, Attock and PSO's financial statements Fiscal Year 2023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</si>
</sst>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#,##0;\(#,##0\)"/>
  </numFmts>
  <fonts count="4">
    <font>
      <name val="Times New Roman"/>
      <sz val="12"/>
    </font>
    <font>
      <name val="Times New Roman"/>
      <charset val="1"/>
      <sz val="12"/>
      <color rgb="FF000000"/>
    </font>
    <font>
      <name val="Times New Roman"/>
      <b/>
      <sz val="12"/>
      <color rgb="FF000000"/>
    </font>
    <font>
      <name val="Times New Roman"/>
      <sz val="12"/>
      <color rgb="FF000000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64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0" fontId="2" fillId="0" borderId="0" xfId="0" applyNumberFormat="1" applyFont="1" applyAlignment="1">
      <alignment vertical="bottom"/>
    </xf>
    <xf numFmtId="0" fontId="1" fillId="0" borderId="1" xfId="0" applyBorder="1" applyAlignment="1">
      <alignment vertical="bottom"/>
    </xf>
    <xf numFmtId="164" fontId="1" fillId="0" borderId="1" xfId="0" applyNumberFormat="1" applyBorder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Border="1" applyAlignment="1">
      <alignment vertical="bottom"/>
    </xf>
    <xf numFmtId="164" fontId="1" fillId="0" borderId="0" xfId="0" applyNumberFormat="1" applyBorder="1" applyAlignment="1">
      <alignment vertical="bottom"/>
    </xf>
    <xf numFmtId="0" fontId="2" fillId="0" borderId="2" xfId="0" applyFont="1" applyBorder="1" applyAlignment="1">
      <alignment vertical="bottom"/>
    </xf>
    <xf numFmtId="164" fontId="2" fillId="0" borderId="2" xfId="0" applyNumberFormat="1" applyFont="1" applyBorder="1" applyAlignment="1">
      <alignment vertical="bottom"/>
    </xf>
    <xf numFmtId="0" fontId="3" fillId="0" borderId="1" xfId="0" applyFont="1" applyBorder="1" applyAlignment="1">
      <alignment vertical="bottom"/>
    </xf>
    <xf numFmtId="164" fontId="3" fillId="0" borderId="1" xfId="0" applyNumberFormat="1" applyFont="1" applyBorder="1" applyAlignment="1">
      <alignment vertical="bottom"/>
    </xf>
    <xf numFmtId="0" fontId="2" fillId="0" borderId="1" xfId="0" applyFont="1" applyBorder="1" applyAlignment="1">
      <alignment vertical="bottom"/>
    </xf>
    <xf numFmtId="164" fontId="2" fillId="0" borderId="1" xfId="0" applyNumberFormat="1" applyFont="1" applyBorder="1" applyAlignment="1">
      <alignment vertical="bottom"/>
    </xf>
    <xf numFmtId="0" fontId="2" fillId="0" borderId="3" xfId="0" applyFont="1" applyBorder="1" applyAlignment="1">
      <alignment vertical="bottom"/>
    </xf>
    <xf numFmtId="164" fontId="2" fillId="0" borderId="3" xfId="0" applyNumberFormat="1" applyFont="1" applyBorder="1" applyAlignment="1">
      <alignment vertical="bottom"/>
    </xf>
    <xf numFmtId="0" fontId="2" fillId="0" borderId="4" xfId="0" applyFont="1" applyBorder="1" applyAlignment="1">
      <alignment vertical="bottom"/>
    </xf>
    <xf numFmtId="164" fontId="2" fillId="0" borderId="4" xfId="0" applyNumberFormat="1" applyFont="1" applyBorder="1" applyAlignment="1">
      <alignment vertical="bottom"/>
    </xf>
    <xf numFmtId="0" fontId="2" fillId="0" borderId="0" xfId="0" applyFont="1" applyBorder="1" applyAlignment="1">
      <alignment vertical="bottom"/>
    </xf>
    <xf numFmtId="164" fontId="2" fillId="0" borderId="0" xfId="0" applyNumberFormat="1" applyFont="1" applyBorder="1" applyAlignment="1">
      <alignment vertical="bottom"/>
    </xf>
    <xf numFmtId="164" fontId="1" fillId="0" borderId="5" xfId="0" applyNumberFormat="1" applyBorder="1" applyAlignment="1">
      <alignment vertical="bottom"/>
    </xf>
    <xf numFmtId="164" fontId="1" fillId="0" borderId="6" xfId="0" applyNumberFormat="1" applyBorder="1" applyAlignment="1">
      <alignment vertical="bottom"/>
    </xf>
    <xf numFmtId="164" fontId="1" fillId="0" borderId="7" xfId="0" applyNumberFormat="1" applyBorder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102957</xdr:colOff>
      <xdr:row>3</xdr:row>
      <xdr:rowOff>79002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rot="16200000">
          <a:off x="0" y="0"/>
          <a:ext cx="1817141" cy="698039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3"/>
  <sheetViews>
    <sheetView tabSelected="1" workbookViewId="0" showGridLines="0" zoomScale="30">
      <selection activeCell="L40" sqref="L40"/>
    </sheetView>
  </sheetViews>
  <sheetFormatPr defaultRowHeight="16.25" defaultColWidth="10"/>
  <sheetData>
    <row r="1" spans="8:8">
      <c r="A1"/>
    </row>
    <row r="5" spans="8:8">
      <c r="A5" t="s">
        <v>208</v>
      </c>
    </row>
    <row r="6" spans="8:8">
      <c r="A6" t="s">
        <v>203</v>
      </c>
    </row>
    <row r="7" spans="8:8" ht="16.25" hidden="1"/>
    <row r="8" spans="8:8">
      <c r="A8" t="s">
        <v>202</v>
      </c>
    </row>
    <row r="10" spans="8:8">
      <c r="A10" t="s">
        <v>204</v>
      </c>
    </row>
    <row r="11" spans="8:8">
      <c r="A11" t="s">
        <v>205</v>
      </c>
    </row>
    <row r="13" spans="8:8">
      <c r="A13" t="s">
        <v>206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"/>
  <sheetViews>
    <sheetView workbookViewId="0" showGridLines="0" zoomScale="47">
      <pane ySplit="1" topLeftCell="A2" state="frozen" activePane="bottomLeft"/>
      <selection pane="bottomLeft" activeCell="B26" sqref="B26"/>
    </sheetView>
  </sheetViews>
  <sheetFormatPr defaultRowHeight="15.75" defaultColWidth="10"/>
  <cols>
    <col min="1" max="1" customWidth="1" width="2.625" style="0"/>
    <col min="2" max="2" customWidth="1" width="60.625" style="0"/>
    <col min="3" max="3" customWidth="1" width="15.625" style="1"/>
  </cols>
  <sheetData>
    <row r="1" spans="8:8">
      <c r="B1" s="2" t="s">
        <v>194</v>
      </c>
      <c r="C1" s="3">
        <v>2023.0</v>
      </c>
    </row>
    <row r="3" spans="8:8">
      <c r="A3" t="s">
        <v>97</v>
      </c>
      <c r="B3" s="2" t="s">
        <v>0</v>
      </c>
    </row>
    <row r="4" spans="8:8">
      <c r="B4" t="s">
        <v>1</v>
      </c>
      <c r="C4" s="1">
        <v>4.38380349E8</v>
      </c>
    </row>
    <row r="5" spans="8:8">
      <c r="B5" s="4" t="s">
        <v>2</v>
      </c>
      <c r="C5" s="5">
        <v>1149102.0</v>
      </c>
    </row>
    <row r="6" spans="8:8">
      <c r="C6" s="6">
        <f>SUM(C4:C5)</f>
        <v>4.39529451E8</v>
      </c>
    </row>
    <row r="7" spans="8:8">
      <c r="B7" s="4" t="s">
        <v>3</v>
      </c>
      <c r="C7" s="5">
        <v>-7879223.0</v>
      </c>
    </row>
    <row r="8" spans="8:8">
      <c r="B8" s="2" t="s">
        <v>4</v>
      </c>
      <c r="C8" s="6">
        <f>C6+C7</f>
        <v>4.31650228E8</v>
      </c>
    </row>
    <row r="9" spans="8:8">
      <c r="B9" s="4" t="s">
        <v>5</v>
      </c>
      <c r="C9" s="5">
        <v>-4.00881843E8</v>
      </c>
    </row>
    <row r="10" spans="8:8">
      <c r="B10" s="2" t="s">
        <v>6</v>
      </c>
      <c r="C10" s="6">
        <f>C8+C9</f>
        <v>3.0768385E7</v>
      </c>
    </row>
    <row r="11" spans="8:8">
      <c r="B11" t="s">
        <v>7</v>
      </c>
      <c r="C11" s="1">
        <v>-1.1372968E7</v>
      </c>
    </row>
    <row r="12" spans="8:8">
      <c r="B12" t="s">
        <v>8</v>
      </c>
      <c r="C12" s="1">
        <v>-9917545.0</v>
      </c>
    </row>
    <row r="13" spans="8:8">
      <c r="B13" t="s">
        <v>9</v>
      </c>
      <c r="C13" s="1">
        <v>-1.3789957E7</v>
      </c>
    </row>
    <row r="14" spans="8:8">
      <c r="B14" s="4" t="s">
        <v>10</v>
      </c>
      <c r="C14" s="5">
        <v>1.3338912E7</v>
      </c>
    </row>
    <row r="15" spans="8:8">
      <c r="B15" s="2" t="s">
        <v>11</v>
      </c>
      <c r="C15" s="6">
        <f>SUM(C10:C14)</f>
        <v>9026827.0</v>
      </c>
    </row>
    <row r="16" spans="8:8">
      <c r="B16" s="4" t="s">
        <v>12</v>
      </c>
      <c r="C16" s="5">
        <v>-2499147.0</v>
      </c>
    </row>
    <row r="17" spans="8:8">
      <c r="C17" s="1">
        <f>SUM(C15:C16)</f>
        <v>6527680.0</v>
      </c>
    </row>
    <row r="18" spans="8:8">
      <c r="B18" s="4" t="s">
        <v>13</v>
      </c>
      <c r="C18" s="5">
        <v>718867.0</v>
      </c>
    </row>
    <row r="19" spans="8:8">
      <c r="B19" s="2" t="s">
        <v>14</v>
      </c>
      <c r="C19" s="6">
        <f>C18+C17</f>
        <v>7246547.0</v>
      </c>
    </row>
    <row r="20" spans="8:8">
      <c r="B20" s="7" t="s">
        <v>15</v>
      </c>
      <c r="C20" s="8">
        <v>-1395154.0</v>
      </c>
    </row>
    <row r="21" spans="8:8" ht="16.5">
      <c r="B21" s="9" t="s">
        <v>25</v>
      </c>
      <c r="C21" s="10">
        <f>C20+C19</f>
        <v>5851393.0</v>
      </c>
    </row>
    <row r="22" spans="8:8" ht="16.5"/>
    <row r="23" spans="8:8" ht="15.75"/>
    <row r="24" spans="8:8" ht="15.75"/>
    <row r="25" spans="8:8" ht="15.75"/>
    <row r="27" spans="8:8">
      <c r="A27" t="s">
        <v>97</v>
      </c>
      <c r="B27" s="2" t="s">
        <v>34</v>
      </c>
      <c r="C27" s="3"/>
    </row>
    <row r="28" spans="8:8">
      <c r="B28" s="2" t="s">
        <v>35</v>
      </c>
    </row>
    <row r="29" spans="8:8">
      <c r="B29" s="2" t="s">
        <v>36</v>
      </c>
    </row>
    <row r="30" spans="8:8">
      <c r="B30" t="s">
        <v>37</v>
      </c>
      <c r="C30" s="1">
        <v>2.3143446E7</v>
      </c>
    </row>
    <row r="31" spans="8:8">
      <c r="B31" t="s">
        <v>38</v>
      </c>
      <c r="C31" s="1">
        <v>6696781.0</v>
      </c>
    </row>
    <row r="32" spans="8:8">
      <c r="B32" t="s">
        <v>39</v>
      </c>
      <c r="C32" s="1">
        <v>5680940.0</v>
      </c>
    </row>
    <row r="33" spans="8:8">
      <c r="B33" t="s">
        <v>40</v>
      </c>
      <c r="C33" s="1">
        <v>30653.0</v>
      </c>
    </row>
    <row r="34" spans="8:8">
      <c r="B34" t="s">
        <v>41</v>
      </c>
      <c r="C34" s="1">
        <v>255871.0</v>
      </c>
    </row>
    <row r="35" spans="8:8">
      <c r="B35" s="11" t="s">
        <v>42</v>
      </c>
      <c r="C35" s="12">
        <v>558665.0</v>
      </c>
    </row>
    <row r="36" spans="8:8">
      <c r="B36" s="2" t="s">
        <v>43</v>
      </c>
      <c r="C36" s="6">
        <f>SUM(C30:C35)</f>
        <v>3.6366356E7</v>
      </c>
    </row>
    <row r="38" spans="8:8">
      <c r="B38" s="2" t="s">
        <v>44</v>
      </c>
    </row>
    <row r="39" spans="8:8">
      <c r="B39" t="s">
        <v>45</v>
      </c>
      <c r="C39" s="1">
        <v>4.8051486E7</v>
      </c>
    </row>
    <row r="40" spans="8:8">
      <c r="B40" t="s">
        <v>46</v>
      </c>
      <c r="C40" s="1">
        <v>6491679.0</v>
      </c>
    </row>
    <row r="41" spans="8:8">
      <c r="B41" t="s">
        <v>47</v>
      </c>
      <c r="C41" s="1">
        <v>76836.0</v>
      </c>
    </row>
    <row r="42" spans="8:8">
      <c r="B42" t="s">
        <v>48</v>
      </c>
      <c r="C42" s="1">
        <v>573899.0</v>
      </c>
    </row>
    <row r="43" spans="8:8">
      <c r="B43" t="s">
        <v>49</v>
      </c>
      <c r="C43" s="1">
        <v>7081188.0</v>
      </c>
    </row>
    <row r="44" spans="8:8">
      <c r="B44" t="s">
        <v>50</v>
      </c>
      <c r="C44" s="1">
        <v>1154999.0</v>
      </c>
    </row>
    <row r="45" spans="8:8">
      <c r="B45" s="4" t="s">
        <v>51</v>
      </c>
      <c r="C45" s="5">
        <v>6552223.0</v>
      </c>
    </row>
    <row r="46" spans="8:8">
      <c r="B46" s="13" t="s">
        <v>52</v>
      </c>
      <c r="C46" s="14">
        <f>SUM(C39:C45)</f>
        <v>6.998231E7</v>
      </c>
    </row>
    <row r="47" spans="8:8" ht="16.5">
      <c r="B47" s="9" t="s">
        <v>133</v>
      </c>
      <c r="C47" s="10">
        <f>C46+C36</f>
        <v>1.06348666E8</v>
      </c>
    </row>
    <row r="48" spans="8:8" ht="16.5"/>
    <row r="49" spans="8:8" ht="15.75">
      <c r="B49" s="2" t="s">
        <v>53</v>
      </c>
    </row>
    <row r="50" spans="8:8" ht="15.75">
      <c r="B50" s="2" t="s">
        <v>54</v>
      </c>
    </row>
    <row r="51" spans="8:8" ht="15.75">
      <c r="B51" t="s">
        <v>55</v>
      </c>
      <c r="C51" s="1">
        <v>2140246.0</v>
      </c>
    </row>
    <row r="52" spans="8:8">
      <c r="B52" t="s">
        <v>56</v>
      </c>
      <c r="C52" s="1">
        <v>1.1991012E7</v>
      </c>
    </row>
    <row r="53" spans="8:8">
      <c r="B53" t="s">
        <v>57</v>
      </c>
      <c r="C53" s="1">
        <v>207002.0</v>
      </c>
    </row>
    <row r="54" spans="8:8">
      <c r="B54" t="s">
        <v>58</v>
      </c>
      <c r="C54" s="1">
        <v>5773614.0</v>
      </c>
    </row>
    <row r="55" spans="8:8">
      <c r="B55" t="s">
        <v>59</v>
      </c>
      <c r="C55" s="1">
        <v>-369884.0</v>
      </c>
    </row>
    <row r="56" spans="8:8">
      <c r="B56" s="4" t="s">
        <v>60</v>
      </c>
      <c r="C56" s="5">
        <v>-5000.0</v>
      </c>
    </row>
    <row r="57" spans="8:8">
      <c r="B57" s="2" t="s">
        <v>22</v>
      </c>
      <c r="C57" s="6">
        <f>SUM(C51:C56)</f>
        <v>1.973699E7</v>
      </c>
    </row>
    <row r="59" spans="8:8">
      <c r="B59" s="2" t="s">
        <v>61</v>
      </c>
    </row>
    <row r="60" spans="8:8">
      <c r="B60" s="2" t="s">
        <v>20</v>
      </c>
    </row>
    <row r="61" spans="8:8">
      <c r="B61" t="s">
        <v>62</v>
      </c>
      <c r="C61" s="1">
        <v>361826.0</v>
      </c>
    </row>
    <row r="62" spans="8:8">
      <c r="B62" t="s">
        <v>63</v>
      </c>
      <c r="C62" s="1">
        <v>2790571.0</v>
      </c>
    </row>
    <row r="63" spans="8:8">
      <c r="B63" t="s">
        <v>64</v>
      </c>
      <c r="C63" s="1">
        <v>6564770.0</v>
      </c>
    </row>
    <row r="64" spans="8:8">
      <c r="B64" s="4" t="s">
        <v>65</v>
      </c>
      <c r="C64" s="5">
        <v>213190.0</v>
      </c>
    </row>
    <row r="65" spans="8:8">
      <c r="B65" s="2" t="s">
        <v>66</v>
      </c>
      <c r="C65" s="6">
        <f>SUM(C61:C64)</f>
        <v>9930357.0</v>
      </c>
    </row>
    <row r="67" spans="8:8">
      <c r="B67" s="2" t="s">
        <v>19</v>
      </c>
    </row>
    <row r="68" spans="8:8">
      <c r="B68" t="s">
        <v>67</v>
      </c>
      <c r="C68" s="1">
        <v>7.1898733E7</v>
      </c>
    </row>
    <row r="69" spans="8:8">
      <c r="B69" t="s">
        <v>68</v>
      </c>
      <c r="C69" s="1">
        <v>1857237.0</v>
      </c>
    </row>
    <row r="70" spans="8:8">
      <c r="B70" t="s">
        <v>69</v>
      </c>
      <c r="C70" s="1">
        <v>1340138.0</v>
      </c>
    </row>
    <row r="71" spans="8:8">
      <c r="B71" t="s">
        <v>70</v>
      </c>
      <c r="C71" s="1">
        <v>238848.0</v>
      </c>
    </row>
    <row r="72" spans="8:8">
      <c r="B72" t="s">
        <v>71</v>
      </c>
      <c r="C72" s="1">
        <v>1552.0</v>
      </c>
    </row>
    <row r="73" spans="8:8">
      <c r="B73" t="s">
        <v>50</v>
      </c>
    </row>
    <row r="74" spans="8:8">
      <c r="B74" t="s">
        <v>72</v>
      </c>
      <c r="C74" s="1">
        <v>45361.0</v>
      </c>
    </row>
    <row r="75" spans="8:8">
      <c r="B75" t="s">
        <v>73</v>
      </c>
      <c r="C75" s="1">
        <v>733171.0</v>
      </c>
    </row>
    <row r="76" spans="8:8">
      <c r="B76" s="4" t="s">
        <v>74</v>
      </c>
      <c r="C76" s="5">
        <v>566279.0</v>
      </c>
    </row>
    <row r="77" spans="8:8">
      <c r="B77" s="13" t="s">
        <v>75</v>
      </c>
      <c r="C77" s="12">
        <f>SUM(C68:C76)</f>
        <v>7.6681319E7</v>
      </c>
    </row>
    <row r="78" spans="8:8">
      <c r="B78" s="13" t="s">
        <v>21</v>
      </c>
      <c r="C78" s="14">
        <f>C77+C65</f>
        <v>8.6611676E7</v>
      </c>
    </row>
    <row r="79" spans="8:8" ht="16.5">
      <c r="B79" s="9" t="s">
        <v>76</v>
      </c>
      <c r="C79" s="10">
        <f>C78+C57</f>
        <v>1.06348666E8</v>
      </c>
    </row>
    <row r="80" spans="8:8" ht="16.5"/>
    <row r="81" spans="8:8" ht="15.75"/>
    <row r="82" spans="8:8" ht="15.75"/>
    <row r="83" spans="8:8" ht="15.75"/>
    <row r="86" spans="8:8">
      <c r="A86" t="s">
        <v>97</v>
      </c>
      <c r="B86" s="2" t="s">
        <v>77</v>
      </c>
    </row>
    <row r="87" spans="8:8">
      <c r="B87" s="2" t="s">
        <v>78</v>
      </c>
    </row>
    <row r="88" spans="8:8">
      <c r="B88" t="s">
        <v>79</v>
      </c>
      <c r="C88" s="1">
        <v>3305096.0</v>
      </c>
    </row>
    <row r="89" spans="8:8">
      <c r="B89" t="s">
        <v>80</v>
      </c>
      <c r="C89" s="1">
        <v>-23168.0</v>
      </c>
    </row>
    <row r="90" spans="8:8">
      <c r="B90" t="s">
        <v>81</v>
      </c>
      <c r="C90" s="1">
        <v>-811738.0</v>
      </c>
    </row>
    <row r="91" spans="8:8">
      <c r="B91" t="s">
        <v>82</v>
      </c>
      <c r="C91" s="1">
        <v>-3203024.0</v>
      </c>
    </row>
    <row r="92" spans="8:8">
      <c r="B92" t="s">
        <v>40</v>
      </c>
      <c r="C92" s="1">
        <v>20510.0</v>
      </c>
    </row>
    <row r="93" spans="8:8">
      <c r="B93" t="s">
        <v>41</v>
      </c>
      <c r="C93" s="1">
        <v>-35771.0</v>
      </c>
    </row>
    <row r="94" spans="8:8">
      <c r="B94" t="s">
        <v>83</v>
      </c>
      <c r="C94" s="1">
        <v>-14600.0</v>
      </c>
    </row>
    <row r="95" spans="8:8">
      <c r="B95" s="4" t="s">
        <v>84</v>
      </c>
      <c r="C95" s="5">
        <v>-149612.0</v>
      </c>
    </row>
    <row r="96" spans="8:8">
      <c r="B96" s="2" t="s">
        <v>96</v>
      </c>
      <c r="C96" s="6">
        <f>SUM(C88:C95)</f>
        <v>-912307.0</v>
      </c>
    </row>
    <row r="98" spans="8:8">
      <c r="B98" s="2" t="s">
        <v>85</v>
      </c>
    </row>
    <row r="99" spans="8:8">
      <c r="B99" t="s">
        <v>86</v>
      </c>
      <c r="C99" s="1">
        <v>-4809429.0</v>
      </c>
    </row>
    <row r="100" spans="8:8">
      <c r="B100" t="s">
        <v>87</v>
      </c>
      <c r="C100" s="1">
        <v>396650.0</v>
      </c>
    </row>
    <row r="101" spans="8:8">
      <c r="B101" t="s">
        <v>88</v>
      </c>
      <c r="C101" s="1">
        <v>421362.0</v>
      </c>
    </row>
    <row r="102" spans="8:8">
      <c r="B102" t="s">
        <v>89</v>
      </c>
      <c r="C102" s="1">
        <v>1080393.0</v>
      </c>
    </row>
    <row r="103" spans="8:8">
      <c r="B103" s="4" t="s">
        <v>90</v>
      </c>
      <c r="C103" s="5">
        <v>484458.0</v>
      </c>
    </row>
    <row r="104" spans="8:8">
      <c r="B104" s="2" t="s">
        <v>23</v>
      </c>
      <c r="C104" s="6">
        <f>SUM(C99:C103)</f>
        <v>-2426566.0</v>
      </c>
    </row>
    <row r="106" spans="8:8">
      <c r="B106" s="2" t="s">
        <v>91</v>
      </c>
    </row>
    <row r="107" spans="8:8">
      <c r="B107" t="s">
        <v>92</v>
      </c>
      <c r="C107" s="1">
        <v>-631018.0</v>
      </c>
    </row>
    <row r="108" spans="8:8">
      <c r="B108" s="4" t="s">
        <v>93</v>
      </c>
      <c r="C108" s="5">
        <v>-278983.0</v>
      </c>
    </row>
    <row r="109" spans="8:8">
      <c r="B109" s="15" t="s">
        <v>24</v>
      </c>
      <c r="C109" s="16">
        <f>SUM(C107:C108)</f>
        <v>-910001.0</v>
      </c>
    </row>
    <row r="110" spans="8:8">
      <c r="B110" s="2" t="s">
        <v>193</v>
      </c>
      <c r="C110" s="6">
        <f>SUM(C109,C104,C96)</f>
        <v>-4248874.0</v>
      </c>
    </row>
    <row r="111" spans="8:8">
      <c r="B111" s="4" t="s">
        <v>94</v>
      </c>
      <c r="C111" s="5">
        <v>1.0801097E7</v>
      </c>
    </row>
    <row r="112" spans="8:8" ht="16.5">
      <c r="B112" s="17" t="s">
        <v>95</v>
      </c>
      <c r="C112" s="18">
        <f>SUM(C110:C111)</f>
        <v>6552223.0</v>
      </c>
    </row>
    <row r="113" spans="8:8" ht="16.5"/>
    <row r="114" spans="8:8" ht="15.75"/>
    <row r="115" spans="8:8" ht="15.75"/>
    <row r="116" spans="8:8" ht="15.75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"/>
  <sheetViews>
    <sheetView workbookViewId="0" showGridLines="0" zoomScale="51">
      <pane ySplit="1" topLeftCell="A2" state="frozen" activePane="bottomLeft"/>
      <selection pane="bottomLeft" activeCell="D14" sqref="D14"/>
    </sheetView>
  </sheetViews>
  <sheetFormatPr defaultRowHeight="15.75" defaultColWidth="10"/>
  <cols>
    <col min="1" max="1" customWidth="1" width="2.625" style="0"/>
    <col min="2" max="2" customWidth="1" width="60.625" style="0"/>
    <col min="3" max="3" customWidth="1" width="15.625" style="0"/>
    <col min="8" max="8" customWidth="1" bestFit="1" width="9.875" style="0"/>
  </cols>
  <sheetData>
    <row r="1" spans="8:8" ht="16.6">
      <c r="B1" s="2" t="s">
        <v>195</v>
      </c>
      <c r="C1" s="3">
        <v>2023.0</v>
      </c>
    </row>
    <row r="2" spans="8:8">
      <c r="C2" s="1"/>
    </row>
    <row r="3" spans="8:8">
      <c r="A3" t="s">
        <v>97</v>
      </c>
      <c r="B3" s="2" t="s">
        <v>0</v>
      </c>
      <c r="C3" s="1"/>
    </row>
    <row r="4" spans="8:8">
      <c r="B4" t="s">
        <v>1</v>
      </c>
      <c r="C4" s="1">
        <v>4.87718441E8</v>
      </c>
    </row>
    <row r="5" spans="8:8">
      <c r="B5" s="4" t="s">
        <v>98</v>
      </c>
      <c r="C5" s="5">
        <v>-1.3780112E7</v>
      </c>
    </row>
    <row r="6" spans="8:8">
      <c r="B6" s="2" t="s">
        <v>26</v>
      </c>
      <c r="C6" s="6">
        <f>SUM(C4:C5)</f>
        <v>4.73938329E8</v>
      </c>
    </row>
    <row r="7" spans="8:8">
      <c r="B7" s="4" t="s">
        <v>5</v>
      </c>
      <c r="C7" s="5">
        <v>-4.47867661E8</v>
      </c>
    </row>
    <row r="8" spans="8:8">
      <c r="B8" s="2" t="s">
        <v>99</v>
      </c>
      <c r="C8" s="6">
        <f>SUM(C6:C7)</f>
        <v>2.6070668E7</v>
      </c>
    </row>
    <row r="9" spans="8:8">
      <c r="B9" t="s">
        <v>10</v>
      </c>
      <c r="C9" s="1">
        <v>1731388.0</v>
      </c>
    </row>
    <row r="10" spans="8:8">
      <c r="B10" t="s">
        <v>100</v>
      </c>
      <c r="C10" s="1">
        <v>-11478.0</v>
      </c>
    </row>
    <row r="11" spans="8:8">
      <c r="B11" s="4" t="s">
        <v>101</v>
      </c>
      <c r="C11" s="5">
        <v>-9383133.0</v>
      </c>
    </row>
    <row r="12" spans="8:8">
      <c r="B12" s="2" t="s">
        <v>102</v>
      </c>
      <c r="C12" s="6">
        <f>SUM(C8:C11)</f>
        <v>1.8407445E7</v>
      </c>
    </row>
    <row r="13" spans="8:8">
      <c r="B13" t="s">
        <v>103</v>
      </c>
      <c r="C13" s="1">
        <v>5500097.0</v>
      </c>
    </row>
    <row r="14" spans="8:8">
      <c r="B14" t="s">
        <v>104</v>
      </c>
      <c r="C14" s="1">
        <v>-2286714.0</v>
      </c>
    </row>
    <row r="15" spans="8:8">
      <c r="B15" s="2" t="s">
        <v>105</v>
      </c>
      <c r="C15" s="6">
        <f>SUM(C13:C14)</f>
        <v>3213383.0</v>
      </c>
    </row>
    <row r="16" spans="8:8">
      <c r="B16" t="s">
        <v>106</v>
      </c>
      <c r="C16" s="1">
        <v>247923.0</v>
      </c>
    </row>
    <row r="17" spans="8:8">
      <c r="B17" s="4" t="s">
        <v>107</v>
      </c>
      <c r="C17" s="5">
        <v>-1483782.0</v>
      </c>
    </row>
    <row r="18" spans="8:8">
      <c r="B18" s="2" t="s">
        <v>108</v>
      </c>
      <c r="C18" s="6">
        <f>C12+C15+C16+C17</f>
        <v>2.0384969E7</v>
      </c>
    </row>
    <row r="19" spans="8:8">
      <c r="B19" s="4" t="s">
        <v>109</v>
      </c>
      <c r="C19" s="5">
        <v>-7924179.0</v>
      </c>
    </row>
    <row r="20" spans="8:8" ht="16.5">
      <c r="B20" s="17" t="s">
        <v>110</v>
      </c>
      <c r="C20" s="18">
        <f>C19+C18</f>
        <v>1.246079E7</v>
      </c>
    </row>
    <row r="21" spans="8:8" ht="16.5">
      <c r="C21" s="6"/>
    </row>
    <row r="22" spans="8:8">
      <c r="C22" s="6"/>
    </row>
    <row r="23" spans="8:8">
      <c r="C23" s="6"/>
    </row>
    <row r="24" spans="8:8">
      <c r="C24" s="1"/>
    </row>
    <row r="25" spans="8:8">
      <c r="C25" s="1"/>
    </row>
    <row r="26" spans="8:8">
      <c r="C26" s="1"/>
    </row>
    <row r="27" spans="8:8">
      <c r="C27" s="1"/>
    </row>
    <row r="28" spans="8:8">
      <c r="A28" t="s">
        <v>97</v>
      </c>
      <c r="B28" s="2" t="s">
        <v>34</v>
      </c>
      <c r="C28" s="1"/>
    </row>
    <row r="29" spans="8:8">
      <c r="B29" s="2" t="s">
        <v>53</v>
      </c>
      <c r="C29" s="1"/>
    </row>
    <row r="30" spans="8:8">
      <c r="B30" s="2"/>
      <c r="C30" s="1"/>
    </row>
    <row r="31" spans="8:8">
      <c r="B31" s="2" t="s">
        <v>111</v>
      </c>
      <c r="C31" s="1"/>
    </row>
    <row r="32" spans="8:8">
      <c r="B32" t="s">
        <v>112</v>
      </c>
      <c r="C32" s="1">
        <v>1500000.0</v>
      </c>
    </row>
    <row r="33" spans="8:8">
      <c r="C33" s="1"/>
    </row>
    <row r="34" spans="8:8">
      <c r="B34" t="s">
        <v>113</v>
      </c>
      <c r="C34" s="1">
        <v>1244160.0</v>
      </c>
    </row>
    <row r="35" spans="8:8">
      <c r="B35" t="s">
        <v>114</v>
      </c>
      <c r="C35" s="1">
        <v>562856.0</v>
      </c>
    </row>
    <row r="36" spans="8:8">
      <c r="B36" s="4" t="s">
        <v>58</v>
      </c>
      <c r="C36" s="5">
        <v>4.3412889E7</v>
      </c>
    </row>
    <row r="37" spans="8:8">
      <c r="B37" s="2" t="s">
        <v>22</v>
      </c>
      <c r="C37" s="6">
        <f>SUM(C34:C36)</f>
        <v>4.5219905E7</v>
      </c>
    </row>
    <row r="38" spans="8:8">
      <c r="C38" s="1"/>
    </row>
    <row r="39" spans="8:8">
      <c r="B39" s="2" t="s">
        <v>61</v>
      </c>
      <c r="C39" s="1"/>
    </row>
    <row r="40" spans="8:8">
      <c r="B40" s="2" t="s">
        <v>115</v>
      </c>
      <c r="C40" s="1"/>
    </row>
    <row r="41" spans="8:8">
      <c r="B41" t="s">
        <v>116</v>
      </c>
      <c r="C41" s="1">
        <v>1103923.0</v>
      </c>
    </row>
    <row r="42" spans="8:8">
      <c r="B42" s="4" t="s">
        <v>117</v>
      </c>
      <c r="C42" s="5">
        <v>7531422.0</v>
      </c>
    </row>
    <row r="43" spans="8:8">
      <c r="B43" s="2" t="s">
        <v>118</v>
      </c>
      <c r="C43" s="6">
        <f>SUM(C41:C42)</f>
        <v>8635345.0</v>
      </c>
    </row>
    <row r="44" spans="8:8">
      <c r="C44" s="1"/>
    </row>
    <row r="45" spans="8:8">
      <c r="B45" s="2" t="s">
        <v>119</v>
      </c>
      <c r="C45" s="1"/>
    </row>
    <row r="46" spans="8:8">
      <c r="B46" t="s">
        <v>120</v>
      </c>
      <c r="C46" s="1">
        <v>367763.0</v>
      </c>
    </row>
    <row r="47" spans="8:8">
      <c r="B47" t="s">
        <v>67</v>
      </c>
      <c r="C47" s="1">
        <v>4.8512728E7</v>
      </c>
    </row>
    <row r="48" spans="8:8">
      <c r="B48" t="s">
        <v>70</v>
      </c>
      <c r="C48" s="1">
        <v>70559.0</v>
      </c>
    </row>
    <row r="49" spans="8:8">
      <c r="B49" t="s">
        <v>121</v>
      </c>
      <c r="C49" s="1">
        <v>1415825.0</v>
      </c>
    </row>
    <row r="50" spans="8:8">
      <c r="B50" s="4" t="s">
        <v>122</v>
      </c>
      <c r="C50" s="5">
        <v>3732140.0</v>
      </c>
    </row>
    <row r="51" spans="8:8">
      <c r="B51" s="13" t="s">
        <v>75</v>
      </c>
      <c r="C51" s="14">
        <f>SUM(C46:C50)</f>
        <v>5.4099015E7</v>
      </c>
    </row>
    <row r="52" spans="8:8">
      <c r="B52" s="13" t="s">
        <v>21</v>
      </c>
      <c r="C52" s="14">
        <f>C51+C43</f>
        <v>6.273436E7</v>
      </c>
    </row>
    <row r="53" spans="8:8" ht="16.5">
      <c r="B53" s="17" t="s">
        <v>76</v>
      </c>
      <c r="C53" s="18">
        <f>C52+C37</f>
        <v>1.07954265E8</v>
      </c>
    </row>
    <row r="54" spans="8:8" ht="16.5">
      <c r="C54" s="1"/>
    </row>
    <row r="55" spans="8:8">
      <c r="B55" s="2" t="s">
        <v>35</v>
      </c>
      <c r="C55" s="1"/>
    </row>
    <row r="56" spans="8:8">
      <c r="B56" s="2" t="s">
        <v>123</v>
      </c>
      <c r="C56" s="1"/>
    </row>
    <row r="57" spans="8:8">
      <c r="B57" t="s">
        <v>37</v>
      </c>
      <c r="C57" s="1">
        <v>1.907787E7</v>
      </c>
    </row>
    <row r="58" spans="8:8">
      <c r="B58" t="s">
        <v>124</v>
      </c>
      <c r="C58" s="1">
        <v>1127343.0</v>
      </c>
    </row>
    <row r="59" spans="8:8">
      <c r="B59" t="s">
        <v>125</v>
      </c>
      <c r="C59" s="1">
        <v>468598.0</v>
      </c>
    </row>
    <row r="60" spans="8:8">
      <c r="B60" s="4" t="s">
        <v>126</v>
      </c>
      <c r="C60" s="5">
        <v>60930.0</v>
      </c>
    </row>
    <row r="61" spans="8:8">
      <c r="B61" s="2" t="s">
        <v>43</v>
      </c>
      <c r="C61" s="6">
        <f>SUM(C57:C60)</f>
        <v>2.0734741E7</v>
      </c>
    </row>
    <row r="62" spans="8:8">
      <c r="C62" s="1"/>
    </row>
    <row r="63" spans="8:8">
      <c r="B63" s="2" t="s">
        <v>127</v>
      </c>
      <c r="C63" s="1"/>
    </row>
    <row r="64" spans="8:8">
      <c r="B64" t="s">
        <v>128</v>
      </c>
      <c r="C64" s="1">
        <v>189034.0</v>
      </c>
    </row>
    <row r="65" spans="8:8">
      <c r="B65" t="s">
        <v>129</v>
      </c>
      <c r="C65" s="1">
        <v>3.0169689E7</v>
      </c>
    </row>
    <row r="66" spans="8:8">
      <c r="B66" t="s">
        <v>46</v>
      </c>
      <c r="C66" s="1">
        <v>1.3917495E7</v>
      </c>
    </row>
    <row r="67" spans="8:8">
      <c r="B67" t="s">
        <v>130</v>
      </c>
      <c r="C67" s="1">
        <v>3372284.0</v>
      </c>
    </row>
    <row r="68" spans="8:8">
      <c r="B68" t="s">
        <v>131</v>
      </c>
      <c r="C68" s="1">
        <v>3.4930266E7</v>
      </c>
    </row>
    <row r="69" spans="8:8">
      <c r="B69" s="4" t="s">
        <v>132</v>
      </c>
      <c r="C69" s="5">
        <v>4640756.0</v>
      </c>
    </row>
    <row r="70" spans="8:8">
      <c r="B70" s="13" t="s">
        <v>52</v>
      </c>
      <c r="C70" s="14">
        <f>SUM(C64:C69)</f>
        <v>8.7219524E7</v>
      </c>
    </row>
    <row r="71" spans="8:8" ht="16.5">
      <c r="B71" s="17" t="s">
        <v>133</v>
      </c>
      <c r="C71" s="18">
        <f>C70+C61</f>
        <v>1.07954265E8</v>
      </c>
    </row>
    <row r="72" spans="8:8" ht="16.5">
      <c r="C72" s="1"/>
    </row>
    <row r="73" spans="8:8">
      <c r="C73" s="1"/>
    </row>
    <row r="74" spans="8:8">
      <c r="C74" s="1"/>
    </row>
    <row r="75" spans="8:8">
      <c r="C75" s="1"/>
    </row>
    <row r="76" spans="8:8">
      <c r="C76" s="1"/>
    </row>
    <row r="77" spans="8:8">
      <c r="C77" s="1"/>
    </row>
    <row r="78" spans="8:8">
      <c r="A78" t="s">
        <v>97</v>
      </c>
      <c r="B78" s="2" t="s">
        <v>77</v>
      </c>
      <c r="C78" s="1"/>
    </row>
    <row r="79" spans="8:8">
      <c r="B79" s="2" t="s">
        <v>134</v>
      </c>
      <c r="C79" s="1"/>
    </row>
    <row r="80" spans="8:8">
      <c r="B80" t="s">
        <v>135</v>
      </c>
      <c r="C80" s="1">
        <v>4.80790325E8</v>
      </c>
    </row>
    <row r="81" spans="8:8">
      <c r="B81" t="s">
        <v>136</v>
      </c>
      <c r="C81" s="1">
        <v>-4.35004363E8</v>
      </c>
    </row>
    <row r="82" spans="8:8">
      <c r="B82" t="s">
        <v>137</v>
      </c>
      <c r="C82" s="1">
        <v>-944749.0</v>
      </c>
    </row>
    <row r="83" spans="8:8">
      <c r="B83" t="s">
        <v>138</v>
      </c>
      <c r="C83" s="1">
        <v>196552.0</v>
      </c>
    </row>
    <row r="84" spans="8:8">
      <c r="B84" t="s">
        <v>82</v>
      </c>
      <c r="C84" s="1">
        <v>-7660435.0</v>
      </c>
    </row>
    <row r="85" spans="8:8">
      <c r="B85" s="4" t="s">
        <v>139</v>
      </c>
      <c r="C85" s="5">
        <v>-23223.0</v>
      </c>
    </row>
    <row r="86" spans="8:8">
      <c r="B86" s="2" t="s">
        <v>30</v>
      </c>
      <c r="C86" s="6">
        <f>SUM(C80:C85)</f>
        <v>3.7354107E7</v>
      </c>
    </row>
    <row r="87" spans="8:8">
      <c r="C87" s="1"/>
    </row>
    <row r="88" spans="8:8">
      <c r="B88" s="2" t="s">
        <v>140</v>
      </c>
      <c r="C88" s="1"/>
    </row>
    <row r="89" spans="8:8">
      <c r="B89" t="s">
        <v>141</v>
      </c>
      <c r="C89" s="1">
        <v>-2751209.0</v>
      </c>
    </row>
    <row r="90" spans="8:8">
      <c r="B90" t="s">
        <v>142</v>
      </c>
      <c r="C90" s="1">
        <v>22560.0</v>
      </c>
    </row>
    <row r="91" spans="8:8">
      <c r="B91" t="s">
        <v>143</v>
      </c>
      <c r="C91" s="1">
        <v>4451422.0</v>
      </c>
    </row>
    <row r="92" spans="8:8">
      <c r="B92" s="4" t="s">
        <v>144</v>
      </c>
      <c r="C92" s="5">
        <v>29895.0</v>
      </c>
    </row>
    <row r="93" spans="8:8">
      <c r="B93" s="2" t="s">
        <v>28</v>
      </c>
      <c r="C93" s="6">
        <f>SUM(C89:C92)</f>
        <v>1752668.0</v>
      </c>
    </row>
    <row r="94" spans="8:8">
      <c r="C94" s="1"/>
    </row>
    <row r="95" spans="8:8">
      <c r="B95" s="2" t="s">
        <v>145</v>
      </c>
      <c r="C95" s="1"/>
    </row>
    <row r="96" spans="8:8">
      <c r="B96" t="s">
        <v>146</v>
      </c>
      <c r="C96" s="1">
        <v>-1777658.0</v>
      </c>
    </row>
    <row r="97" spans="8:8">
      <c r="B97" t="s">
        <v>93</v>
      </c>
      <c r="C97" s="1">
        <v>-3115845.0</v>
      </c>
    </row>
    <row r="98" spans="8:8">
      <c r="B98" s="4" t="s">
        <v>147</v>
      </c>
      <c r="C98" s="5">
        <v>-95304.0</v>
      </c>
    </row>
    <row r="99" spans="8:8">
      <c r="B99" s="15" t="s">
        <v>29</v>
      </c>
      <c r="C99" s="16">
        <f>SUM(C96:C98)</f>
        <v>-4988807.0</v>
      </c>
    </row>
    <row r="100" spans="8:8">
      <c r="B100" t="s">
        <v>27</v>
      </c>
      <c r="C100" s="1">
        <v>14382.0</v>
      </c>
    </row>
    <row r="101" spans="8:8">
      <c r="B101" s="19" t="s">
        <v>150</v>
      </c>
      <c r="C101" s="20">
        <f>C99+C93+C86+C100</f>
        <v>3.413235E7</v>
      </c>
    </row>
    <row r="102" spans="8:8">
      <c r="B102" s="11" t="s">
        <v>148</v>
      </c>
      <c r="C102" s="5">
        <v>5438672.0</v>
      </c>
    </row>
    <row r="103" spans="8:8" ht="16.5">
      <c r="B103" s="9" t="s">
        <v>149</v>
      </c>
      <c r="C103" s="10">
        <f>SUM(C101:C102)</f>
        <v>3.9571022E7</v>
      </c>
    </row>
    <row r="104" spans="8:8" ht="16.5">
      <c r="B104" s="2"/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"/>
  <sheetViews>
    <sheetView workbookViewId="0" showGridLines="0" zoomScale="41">
      <pane ySplit="1" topLeftCell="A2" state="frozen" activePane="bottomLeft"/>
      <selection pane="bottomLeft" activeCell="B1" sqref="B1"/>
    </sheetView>
  </sheetViews>
  <sheetFormatPr defaultRowHeight="15.75" defaultColWidth="10"/>
  <cols>
    <col min="1" max="1" customWidth="1" width="2.625" style="0"/>
    <col min="2" max="2" customWidth="1" width="60.625" style="0"/>
    <col min="3" max="3" customWidth="1" width="15.625" style="1"/>
  </cols>
  <sheetData>
    <row r="1" spans="8:8">
      <c r="B1" s="2" t="s">
        <v>196</v>
      </c>
      <c r="C1" s="3">
        <v>2023.0</v>
      </c>
    </row>
    <row r="3" spans="8:8">
      <c r="A3" t="s">
        <v>97</v>
      </c>
      <c r="B3" s="2" t="s">
        <v>16</v>
      </c>
    </row>
    <row r="4" spans="8:8">
      <c r="B4" t="s">
        <v>26</v>
      </c>
      <c r="C4" s="1">
        <v>3.391111978E9</v>
      </c>
    </row>
    <row r="5" spans="8:8">
      <c r="B5" s="4" t="s">
        <v>5</v>
      </c>
      <c r="C5" s="5">
        <v>-3.316265223E9</v>
      </c>
    </row>
    <row r="6" spans="8:8">
      <c r="B6" s="19" t="s">
        <v>151</v>
      </c>
      <c r="C6" s="20">
        <f>SUM(C4:C5)</f>
        <v>7.4846755E7</v>
      </c>
    </row>
    <row r="7" spans="8:8">
      <c r="B7" t="s">
        <v>10</v>
      </c>
      <c r="C7" s="1">
        <v>1.3507431E7</v>
      </c>
    </row>
    <row r="8" spans="8:8">
      <c r="B8" s="2" t="s">
        <v>197</v>
      </c>
    </row>
    <row r="9" spans="8:8">
      <c r="B9" t="s">
        <v>7</v>
      </c>
      <c r="C9" s="21">
        <v>-1.5234975E7</v>
      </c>
    </row>
    <row r="10" spans="8:8">
      <c r="B10" t="s">
        <v>8</v>
      </c>
      <c r="C10" s="22">
        <v>-5242671.0</v>
      </c>
    </row>
    <row r="11" spans="8:8">
      <c r="B11" t="s">
        <v>152</v>
      </c>
      <c r="C11" s="22">
        <v>-437160.0</v>
      </c>
    </row>
    <row r="12" spans="8:8">
      <c r="B12" s="7" t="s">
        <v>9</v>
      </c>
      <c r="C12" s="23">
        <v>-1879519.0</v>
      </c>
    </row>
    <row r="13" spans="8:8">
      <c r="B13" s="13" t="s">
        <v>153</v>
      </c>
      <c r="C13" s="14">
        <f>SUM(C9:C12)</f>
        <v>-2.2794325E7</v>
      </c>
    </row>
    <row r="14" spans="8:8">
      <c r="B14" s="19" t="s">
        <v>154</v>
      </c>
      <c r="C14" s="20">
        <f>C6+C7+C13</f>
        <v>6.5559861E7</v>
      </c>
    </row>
    <row r="15" spans="8:8">
      <c r="B15" t="s">
        <v>12</v>
      </c>
      <c r="C15" s="1">
        <v>-4.0334643E7</v>
      </c>
    </row>
    <row r="16" spans="8:8">
      <c r="B16" t="s">
        <v>157</v>
      </c>
      <c r="C16" s="1">
        <v>-859121.0</v>
      </c>
    </row>
    <row r="17" spans="8:8">
      <c r="B17" s="13" t="s">
        <v>155</v>
      </c>
      <c r="C17" s="14">
        <f>SUM(C14:C16)</f>
        <v>2.4366097E7</v>
      </c>
    </row>
    <row r="18" spans="8:8">
      <c r="B18" t="s">
        <v>15</v>
      </c>
      <c r="C18" s="1">
        <v>-1.8703952E7</v>
      </c>
    </row>
    <row r="19" spans="8:8" ht="16.5">
      <c r="B19" s="9" t="s">
        <v>156</v>
      </c>
      <c r="C19" s="10">
        <f>C17+C18</f>
        <v>5662145.0</v>
      </c>
    </row>
    <row r="20" spans="8:8" ht="16.5"/>
    <row r="26" spans="8:8">
      <c r="A26" t="s">
        <v>97</v>
      </c>
      <c r="B26" s="2" t="s">
        <v>34</v>
      </c>
    </row>
    <row r="27" spans="8:8">
      <c r="B27" s="2" t="s">
        <v>35</v>
      </c>
    </row>
    <row r="28" spans="8:8">
      <c r="B28" s="2" t="s">
        <v>18</v>
      </c>
    </row>
    <row r="29" spans="8:8">
      <c r="B29" t="s">
        <v>37</v>
      </c>
      <c r="C29" s="1">
        <v>1.864056E7</v>
      </c>
    </row>
    <row r="30" spans="8:8">
      <c r="B30" t="s">
        <v>38</v>
      </c>
      <c r="C30" s="1">
        <v>6898277.0</v>
      </c>
    </row>
    <row r="31" spans="8:8">
      <c r="B31" t="s">
        <v>158</v>
      </c>
      <c r="C31" s="1">
        <v>239282.0</v>
      </c>
    </row>
    <row r="32" spans="8:8">
      <c r="B32" t="s">
        <v>39</v>
      </c>
      <c r="C32" s="1">
        <v>1.126172E7</v>
      </c>
    </row>
    <row r="33" spans="8:8">
      <c r="B33" t="s">
        <v>159</v>
      </c>
      <c r="C33" s="1">
        <v>761044.0</v>
      </c>
    </row>
    <row r="34" spans="8:8">
      <c r="B34" t="s">
        <v>160</v>
      </c>
      <c r="C34" s="1">
        <v>370750.0</v>
      </c>
    </row>
    <row r="35" spans="8:8">
      <c r="B35" s="4" t="s">
        <v>161</v>
      </c>
      <c r="C35" s="5">
        <v>2.1875045E7</v>
      </c>
    </row>
    <row r="36" spans="8:8">
      <c r="B36" s="2" t="s">
        <v>162</v>
      </c>
      <c r="C36" s="6">
        <f>SUM(C29:C35)</f>
        <v>6.0046678E7</v>
      </c>
    </row>
    <row r="38" spans="8:8">
      <c r="B38" s="2" t="s">
        <v>17</v>
      </c>
    </row>
    <row r="39" spans="8:8">
      <c r="B39" t="s">
        <v>163</v>
      </c>
      <c r="C39" s="1">
        <v>871872.0</v>
      </c>
    </row>
    <row r="40" spans="8:8">
      <c r="B40" t="s">
        <v>45</v>
      </c>
      <c r="C40" s="1">
        <v>2.92626142E8</v>
      </c>
    </row>
    <row r="41" spans="8:8">
      <c r="B41" t="s">
        <v>46</v>
      </c>
      <c r="C41" s="1">
        <v>4.95898435E8</v>
      </c>
    </row>
    <row r="42" spans="8:8">
      <c r="B42" t="s">
        <v>47</v>
      </c>
      <c r="C42" s="1">
        <v>569484.0</v>
      </c>
    </row>
    <row r="43" spans="8:8">
      <c r="B43" t="s">
        <v>48</v>
      </c>
      <c r="C43" s="1">
        <v>1204894.0</v>
      </c>
    </row>
    <row r="44" spans="8:8">
      <c r="B44" t="s">
        <v>49</v>
      </c>
      <c r="C44" s="1">
        <v>1.03224248E8</v>
      </c>
    </row>
    <row r="45" spans="8:8">
      <c r="B45" s="4" t="s">
        <v>132</v>
      </c>
      <c r="C45" s="5">
        <v>2.8954358E7</v>
      </c>
    </row>
    <row r="46" spans="8:8">
      <c r="B46" s="13" t="s">
        <v>164</v>
      </c>
      <c r="C46" s="14">
        <f>SUM(C39:C45)</f>
        <v>9.23349433E8</v>
      </c>
    </row>
    <row r="47" spans="8:8" ht="16.5">
      <c r="B47" s="17" t="s">
        <v>133</v>
      </c>
      <c r="C47" s="18">
        <f>C46+C36</f>
        <v>9.83396111E8</v>
      </c>
    </row>
    <row r="48" spans="8:8" ht="16.5"/>
    <row r="49" spans="8:8">
      <c r="B49" s="2" t="s">
        <v>53</v>
      </c>
    </row>
    <row r="50" spans="8:8">
      <c r="B50" t="s">
        <v>54</v>
      </c>
    </row>
    <row r="51" spans="8:8">
      <c r="B51" t="s">
        <v>55</v>
      </c>
      <c r="C51" s="1">
        <v>4694734.0</v>
      </c>
    </row>
    <row r="52" spans="8:8">
      <c r="B52" s="4" t="s">
        <v>165</v>
      </c>
      <c r="C52" s="5">
        <v>2.11865173E8</v>
      </c>
    </row>
    <row r="53" spans="8:8">
      <c r="B53" s="2" t="s">
        <v>22</v>
      </c>
      <c r="C53" s="6">
        <f>SUM(C51:C52)</f>
        <v>2.16559907E8</v>
      </c>
    </row>
    <row r="55" spans="8:8">
      <c r="B55" s="2" t="s">
        <v>177</v>
      </c>
    </row>
    <row r="56" spans="8:8">
      <c r="B56" s="2" t="s">
        <v>20</v>
      </c>
    </row>
    <row r="57" spans="8:8">
      <c r="B57" t="s">
        <v>166</v>
      </c>
      <c r="C57" s="1">
        <v>1.118564E7</v>
      </c>
    </row>
    <row r="58" spans="8:8">
      <c r="B58" t="s">
        <v>167</v>
      </c>
      <c r="C58" s="1">
        <v>6611373.0</v>
      </c>
    </row>
    <row r="59" spans="8:8">
      <c r="B59" t="s">
        <v>168</v>
      </c>
      <c r="C59" s="1">
        <v>100000.0</v>
      </c>
    </row>
    <row r="60" spans="8:8">
      <c r="B60" s="4" t="s">
        <v>169</v>
      </c>
      <c r="C60" s="5">
        <v>593849.0</v>
      </c>
    </row>
    <row r="61" spans="8:8">
      <c r="B61" s="2" t="s">
        <v>170</v>
      </c>
      <c r="C61" s="6">
        <f>SUM(C57:C60)</f>
        <v>1.8490862E7</v>
      </c>
    </row>
    <row r="63" spans="8:8">
      <c r="B63" s="2" t="s">
        <v>171</v>
      </c>
    </row>
    <row r="64" spans="8:8">
      <c r="B64" t="s">
        <v>67</v>
      </c>
      <c r="C64" s="1">
        <v>3.080908E8</v>
      </c>
    </row>
    <row r="65" spans="8:8">
      <c r="B65" t="s">
        <v>172</v>
      </c>
      <c r="C65" s="1">
        <v>4.22705573E8</v>
      </c>
    </row>
    <row r="66" spans="8:8">
      <c r="B66" t="s">
        <v>173</v>
      </c>
      <c r="C66" s="1">
        <v>1.1523844E7</v>
      </c>
    </row>
    <row r="67" spans="8:8">
      <c r="B67" t="s">
        <v>174</v>
      </c>
      <c r="C67" s="1">
        <v>639413.0</v>
      </c>
    </row>
    <row r="68" spans="8:8">
      <c r="B68" t="s">
        <v>175</v>
      </c>
      <c r="C68" s="1">
        <v>483269.0</v>
      </c>
    </row>
    <row r="69" spans="8:8">
      <c r="B69" t="s">
        <v>50</v>
      </c>
      <c r="C69" s="1">
        <v>3341201.0</v>
      </c>
    </row>
    <row r="70" spans="8:8">
      <c r="B70" s="4" t="s">
        <v>70</v>
      </c>
      <c r="C70" s="5">
        <v>1561242.0</v>
      </c>
    </row>
    <row r="71" spans="8:8">
      <c r="B71" s="13" t="s">
        <v>75</v>
      </c>
      <c r="C71" s="14">
        <f>SUM(C64:C70)</f>
        <v>7.48345342E8</v>
      </c>
    </row>
    <row r="72" spans="8:8">
      <c r="B72" s="13" t="s">
        <v>176</v>
      </c>
      <c r="C72" s="14">
        <f>C71+C61</f>
        <v>7.66836204E8</v>
      </c>
    </row>
    <row r="73" spans="8:8" ht="16.5">
      <c r="B73" s="17" t="s">
        <v>76</v>
      </c>
      <c r="C73" s="18">
        <f>C72+C53</f>
        <v>9.83396111E8</v>
      </c>
    </row>
    <row r="74" spans="8:8" ht="16.5"/>
    <row r="77" spans="8:8">
      <c r="A77" t="s">
        <v>97</v>
      </c>
      <c r="B77" s="2" t="s">
        <v>77</v>
      </c>
    </row>
    <row r="78" spans="8:8">
      <c r="B78" s="2" t="s">
        <v>178</v>
      </c>
    </row>
    <row r="79" spans="8:8">
      <c r="B79" t="s">
        <v>179</v>
      </c>
      <c r="C79" s="1">
        <v>-1.79106818E8</v>
      </c>
    </row>
    <row r="80" spans="8:8">
      <c r="B80" t="s">
        <v>159</v>
      </c>
      <c r="C80" s="1">
        <v>-427524.0</v>
      </c>
    </row>
    <row r="81" spans="8:8">
      <c r="B81" t="s">
        <v>41</v>
      </c>
      <c r="C81" s="1">
        <v>-33213.0</v>
      </c>
    </row>
    <row r="82" spans="8:8">
      <c r="B82" t="s">
        <v>39</v>
      </c>
      <c r="C82" s="1">
        <v>-15000.0</v>
      </c>
    </row>
    <row r="83" spans="8:8">
      <c r="B83" t="s">
        <v>180</v>
      </c>
      <c r="C83" s="1">
        <v>-3.3167967E7</v>
      </c>
    </row>
    <row r="84" spans="8:8">
      <c r="B84" t="s">
        <v>80</v>
      </c>
      <c r="C84" s="1">
        <v>-2.7814925E7</v>
      </c>
    </row>
    <row r="85" spans="8:8">
      <c r="B85" s="4" t="s">
        <v>181</v>
      </c>
      <c r="C85" s="5">
        <v>-716467.0</v>
      </c>
    </row>
    <row r="86" spans="8:8">
      <c r="B86" s="15" t="s">
        <v>31</v>
      </c>
      <c r="C86" s="16">
        <f>SUM(C79:C85)</f>
        <v>-2.41281914E8</v>
      </c>
    </row>
    <row r="87" spans="8:8">
      <c r="B87" s="2"/>
      <c r="C87" s="6"/>
    </row>
    <row r="89" spans="8:8">
      <c r="B89" s="2" t="s">
        <v>182</v>
      </c>
    </row>
    <row r="90" spans="8:8">
      <c r="B90" t="s">
        <v>183</v>
      </c>
      <c r="C90" s="1">
        <v>-5090713.0</v>
      </c>
    </row>
    <row r="91" spans="8:8">
      <c r="B91" t="s">
        <v>184</v>
      </c>
      <c r="C91" s="1">
        <v>182036.0</v>
      </c>
    </row>
    <row r="92" spans="8:8">
      <c r="B92" s="4" t="s">
        <v>185</v>
      </c>
      <c r="C92" s="5">
        <v>555839.0</v>
      </c>
    </row>
    <row r="93" spans="8:8">
      <c r="B93" s="15" t="s">
        <v>32</v>
      </c>
      <c r="C93" s="16">
        <f>SUM(C90:C92)</f>
        <v>-4352838.0</v>
      </c>
    </row>
    <row r="94" spans="8:8">
      <c r="B94" s="2"/>
      <c r="C94" s="6"/>
    </row>
    <row r="96" spans="8:8">
      <c r="B96" s="2" t="s">
        <v>186</v>
      </c>
    </row>
    <row r="97" spans="8:8">
      <c r="B97" t="s">
        <v>187</v>
      </c>
      <c r="C97" s="1">
        <v>2.65572592E8</v>
      </c>
    </row>
    <row r="98" spans="8:8">
      <c r="B98" t="s">
        <v>188</v>
      </c>
      <c r="C98" s="1">
        <v>-1578125.0</v>
      </c>
    </row>
    <row r="99" spans="8:8">
      <c r="B99" s="4" t="s">
        <v>189</v>
      </c>
      <c r="C99" s="5">
        <v>-4612011.0</v>
      </c>
    </row>
    <row r="100" spans="8:8">
      <c r="B100" s="13" t="s">
        <v>33</v>
      </c>
      <c r="C100" s="14">
        <f>SUM(C97:C99)</f>
        <v>2.59382456E8</v>
      </c>
    </row>
    <row r="102" spans="8:8">
      <c r="B102" s="2" t="s">
        <v>190</v>
      </c>
      <c r="C102" s="6">
        <f>C100+C93+C86</f>
        <v>1.3747704E7</v>
      </c>
    </row>
    <row r="103" spans="8:8">
      <c r="B103" s="4" t="s">
        <v>191</v>
      </c>
      <c r="C103" s="5">
        <v>1.2060789E7</v>
      </c>
    </row>
    <row r="104" spans="8:8" ht="16.5">
      <c r="B104" s="17" t="s">
        <v>192</v>
      </c>
      <c r="C104" s="18">
        <f>C103+C102</f>
        <v>2.5808493E7</v>
      </c>
    </row>
    <row r="105" spans="8:8" ht="16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Arif Ali</dc:creator>
  <cp:lastModifiedBy>Arif Ali</cp:lastModifiedBy>
  <dcterms:created xsi:type="dcterms:W3CDTF">2024-08-04T06:25:22Z</dcterms:created>
  <dcterms:modified xsi:type="dcterms:W3CDTF">2024-08-07T08:41:58Z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845a521bede04f1894abe7d47a83d268</vt:lpwstr>
  </property>
</Properties>
</file>