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5b9295e06d7a72/Desktop/Data Science/"/>
    </mc:Choice>
  </mc:AlternateContent>
  <xr:revisionPtr revIDLastSave="422" documentId="8_{7EDE5EC8-C42A-4A23-82C2-2E4D069000DB}" xr6:coauthVersionLast="47" xr6:coauthVersionMax="47" xr10:uidLastSave="{631810B3-8AFD-4BA0-A142-E96D1FB73284}"/>
  <bookViews>
    <workbookView minimized="1" xWindow="1152" yWindow="1152" windowWidth="17280" windowHeight="8880" activeTab="2" xr2:uid="{BBF950FA-A4D7-4744-A155-B98998C44D09}"/>
  </bookViews>
  <sheets>
    <sheet name="2020 Summer Olympics medal tabl" sheetId="2" r:id="rId1"/>
    <sheet name="Detail1" sheetId="5" r:id="rId2"/>
    <sheet name="Sheet2" sheetId="3" r:id="rId3"/>
    <sheet name="Sheet1" sheetId="1" r:id="rId4"/>
  </sheets>
  <definedNames>
    <definedName name="_xlcn.WorksheetConnection_2020SummerOlympics.xlsx_2020_Summer_Olympics_medal_table_361" hidden="1">_2020_Summer_Olympics_medal_table_36[]</definedName>
    <definedName name="_xlcn.WorksheetConnection_2020SummerOlympics.xlsxTable21" hidden="1">Table2[]</definedName>
    <definedName name="ExternalData_1" localSheetId="0" hidden="1">'2020 Summer Olympics medal tabl'!$A$1:$G$94</definedName>
  </definedNames>
  <calcPr calcId="191029"/>
  <pivotCaches>
    <pivotCache cacheId="93" r:id="rId5"/>
    <pivotCache cacheId="105" r:id="rId6"/>
    <pivotCache cacheId="11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_2020_Summer_Olympics_medal_table_36" name="_2020_Summer_Olympics_medal_table_36" connection="WorksheetConnection_2020 Summer Olympics.xlsx!_2020_Summer_Olympics_medal_table_36"/>
          <x15:modelTable id="Table2" name="Table2" connection="WorksheetConnection_2020 Summer Olympics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C95" i="2"/>
  <c r="B95" i="2"/>
  <c r="D95" i="2"/>
  <c r="E95" i="2"/>
  <c r="F95" i="2"/>
  <c r="G9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1D4DCB-9190-4EB4-BC34-B1AC1D263FFF}" keepAlive="1" name="Query - 2020 Summer Olympics medal table[36]" description="Connection to the '2020 Summer Olympics medal table[36]' query in the workbook." type="5" refreshedVersion="8" background="1" saveData="1">
    <dbPr connection="Provider=Microsoft.Mashup.OleDb.1;Data Source=$Workbook$;Location=&quot;2020 Summer Olympics medal table[36]&quot;;Extended Properties=&quot;&quot;" command="SELECT * FROM [2020 Summer Olympics medal table[36]]]"/>
  </connection>
  <connection id="2" xr16:uid="{9F7E236B-6F65-436B-A6D2-E9A4C9B7173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74AF951-7486-44C5-8C4A-5D8D41C68E7D}" name="WorksheetConnection_2020 Summer Olympics.xlsx!_2020_Summer_Olympics_medal_table_36" type="102" refreshedVersion="8" minRefreshableVersion="5">
    <extLst>
      <ext xmlns:x15="http://schemas.microsoft.com/office/spreadsheetml/2010/11/main" uri="{DE250136-89BD-433C-8126-D09CA5730AF9}">
        <x15:connection id="_2020_Summer_Olympics_medal_table_36" autoDelete="1">
          <x15:rangePr sourceName="_xlcn.WorksheetConnection_2020SummerOlympics.xlsx_2020_Summer_Olympics_medal_table_361"/>
        </x15:connection>
      </ext>
    </extLst>
  </connection>
  <connection id="4" xr16:uid="{1C87D821-5592-4914-8CAD-8BF206411174}" name="WorksheetConnection_2020 Summer Olympics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2020SummerOlympics.xlsxTable21"/>
        </x15:connection>
      </ext>
    </extLst>
  </connection>
</connections>
</file>

<file path=xl/sharedStrings.xml><?xml version="1.0" encoding="utf-8"?>
<sst xmlns="http://schemas.openxmlformats.org/spreadsheetml/2006/main" count="272" uniqueCount="176">
  <si>
    <t>Rank</t>
  </si>
  <si>
    <t>Country</t>
  </si>
  <si>
    <t>Gold</t>
  </si>
  <si>
    <t>Silver</t>
  </si>
  <si>
    <t>Bronze</t>
  </si>
  <si>
    <t>Total</t>
  </si>
  <si>
    <t>Gold Percentage</t>
  </si>
  <si>
    <t>1</t>
  </si>
  <si>
    <t>United States</t>
  </si>
  <si>
    <t>2</t>
  </si>
  <si>
    <t>China</t>
  </si>
  <si>
    <t>3</t>
  </si>
  <si>
    <t>Japan</t>
  </si>
  <si>
    <t>4</t>
  </si>
  <si>
    <t>Great Britain</t>
  </si>
  <si>
    <t>5</t>
  </si>
  <si>
    <t>ROC</t>
  </si>
  <si>
    <t>6</t>
  </si>
  <si>
    <t>Australia</t>
  </si>
  <si>
    <t>7</t>
  </si>
  <si>
    <t>Netherlands</t>
  </si>
  <si>
    <t>8</t>
  </si>
  <si>
    <t>France</t>
  </si>
  <si>
    <t>9</t>
  </si>
  <si>
    <t>Germany</t>
  </si>
  <si>
    <t>10</t>
  </si>
  <si>
    <t>Italy</t>
  </si>
  <si>
    <t>11</t>
  </si>
  <si>
    <t>Canada</t>
  </si>
  <si>
    <t>12</t>
  </si>
  <si>
    <t>Brazil</t>
  </si>
  <si>
    <t>13</t>
  </si>
  <si>
    <t>New Zealand</t>
  </si>
  <si>
    <t>14</t>
  </si>
  <si>
    <t>Cuba</t>
  </si>
  <si>
    <t>15</t>
  </si>
  <si>
    <t>Hungary</t>
  </si>
  <si>
    <t>16</t>
  </si>
  <si>
    <t>South Korea</t>
  </si>
  <si>
    <t>17</t>
  </si>
  <si>
    <t>Poland</t>
  </si>
  <si>
    <t>18</t>
  </si>
  <si>
    <t>Czech Republic</t>
  </si>
  <si>
    <t>19</t>
  </si>
  <si>
    <t>Kenya</t>
  </si>
  <si>
    <t>20</t>
  </si>
  <si>
    <t>Norway</t>
  </si>
  <si>
    <t>21</t>
  </si>
  <si>
    <t>Jamaica</t>
  </si>
  <si>
    <t>22</t>
  </si>
  <si>
    <t>Spain</t>
  </si>
  <si>
    <t>23</t>
  </si>
  <si>
    <t>Sweden</t>
  </si>
  <si>
    <t>24</t>
  </si>
  <si>
    <t>Switzerland</t>
  </si>
  <si>
    <t>25</t>
  </si>
  <si>
    <t>Denmark</t>
  </si>
  <si>
    <t>26</t>
  </si>
  <si>
    <t>Croatia</t>
  </si>
  <si>
    <t>27</t>
  </si>
  <si>
    <t>Iran</t>
  </si>
  <si>
    <t>28</t>
  </si>
  <si>
    <t>Serbia</t>
  </si>
  <si>
    <t>29</t>
  </si>
  <si>
    <t>Belgium</t>
  </si>
  <si>
    <t>30</t>
  </si>
  <si>
    <t>Bulgaria</t>
  </si>
  <si>
    <t>31</t>
  </si>
  <si>
    <t>Slovenia</t>
  </si>
  <si>
    <t>32</t>
  </si>
  <si>
    <t>Uzbekistan</t>
  </si>
  <si>
    <t>33</t>
  </si>
  <si>
    <t>Georgia</t>
  </si>
  <si>
    <t>34</t>
  </si>
  <si>
    <t>Chinese Taipei</t>
  </si>
  <si>
    <t>35</t>
  </si>
  <si>
    <t>Turkey</t>
  </si>
  <si>
    <t>36</t>
  </si>
  <si>
    <t>Greece</t>
  </si>
  <si>
    <t>Uganda</t>
  </si>
  <si>
    <t>38</t>
  </si>
  <si>
    <t>Ecuador</t>
  </si>
  <si>
    <t>39</t>
  </si>
  <si>
    <t>Ireland</t>
  </si>
  <si>
    <t>Israel</t>
  </si>
  <si>
    <t>41</t>
  </si>
  <si>
    <t>Qatar</t>
  </si>
  <si>
    <t>42</t>
  </si>
  <si>
    <t>Bahamas</t>
  </si>
  <si>
    <t>Kosovo</t>
  </si>
  <si>
    <t>44</t>
  </si>
  <si>
    <t>Ukraine</t>
  </si>
  <si>
    <t>45</t>
  </si>
  <si>
    <t>Belarus</t>
  </si>
  <si>
    <t>46</t>
  </si>
  <si>
    <t>Romania</t>
  </si>
  <si>
    <t>Venezuela</t>
  </si>
  <si>
    <t>48</t>
  </si>
  <si>
    <t>India</t>
  </si>
  <si>
    <t>49</t>
  </si>
  <si>
    <t>Hong Kong</t>
  </si>
  <si>
    <t>50</t>
  </si>
  <si>
    <t>Philippines</t>
  </si>
  <si>
    <t>Slovakia</t>
  </si>
  <si>
    <t>52</t>
  </si>
  <si>
    <t>South Africa</t>
  </si>
  <si>
    <t>53</t>
  </si>
  <si>
    <t>Austria</t>
  </si>
  <si>
    <t>54</t>
  </si>
  <si>
    <t>Egypt</t>
  </si>
  <si>
    <t>55</t>
  </si>
  <si>
    <t>Indonesia</t>
  </si>
  <si>
    <t>56</t>
  </si>
  <si>
    <t>Ethiopia</t>
  </si>
  <si>
    <t>Portugal</t>
  </si>
  <si>
    <t>58</t>
  </si>
  <si>
    <t>Tunisia</t>
  </si>
  <si>
    <t>59</t>
  </si>
  <si>
    <t>Estonia</t>
  </si>
  <si>
    <t>Fiji</t>
  </si>
  <si>
    <t>Latvia</t>
  </si>
  <si>
    <t>Thailand</t>
  </si>
  <si>
    <t>63</t>
  </si>
  <si>
    <t>Bermuda</t>
  </si>
  <si>
    <t>Morocco</t>
  </si>
  <si>
    <t>Puerto Rico</t>
  </si>
  <si>
    <t>66</t>
  </si>
  <si>
    <t>Colombia</t>
  </si>
  <si>
    <t>67</t>
  </si>
  <si>
    <t>Azerbaijan</t>
  </si>
  <si>
    <t>68</t>
  </si>
  <si>
    <t>Dominican Republic</t>
  </si>
  <si>
    <t>69</t>
  </si>
  <si>
    <t>Armenia</t>
  </si>
  <si>
    <t>70</t>
  </si>
  <si>
    <t>Kyrgyzstan</t>
  </si>
  <si>
    <t>71</t>
  </si>
  <si>
    <t>Mongolia</t>
  </si>
  <si>
    <t>72</t>
  </si>
  <si>
    <t>Argentina</t>
  </si>
  <si>
    <t>San Marino</t>
  </si>
  <si>
    <t>74</t>
  </si>
  <si>
    <t>Jordan</t>
  </si>
  <si>
    <t>Malaysia</t>
  </si>
  <si>
    <t>Nigeria</t>
  </si>
  <si>
    <t>77</t>
  </si>
  <si>
    <t>Bahrain</t>
  </si>
  <si>
    <t>Lithuania</t>
  </si>
  <si>
    <t>Namibia</t>
  </si>
  <si>
    <t>North Macedonia</t>
  </si>
  <si>
    <t>Saudi Arabia</t>
  </si>
  <si>
    <t>Turkmenistan</t>
  </si>
  <si>
    <t>83</t>
  </si>
  <si>
    <t>Kazakhstan</t>
  </si>
  <si>
    <t>84</t>
  </si>
  <si>
    <t>Mexico</t>
  </si>
  <si>
    <t>85</t>
  </si>
  <si>
    <t>Finland</t>
  </si>
  <si>
    <t>86</t>
  </si>
  <si>
    <t>Botswana</t>
  </si>
  <si>
    <t>Burkina Faso</t>
  </si>
  <si>
    <t>Ghana</t>
  </si>
  <si>
    <t>Grenada</t>
  </si>
  <si>
    <t>Ivory Coast</t>
  </si>
  <si>
    <t>Kuwait</t>
  </si>
  <si>
    <t>Moldova</t>
  </si>
  <si>
    <t>Syria</t>
  </si>
  <si>
    <t>Row Labels</t>
  </si>
  <si>
    <t>Grand Total</t>
  </si>
  <si>
    <t>Sum of Gold</t>
  </si>
  <si>
    <t>Sum of Silver</t>
  </si>
  <si>
    <t>Sum of Bronze</t>
  </si>
  <si>
    <t>Silver Percentage</t>
  </si>
  <si>
    <t>Bronze Percentage</t>
  </si>
  <si>
    <t>Sum of Silver Percentage</t>
  </si>
  <si>
    <t>Details for Sum of Bronze - Country: 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</si>
</sst>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53">
    <dxf>
      <numFmt numFmtId="13" formatCode="0%"/>
    </dxf>
    <dxf>
      <numFmt numFmtId="2" formatCode="0.00"/>
    </dxf>
    <dxf>
      <numFmt numFmtId="1" formatCode="0"/>
    </dxf>
    <dxf>
      <numFmt numFmtId="166" formatCode="0.0"/>
    </dxf>
    <dxf>
      <numFmt numFmtId="1" formatCode="0"/>
    </dxf>
    <dxf>
      <numFmt numFmtId="13" formatCode="0%"/>
    </dxf>
    <dxf>
      <numFmt numFmtId="2" formatCode="0.00"/>
    </dxf>
    <dxf>
      <numFmt numFmtId="166" formatCode="0.0"/>
    </dxf>
    <dxf>
      <numFmt numFmtId="2" formatCode="0.00"/>
    </dxf>
    <dxf>
      <numFmt numFmtId="13" formatCode="0%"/>
    </dxf>
    <dxf>
      <numFmt numFmtId="2" formatCode="0.00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6" formatCode="0.0"/>
    </dxf>
    <dxf>
      <numFmt numFmtId="1" formatCode="0"/>
    </dxf>
    <dxf>
      <numFmt numFmtId="166" formatCode="0.0"/>
    </dxf>
    <dxf>
      <numFmt numFmtId="2" formatCode="0.00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7" formatCode="0.0%"/>
    </dxf>
    <dxf>
      <numFmt numFmtId="167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 Summer Olympics.xlsx]Sheet2!PivotTable4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Silver</a:t>
            </a:r>
            <a:r>
              <a:rPr lang="en-US" baseline="0"/>
              <a:t> Medal Received by Top 10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Sheet2!$A$4:$A$14</c:f>
              <c:strCache>
                <c:ptCount val="10"/>
                <c:pt idx="0">
                  <c:v>Kyrgyzstan</c:v>
                </c:pt>
                <c:pt idx="1">
                  <c:v>Venezuela</c:v>
                </c:pt>
                <c:pt idx="2">
                  <c:v>Romania</c:v>
                </c:pt>
                <c:pt idx="3">
                  <c:v>Colombia</c:v>
                </c:pt>
                <c:pt idx="4">
                  <c:v>Namibia</c:v>
                </c:pt>
                <c:pt idx="5">
                  <c:v>Saudi Arabia</c:v>
                </c:pt>
                <c:pt idx="6">
                  <c:v>North Macedonia</c:v>
                </c:pt>
                <c:pt idx="7">
                  <c:v>Turkmenistan</c:v>
                </c:pt>
                <c:pt idx="8">
                  <c:v>Lithuania</c:v>
                </c:pt>
                <c:pt idx="9">
                  <c:v>Bahrain</c:v>
                </c:pt>
              </c:strCache>
            </c:strRef>
          </c:cat>
          <c:val>
            <c:numRef>
              <c:f>Sheet2!$B$4:$B$14</c:f>
              <c:numCache>
                <c:formatCode>0%</c:formatCode>
                <c:ptCount val="10"/>
                <c:pt idx="0">
                  <c:v>0.66666666666666663</c:v>
                </c:pt>
                <c:pt idx="1">
                  <c:v>0.75</c:v>
                </c:pt>
                <c:pt idx="2">
                  <c:v>0.75</c:v>
                </c:pt>
                <c:pt idx="3">
                  <c:v>0.8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7-42F9-9055-5ACFC45A3F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2611472"/>
        <c:axId val="452615792"/>
      </c:barChart>
      <c:catAx>
        <c:axId val="45261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15792"/>
        <c:crosses val="autoZero"/>
        <c:auto val="1"/>
        <c:lblAlgn val="ctr"/>
        <c:lblOffset val="100"/>
        <c:noMultiLvlLbl val="0"/>
      </c:catAx>
      <c:valAx>
        <c:axId val="45261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1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 Summer Olympics.xlsx]Sheet2!PivotTable5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Bronze Medal Received by</a:t>
            </a:r>
            <a:r>
              <a:rPr lang="en-US" baseline="0"/>
              <a:t> Top 10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Sheet2!$A$23:$A$33</c:f>
              <c:strCache>
                <c:ptCount val="10"/>
                <c:pt idx="0">
                  <c:v>Namibia</c:v>
                </c:pt>
                <c:pt idx="1">
                  <c:v>North Macedonia</c:v>
                </c:pt>
                <c:pt idx="2">
                  <c:v>Lithuania</c:v>
                </c:pt>
                <c:pt idx="3">
                  <c:v>Bahrain</c:v>
                </c:pt>
                <c:pt idx="4">
                  <c:v>Turkmenistan</c:v>
                </c:pt>
                <c:pt idx="5">
                  <c:v>Saudi Arabia</c:v>
                </c:pt>
                <c:pt idx="6">
                  <c:v>Kyrgyzstan</c:v>
                </c:pt>
                <c:pt idx="7">
                  <c:v>Venezuela</c:v>
                </c:pt>
                <c:pt idx="8">
                  <c:v>Romania</c:v>
                </c:pt>
                <c:pt idx="9">
                  <c:v>Colombia</c:v>
                </c:pt>
              </c:strCache>
            </c:strRef>
          </c:cat>
          <c:val>
            <c:numRef>
              <c:f>Sheet2!$B$23:$B$33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04-4EF3-AD5B-B4E5029B226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2567088"/>
        <c:axId val="552557968"/>
      </c:barChart>
      <c:catAx>
        <c:axId val="55256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57968"/>
        <c:crosses val="autoZero"/>
        <c:auto val="1"/>
        <c:lblAlgn val="ctr"/>
        <c:lblOffset val="100"/>
        <c:noMultiLvlLbl val="0"/>
      </c:catAx>
      <c:valAx>
        <c:axId val="5525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6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 Summer Olympics.xlsx]Sheet2!PivotTable10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Sheet2!$A$38:$A$48</c:f>
              <c:strCache>
                <c:ptCount val="10"/>
                <c:pt idx="0">
                  <c:v>Ukraine</c:v>
                </c:pt>
                <c:pt idx="1">
                  <c:v>Netherlands</c:v>
                </c:pt>
                <c:pt idx="2">
                  <c:v>Germany</c:v>
                </c:pt>
                <c:pt idx="3">
                  <c:v>Japan</c:v>
                </c:pt>
                <c:pt idx="4">
                  <c:v>China</c:v>
                </c:pt>
                <c:pt idx="5">
                  <c:v>Italy</c:v>
                </c:pt>
                <c:pt idx="6">
                  <c:v>Great Britain</c:v>
                </c:pt>
                <c:pt idx="7">
                  <c:v>Australia</c:v>
                </c:pt>
                <c:pt idx="8">
                  <c:v>ROC</c:v>
                </c:pt>
                <c:pt idx="9">
                  <c:v>United States</c:v>
                </c:pt>
              </c:strCache>
            </c:strRef>
          </c:cat>
          <c:val>
            <c:numRef>
              <c:f>Sheet2!$B$38:$B$48</c:f>
              <c:numCache>
                <c:formatCode>0</c:formatCode>
                <c:ptCount val="10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5-4B8E-959E-AAD2D67E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2564208"/>
        <c:axId val="552569008"/>
      </c:barChart>
      <c:catAx>
        <c:axId val="55256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69008"/>
        <c:crosses val="autoZero"/>
        <c:auto val="1"/>
        <c:lblAlgn val="ctr"/>
        <c:lblOffset val="100"/>
        <c:noMultiLvlLbl val="0"/>
      </c:catAx>
      <c:valAx>
        <c:axId val="5525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6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 Summer Olympics.xlsx]Sheet1!PivotTable1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Sum</a:t>
            </a:r>
            <a:r>
              <a:rPr lang="en-MY" baseline="0"/>
              <a:t> of Gold, Silver &amp; Bronze Medal for the Top 10 Country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Gold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0"/>
                <c:pt idx="0">
                  <c:v>United States</c:v>
                </c:pt>
                <c:pt idx="1">
                  <c:v>ROC</c:v>
                </c:pt>
                <c:pt idx="2">
                  <c:v>Netherlands</c:v>
                </c:pt>
                <c:pt idx="3">
                  <c:v>Japan</c:v>
                </c:pt>
                <c:pt idx="4">
                  <c:v>Italy</c:v>
                </c:pt>
                <c:pt idx="5">
                  <c:v>Great Britain</c:v>
                </c:pt>
                <c:pt idx="6">
                  <c:v>Germany</c:v>
                </c:pt>
                <c:pt idx="7">
                  <c:v>France</c:v>
                </c:pt>
                <c:pt idx="8">
                  <c:v>China</c:v>
                </c:pt>
                <c:pt idx="9">
                  <c:v>Australia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0"/>
                <c:pt idx="0">
                  <c:v>39</c:v>
                </c:pt>
                <c:pt idx="1">
                  <c:v>20</c:v>
                </c:pt>
                <c:pt idx="2">
                  <c:v>10</c:v>
                </c:pt>
                <c:pt idx="3">
                  <c:v>27</c:v>
                </c:pt>
                <c:pt idx="4">
                  <c:v>10</c:v>
                </c:pt>
                <c:pt idx="5">
                  <c:v>22</c:v>
                </c:pt>
                <c:pt idx="6">
                  <c:v>10</c:v>
                </c:pt>
                <c:pt idx="7">
                  <c:v>10</c:v>
                </c:pt>
                <c:pt idx="8">
                  <c:v>38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3D1-B2AA-7C10EC67EC1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Silver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0"/>
                <c:pt idx="0">
                  <c:v>United States</c:v>
                </c:pt>
                <c:pt idx="1">
                  <c:v>ROC</c:v>
                </c:pt>
                <c:pt idx="2">
                  <c:v>Netherlands</c:v>
                </c:pt>
                <c:pt idx="3">
                  <c:v>Japan</c:v>
                </c:pt>
                <c:pt idx="4">
                  <c:v>Italy</c:v>
                </c:pt>
                <c:pt idx="5">
                  <c:v>Great Britain</c:v>
                </c:pt>
                <c:pt idx="6">
                  <c:v>Germany</c:v>
                </c:pt>
                <c:pt idx="7">
                  <c:v>France</c:v>
                </c:pt>
                <c:pt idx="8">
                  <c:v>China</c:v>
                </c:pt>
                <c:pt idx="9">
                  <c:v>Australia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0"/>
                <c:pt idx="0">
                  <c:v>41</c:v>
                </c:pt>
                <c:pt idx="1">
                  <c:v>28</c:v>
                </c:pt>
                <c:pt idx="2">
                  <c:v>12</c:v>
                </c:pt>
                <c:pt idx="3">
                  <c:v>14</c:v>
                </c:pt>
                <c:pt idx="4">
                  <c:v>10</c:v>
                </c:pt>
                <c:pt idx="5">
                  <c:v>20</c:v>
                </c:pt>
                <c:pt idx="6">
                  <c:v>11</c:v>
                </c:pt>
                <c:pt idx="7">
                  <c:v>12</c:v>
                </c:pt>
                <c:pt idx="8">
                  <c:v>32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3D1-B2AA-7C10EC67EC1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Sum of Bronze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0"/>
                <c:pt idx="0">
                  <c:v>United States</c:v>
                </c:pt>
                <c:pt idx="1">
                  <c:v>ROC</c:v>
                </c:pt>
                <c:pt idx="2">
                  <c:v>Netherlands</c:v>
                </c:pt>
                <c:pt idx="3">
                  <c:v>Japan</c:v>
                </c:pt>
                <c:pt idx="4">
                  <c:v>Italy</c:v>
                </c:pt>
                <c:pt idx="5">
                  <c:v>Great Britain</c:v>
                </c:pt>
                <c:pt idx="6">
                  <c:v>Germany</c:v>
                </c:pt>
                <c:pt idx="7">
                  <c:v>France</c:v>
                </c:pt>
                <c:pt idx="8">
                  <c:v>China</c:v>
                </c:pt>
                <c:pt idx="9">
                  <c:v>Australia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0"/>
                <c:pt idx="0">
                  <c:v>33</c:v>
                </c:pt>
                <c:pt idx="1">
                  <c:v>23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16</c:v>
                </c:pt>
                <c:pt idx="7">
                  <c:v>11</c:v>
                </c:pt>
                <c:pt idx="8">
                  <c:v>19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3D1-B2AA-7C10EC67E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606608"/>
        <c:axId val="289604208"/>
      </c:barChart>
      <c:catAx>
        <c:axId val="28960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04208"/>
        <c:crosses val="autoZero"/>
        <c:auto val="1"/>
        <c:lblAlgn val="ctr"/>
        <c:lblOffset val="100"/>
        <c:noMultiLvlLbl val="0"/>
      </c:catAx>
      <c:valAx>
        <c:axId val="2896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 Summer Olympics.xlsx]Sheet1!PivotTable2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Gold Medal by Top 10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Sheet1!$A$22:$A$32</c:f>
              <c:strCache>
                <c:ptCount val="10"/>
                <c:pt idx="0">
                  <c:v>Germany</c:v>
                </c:pt>
                <c:pt idx="1">
                  <c:v>France</c:v>
                </c:pt>
                <c:pt idx="2">
                  <c:v>Netherlands</c:v>
                </c:pt>
                <c:pt idx="3">
                  <c:v>Italy</c:v>
                </c:pt>
                <c:pt idx="4">
                  <c:v>Australia</c:v>
                </c:pt>
                <c:pt idx="5">
                  <c:v>ROC</c:v>
                </c:pt>
                <c:pt idx="6">
                  <c:v>Great Britain</c:v>
                </c:pt>
                <c:pt idx="7">
                  <c:v>Japan</c:v>
                </c:pt>
                <c:pt idx="8">
                  <c:v>China</c:v>
                </c:pt>
                <c:pt idx="9">
                  <c:v>United States</c:v>
                </c:pt>
              </c:strCache>
            </c:strRef>
          </c:cat>
          <c:val>
            <c:numRef>
              <c:f>Sheet1!$B$22:$B$32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27</c:v>
                </c:pt>
                <c:pt idx="8">
                  <c:v>38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5-4958-BFC9-5EE988C251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89596528"/>
        <c:axId val="289613328"/>
      </c:barChart>
      <c:catAx>
        <c:axId val="289596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13328"/>
        <c:crosses val="autoZero"/>
        <c:auto val="1"/>
        <c:lblAlgn val="ctr"/>
        <c:lblOffset val="100"/>
        <c:noMultiLvlLbl val="0"/>
      </c:catAx>
      <c:valAx>
        <c:axId val="2896133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95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2</xdr:row>
      <xdr:rowOff>19050</xdr:rowOff>
    </xdr:from>
    <xdr:to>
      <xdr:col>10</xdr:col>
      <xdr:colOff>60960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B926F-5A83-545D-772B-4BCF2219E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19</xdr:row>
      <xdr:rowOff>171450</xdr:rowOff>
    </xdr:from>
    <xdr:to>
      <xdr:col>11</xdr:col>
      <xdr:colOff>457200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FB409-0BB7-9D88-9B5A-FA71BC6E3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830580</xdr:colOff>
      <xdr:row>37</xdr:row>
      <xdr:rowOff>64770</xdr:rowOff>
    </xdr:from>
    <xdr:to>
      <xdr:col>10</xdr:col>
      <xdr:colOff>220980</xdr:colOff>
      <xdr:row>52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7485F2-B066-E668-6BEE-EB9FDAE4A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72390</xdr:rowOff>
    </xdr:from>
    <xdr:to>
      <xdr:col>12</xdr:col>
      <xdr:colOff>342900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84AB9-80BA-C7EF-EE5C-F76E37CA6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22</xdr:row>
      <xdr:rowOff>72390</xdr:rowOff>
    </xdr:from>
    <xdr:to>
      <xdr:col>10</xdr:col>
      <xdr:colOff>38100</xdr:colOff>
      <xdr:row>37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F99C1-AD95-0325-7680-439E12804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25.955224537036" createdVersion="8" refreshedVersion="8" minRefreshableVersion="3" recordCount="93" xr:uid="{13C7645A-D1AA-428A-91E5-53EF8BAF7409}">
  <cacheSource type="worksheet">
    <worksheetSource name="_2020_Summer_Olympics_medal_table_36"/>
  </cacheSource>
  <cacheFields count="7">
    <cacheField name="Rank" numFmtId="0">
      <sharedItems count="67">
        <s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8"/>
        <s v="39"/>
        <s v="41"/>
        <s v="42"/>
        <s v="44"/>
        <s v="45"/>
        <s v="46"/>
        <s v="48"/>
        <s v="49"/>
        <s v="50"/>
        <s v="52"/>
        <s v="53"/>
        <s v="54"/>
        <s v="55"/>
        <s v="56"/>
        <s v="58"/>
        <s v="59"/>
        <s v="63"/>
        <s v="66"/>
        <s v="67"/>
        <s v="68"/>
        <s v="69"/>
        <s v="70"/>
        <s v="71"/>
        <s v="72"/>
        <s v="74"/>
        <s v="77"/>
        <s v="83"/>
        <s v="84"/>
        <s v="85"/>
        <s v="86"/>
      </sharedItems>
    </cacheField>
    <cacheField name="Country" numFmtId="0">
      <sharedItems count="93">
        <s v="United States"/>
        <s v="China"/>
        <s v="Japan"/>
        <s v="Great Britain"/>
        <s v="ROC"/>
        <s v="Australia"/>
        <s v="Netherlands"/>
        <s v="France"/>
        <s v="Germany"/>
        <s v="Italy"/>
        <s v="Canada"/>
        <s v="Brazil"/>
        <s v="New Zealand"/>
        <s v="Cuba"/>
        <s v="Hungary"/>
        <s v="South Korea"/>
        <s v="Poland"/>
        <s v="Czech Republic"/>
        <s v="Kenya"/>
        <s v="Norway"/>
        <s v="Jamaica"/>
        <s v="Spain"/>
        <s v="Sweden"/>
        <s v="Switzerland"/>
        <s v="Denmark"/>
        <s v="Croatia"/>
        <s v="Iran"/>
        <s v="Serbia"/>
        <s v="Belgium"/>
        <s v="Bulgaria"/>
        <s v="Slovenia"/>
        <s v="Uzbekistan"/>
        <s v="Georgia"/>
        <s v="Chinese Taipei"/>
        <s v="Turkey"/>
        <s v="Greece"/>
        <s v="Uganda"/>
        <s v="Ecuador"/>
        <s v="Ireland"/>
        <s v="Israel"/>
        <s v="Qatar"/>
        <s v="Bahamas"/>
        <s v="Kosovo"/>
        <s v="Ukraine"/>
        <s v="Belarus"/>
        <s v="Romania"/>
        <s v="Venezuela"/>
        <s v="India"/>
        <s v="Hong Kong"/>
        <s v="Philippines"/>
        <s v="Slovakia"/>
        <s v="South Africa"/>
        <s v="Austria"/>
        <s v="Egypt"/>
        <s v="Indonesia"/>
        <s v="Ethiopia"/>
        <s v="Portugal"/>
        <s v="Tunisia"/>
        <s v="Estonia"/>
        <s v="Fiji"/>
        <s v="Latvia"/>
        <s v="Thailand"/>
        <s v="Bermuda"/>
        <s v="Morocco"/>
        <s v="Puerto Rico"/>
        <s v="Colombia"/>
        <s v="Azerbaijan"/>
        <s v="Dominican Republic"/>
        <s v="Armenia"/>
        <s v="Kyrgyzstan"/>
        <s v="Mongolia"/>
        <s v="Argentina"/>
        <s v="San Marino"/>
        <s v="Jordan"/>
        <s v="Malaysia"/>
        <s v="Nigeria"/>
        <s v="Bahrain"/>
        <s v="Lithuania"/>
        <s v="Namibia"/>
        <s v="North Macedonia"/>
        <s v="Saudi Arabia"/>
        <s v="Turkmenistan"/>
        <s v="Kazakhstan"/>
        <s v="Mexico"/>
        <s v="Finland"/>
        <s v="Botswana"/>
        <s v="Burkina Faso"/>
        <s v="Ghana"/>
        <s v="Grenada"/>
        <s v="Ivory Coast"/>
        <s v="Kuwait"/>
        <s v="Moldova"/>
        <s v="Syria"/>
      </sharedItems>
    </cacheField>
    <cacheField name="Gold" numFmtId="0">
      <sharedItems containsSemiMixedTypes="0" containsString="0" containsNumber="1" containsInteger="1" minValue="0" maxValue="39"/>
    </cacheField>
    <cacheField name="Silver" numFmtId="0">
      <sharedItems containsSemiMixedTypes="0" containsString="0" containsNumber="1" containsInteger="1" minValue="0" maxValue="41"/>
    </cacheField>
    <cacheField name="Bronze" numFmtId="0">
      <sharedItems containsSemiMixedTypes="0" containsString="0" containsNumber="1" containsInteger="1" minValue="0" maxValue="33"/>
    </cacheField>
    <cacheField name="Total" numFmtId="0">
      <sharedItems containsSemiMixedTypes="0" containsString="0" containsNumber="1" containsInteger="1" minValue="1" maxValue="113"/>
    </cacheField>
    <cacheField name="Gold Percentage" numFmtId="9">
      <sharedItems containsSemiMixedTypes="0" containsString="0" containsNumber="1" minValue="0" maxValue="0.34513274336283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25.962318171296" backgroundQuery="1" createdVersion="8" refreshedVersion="8" minRefreshableVersion="3" recordCount="0" supportSubquery="1" supportAdvancedDrill="1" xr:uid="{FAE242E2-D1A0-448C-AA60-902E5EE9BCEB}">
  <cacheSource type="external" connectionId="2"/>
  <cacheFields count="2">
    <cacheField name="[_2020_Summer_Olympics_medal_table_36].[Country].[Country]" caption="Country" numFmtId="0" hierarchy="1" level="1">
      <sharedItems count="10">
        <s v="Bahrain"/>
        <s v="Colombia"/>
        <s v="Kyrgyzstan"/>
        <s v="Lithuania"/>
        <s v="Namibia"/>
        <s v="North Macedonia"/>
        <s v="Romania"/>
        <s v="Saudi Arabia"/>
        <s v="Turkmenistan"/>
        <s v="Venezuela"/>
      </sharedItems>
    </cacheField>
    <cacheField name="[Measures].[Sum of Silver Percentage]" caption="Sum of Silver Percentage" numFmtId="0" hierarchy="19" level="32767"/>
  </cacheFields>
  <cacheHierarchies count="26">
    <cacheHierarchy uniqueName="[_2020_Summer_Olympics_medal_table_36].[Rank]" caption="Rank" attribute="1" defaultMemberUniqueName="[_2020_Summer_Olympics_medal_table_36].[Rank].[All]" allUniqueName="[_2020_Summer_Olympics_medal_table_36].[Rank].[All]" dimensionUniqueName="[_2020_Summer_Olympics_medal_table_36]" displayFolder="" count="0" memberValueDatatype="130" unbalanced="0"/>
    <cacheHierarchy uniqueName="[_2020_Summer_Olympics_medal_table_36].[Country]" caption="Country" attribute="1" defaultMemberUniqueName="[_2020_Summer_Olympics_medal_table_36].[Country].[All]" allUniqueName="[_2020_Summer_Olympics_medal_table_36].[Country].[All]" dimensionUniqueName="[_2020_Summer_Olympics_medal_table_36]" displayFolder="" count="2" memberValueDatatype="130" unbalanced="0">
      <fieldsUsage count="2">
        <fieldUsage x="-1"/>
        <fieldUsage x="0"/>
      </fieldsUsage>
    </cacheHierarchy>
    <cacheHierarchy uniqueName="[_2020_Summer_Olympics_medal_table_36].[Gold]" caption="Gold" attribute="1" defaultMemberUniqueName="[_2020_Summer_Olympics_medal_table_36].[Gold].[All]" allUniqueName="[_2020_Summer_Olympics_medal_table_36].[Gold].[All]" dimensionUniqueName="[_2020_Summer_Olympics_medal_table_36]" displayFolder="" count="0" memberValueDatatype="20" unbalanced="0"/>
    <cacheHierarchy uniqueName="[_2020_Summer_Olympics_medal_table_36].[Silver]" caption="Silver" attribute="1" defaultMemberUniqueName="[_2020_Summer_Olympics_medal_table_36].[Silver].[All]" allUniqueName="[_2020_Summer_Olympics_medal_table_36].[Silver].[All]" dimensionUniqueName="[_2020_Summer_Olympics_medal_table_36]" displayFolder="" count="0" memberValueDatatype="20" unbalanced="0"/>
    <cacheHierarchy uniqueName="[_2020_Summer_Olympics_medal_table_36].[Bronze]" caption="Bronze" attribute="1" defaultMemberUniqueName="[_2020_Summer_Olympics_medal_table_36].[Bronze].[All]" allUniqueName="[_2020_Summer_Olympics_medal_table_36].[Bronze].[All]" dimensionUniqueName="[_2020_Summer_Olympics_medal_table_36]" displayFolder="" count="0" memberValueDatatype="20" unbalanced="0"/>
    <cacheHierarchy uniqueName="[_2020_Summer_Olympics_medal_table_36].[Total]" caption="Total" attribute="1" defaultMemberUniqueName="[_2020_Summer_Olympics_medal_table_36].[Total].[All]" allUniqueName="[_2020_Summer_Olympics_medal_table_36].[Total].[All]" dimensionUniqueName="[_2020_Summer_Olympics_medal_table_36]" displayFolder="" count="0" memberValueDatatype="20" unbalanced="0"/>
    <cacheHierarchy uniqueName="[_2020_Summer_Olympics_medal_table_36].[Gold Percentage]" caption="Gold Percentage" attribute="1" defaultMemberUniqueName="[_2020_Summer_Olympics_medal_table_36].[Gold Percentage].[All]" allUniqueName="[_2020_Summer_Olympics_medal_table_36].[Gold Percentage].[All]" dimensionUniqueName="[_2020_Summer_Olympics_medal_table_36]" displayFolder="" count="0" memberValueDatatype="5" unbalanced="0"/>
    <cacheHierarchy uniqueName="[_2020_Summer_Olympics_medal_table_36].[Silver Percentage]" caption="Silver Percentage" attribute="1" defaultMemberUniqueName="[_2020_Summer_Olympics_medal_table_36].[Silver Percentage].[All]" allUniqueName="[_2020_Summer_Olympics_medal_table_36].[Silver Percentage].[All]" dimensionUniqueName="[_2020_Summer_Olympics_medal_table_36]" displayFolder="" count="0" memberValueDatatype="5" unbalanced="0"/>
    <cacheHierarchy uniqueName="[_2020_Summer_Olympics_medal_table_36].[Bronze Percentage]" caption="Bronze Percentage" attribute="1" defaultMemberUniqueName="[_2020_Summer_Olympics_medal_table_36].[Bronze Percentage].[All]" allUniqueName="[_2020_Summer_Olympics_medal_table_36].[Bronze Percentage].[All]" dimensionUniqueName="[_2020_Summer_Olympics_medal_table_36]" displayFolder="" count="0" memberValueDatatype="5" unbalanced="0"/>
    <cacheHierarchy uniqueName="[Table2].[Rank]" caption="Rank" attribute="1" defaultMemberUniqueName="[Table2].[Rank].[All]" allUniqueName="[Table2].[Rank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Gold]" caption="Gold" attribute="1" defaultMemberUniqueName="[Table2].[Gold].[All]" allUniqueName="[Table2].[Gold].[All]" dimensionUniqueName="[Table2]" displayFolder="" count="0" memberValueDatatype="20" unbalanced="0"/>
    <cacheHierarchy uniqueName="[Table2].[Silver]" caption="Silver" attribute="1" defaultMemberUniqueName="[Table2].[Silver].[All]" allUniqueName="[Table2].[Silver].[All]" dimensionUniqueName="[Table2]" displayFolder="" count="0" memberValueDatatype="20" unbalanced="0"/>
    <cacheHierarchy uniqueName="[Table2].[Bronze]" caption="Bronze" attribute="1" defaultMemberUniqueName="[Table2].[Bronze].[All]" allUniqueName="[Table2].[Bronze].[All]" dimensionUniqueName="[Table2]" displayFolder="" count="0" memberValueDatatype="20" unbalanced="0"/>
    <cacheHierarchy uniqueName="[Table2].[Total]" caption="Total" attribute="1" defaultMemberUniqueName="[Table2].[Total].[All]" allUniqueName="[Table2].[Total].[All]" dimensionUniqueName="[Table2]" displayFolder="" count="0" memberValueDatatype="20" unbalanced="0"/>
    <cacheHierarchy uniqueName="[Table2].[Gold Percentage]" caption="Gold Percentage" attribute="1" defaultMemberUniqueName="[Table2].[Gold Percentage].[All]" allUniqueName="[Table2].[Gold Percentage].[All]" dimensionUniqueName="[Table2]" displayFolder="" count="0" memberValueDatatype="5" unbalanced="0"/>
    <cacheHierarchy uniqueName="[Measures].[__XL_Count _2020_Summer_Olympics_medal_table_36]" caption="__XL_Count _2020_Summer_Olympics_medal_table_36" measure="1" displayFolder="" measureGroup="_2020_Summer_Olympics_medal_table_36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Silver Percentage]" caption="Sum of Silver Percentage" measure="1" displayFolder="" measureGroup="_2020_Summer_Olympics_medal_table_36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Bronze Percentage]" caption="Sum of Bronze Percentage" measure="1" displayFolder="" measureGroup="_2020_Summer_Olympics_medal_table_36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Bronze Percentage]" caption="Count of Bronze Percentage" measure="1" displayFolder="" measureGroup="_2020_Summer_Olympics_medal_table_36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ronze]" caption="Sum of Bronze" measure="1" displayFolder="" measureGroup="_2020_Summer_Olympics_medal_table_36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Bronze]" caption="Count of Bronze" measure="1" displayFolder="" measureGroup="_2020_Summer_Olympics_medal_table_36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ilver]" caption="Sum of Silver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ilver 2]" caption="Sum of Silver 2" measure="1" displayFolder="" measureGroup="_2020_Summer_Olympics_medal_table_36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_2020_Summer_Olympics_medal_table_36" uniqueName="[_2020_Summer_Olympics_medal_table_36]" caption="_2020_Summer_Olympics_medal_table_36"/>
    <dimension measure="1" name="Measures" uniqueName="[Measures]" caption="Measures"/>
    <dimension name="Table2" uniqueName="[Table2]" caption="Table2"/>
  </dimensions>
  <measureGroups count="2">
    <measureGroup name="_2020_Summer_Olympics_medal_table_36" caption="_2020_Summer_Olympics_medal_table_36"/>
    <measureGroup name="Table2" caption="Table2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25.979372916663" backgroundQuery="1" createdVersion="8" refreshedVersion="8" minRefreshableVersion="3" recordCount="0" supportSubquery="1" supportAdvancedDrill="1" xr:uid="{4A100C14-5A02-4FF5-A63E-81E1B21544BD}">
  <cacheSource type="external" connectionId="2"/>
  <cacheFields count="2">
    <cacheField name="[_2020_Summer_Olympics_medal_table_36].[Country].[Country]" caption="Country" numFmtId="0" hierarchy="1" level="1">
      <sharedItems count="10">
        <s v="Bahrain"/>
        <s v="Colombia"/>
        <s v="Kyrgyzstan"/>
        <s v="Lithuania"/>
        <s v="Namibia"/>
        <s v="North Macedonia"/>
        <s v="Romania"/>
        <s v="Saudi Arabia"/>
        <s v="Turkmenistan"/>
        <s v="Venezuela"/>
      </sharedItems>
    </cacheField>
    <cacheField name="[Measures].[Sum of Silver 2]" caption="Sum of Silver 2" numFmtId="0" hierarchy="25" level="32767"/>
  </cacheFields>
  <cacheHierarchies count="26">
    <cacheHierarchy uniqueName="[_2020_Summer_Olympics_medal_table_36].[Rank]" caption="Rank" attribute="1" defaultMemberUniqueName="[_2020_Summer_Olympics_medal_table_36].[Rank].[All]" allUniqueName="[_2020_Summer_Olympics_medal_table_36].[Rank].[All]" dimensionUniqueName="[_2020_Summer_Olympics_medal_table_36]" displayFolder="" count="0" memberValueDatatype="130" unbalanced="0"/>
    <cacheHierarchy uniqueName="[_2020_Summer_Olympics_medal_table_36].[Country]" caption="Country" attribute="1" defaultMemberUniqueName="[_2020_Summer_Olympics_medal_table_36].[Country].[All]" allUniqueName="[_2020_Summer_Olympics_medal_table_36].[Country].[All]" dimensionUniqueName="[_2020_Summer_Olympics_medal_table_36]" displayFolder="" count="2" memberValueDatatype="130" unbalanced="0">
      <fieldsUsage count="2">
        <fieldUsage x="-1"/>
        <fieldUsage x="0"/>
      </fieldsUsage>
    </cacheHierarchy>
    <cacheHierarchy uniqueName="[_2020_Summer_Olympics_medal_table_36].[Gold]" caption="Gold" attribute="1" defaultMemberUniqueName="[_2020_Summer_Olympics_medal_table_36].[Gold].[All]" allUniqueName="[_2020_Summer_Olympics_medal_table_36].[Gold].[All]" dimensionUniqueName="[_2020_Summer_Olympics_medal_table_36]" displayFolder="" count="0" memberValueDatatype="20" unbalanced="0"/>
    <cacheHierarchy uniqueName="[_2020_Summer_Olympics_medal_table_36].[Silver]" caption="Silver" attribute="1" defaultMemberUniqueName="[_2020_Summer_Olympics_medal_table_36].[Silver].[All]" allUniqueName="[_2020_Summer_Olympics_medal_table_36].[Silver].[All]" dimensionUniqueName="[_2020_Summer_Olympics_medal_table_36]" displayFolder="" count="0" memberValueDatatype="20" unbalanced="0"/>
    <cacheHierarchy uniqueName="[_2020_Summer_Olympics_medal_table_36].[Bronze]" caption="Bronze" attribute="1" defaultMemberUniqueName="[_2020_Summer_Olympics_medal_table_36].[Bronze].[All]" allUniqueName="[_2020_Summer_Olympics_medal_table_36].[Bronze].[All]" dimensionUniqueName="[_2020_Summer_Olympics_medal_table_36]" displayFolder="" count="0" memberValueDatatype="20" unbalanced="0"/>
    <cacheHierarchy uniqueName="[_2020_Summer_Olympics_medal_table_36].[Total]" caption="Total" attribute="1" defaultMemberUniqueName="[_2020_Summer_Olympics_medal_table_36].[Total].[All]" allUniqueName="[_2020_Summer_Olympics_medal_table_36].[Total].[All]" dimensionUniqueName="[_2020_Summer_Olympics_medal_table_36]" displayFolder="" count="0" memberValueDatatype="20" unbalanced="0"/>
    <cacheHierarchy uniqueName="[_2020_Summer_Olympics_medal_table_36].[Gold Percentage]" caption="Gold Percentage" attribute="1" defaultMemberUniqueName="[_2020_Summer_Olympics_medal_table_36].[Gold Percentage].[All]" allUniqueName="[_2020_Summer_Olympics_medal_table_36].[Gold Percentage].[All]" dimensionUniqueName="[_2020_Summer_Olympics_medal_table_36]" displayFolder="" count="0" memberValueDatatype="5" unbalanced="0"/>
    <cacheHierarchy uniqueName="[_2020_Summer_Olympics_medal_table_36].[Silver Percentage]" caption="Silver Percentage" attribute="1" defaultMemberUniqueName="[_2020_Summer_Olympics_medal_table_36].[Silver Percentage].[All]" allUniqueName="[_2020_Summer_Olympics_medal_table_36].[Silver Percentage].[All]" dimensionUniqueName="[_2020_Summer_Olympics_medal_table_36]" displayFolder="" count="0" memberValueDatatype="5" unbalanced="0"/>
    <cacheHierarchy uniqueName="[_2020_Summer_Olympics_medal_table_36].[Bronze Percentage]" caption="Bronze Percentage" attribute="1" defaultMemberUniqueName="[_2020_Summer_Olympics_medal_table_36].[Bronze Percentage].[All]" allUniqueName="[_2020_Summer_Olympics_medal_table_36].[Bronze Percentage].[All]" dimensionUniqueName="[_2020_Summer_Olympics_medal_table_36]" displayFolder="" count="0" memberValueDatatype="5" unbalanced="0"/>
    <cacheHierarchy uniqueName="[Table2].[Rank]" caption="Rank" attribute="1" defaultMemberUniqueName="[Table2].[Rank].[All]" allUniqueName="[Table2].[Rank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Gold]" caption="Gold" attribute="1" defaultMemberUniqueName="[Table2].[Gold].[All]" allUniqueName="[Table2].[Gold].[All]" dimensionUniqueName="[Table2]" displayFolder="" count="0" memberValueDatatype="20" unbalanced="0"/>
    <cacheHierarchy uniqueName="[Table2].[Silver]" caption="Silver" attribute="1" defaultMemberUniqueName="[Table2].[Silver].[All]" allUniqueName="[Table2].[Silver].[All]" dimensionUniqueName="[Table2]" displayFolder="" count="0" memberValueDatatype="20" unbalanced="0"/>
    <cacheHierarchy uniqueName="[Table2].[Bronze]" caption="Bronze" attribute="1" defaultMemberUniqueName="[Table2].[Bronze].[All]" allUniqueName="[Table2].[Bronze].[All]" dimensionUniqueName="[Table2]" displayFolder="" count="0" memberValueDatatype="20" unbalanced="0"/>
    <cacheHierarchy uniqueName="[Table2].[Total]" caption="Total" attribute="1" defaultMemberUniqueName="[Table2].[Total].[All]" allUniqueName="[Table2].[Total].[All]" dimensionUniqueName="[Table2]" displayFolder="" count="0" memberValueDatatype="20" unbalanced="0"/>
    <cacheHierarchy uniqueName="[Table2].[Gold Percentage]" caption="Gold Percentage" attribute="1" defaultMemberUniqueName="[Table2].[Gold Percentage].[All]" allUniqueName="[Table2].[Gold Percentage].[All]" dimensionUniqueName="[Table2]" displayFolder="" count="0" memberValueDatatype="5" unbalanced="0"/>
    <cacheHierarchy uniqueName="[Measures].[__XL_Count _2020_Summer_Olympics_medal_table_36]" caption="__XL_Count _2020_Summer_Olympics_medal_table_36" measure="1" displayFolder="" measureGroup="_2020_Summer_Olympics_medal_table_36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Silver Percentage]" caption="Sum of Silver Percentage" measure="1" displayFolder="" measureGroup="_2020_Summer_Olympics_medal_table_36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Bronze Percentage]" caption="Sum of Bronze Percentage" measure="1" displayFolder="" measureGroup="_2020_Summer_Olympics_medal_table_36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Bronze Percentage]" caption="Count of Bronze Percentage" measure="1" displayFolder="" measureGroup="_2020_Summer_Olympics_medal_table_36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ronze]" caption="Sum of Bronze" measure="1" displayFolder="" measureGroup="_2020_Summer_Olympics_medal_table_36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Bronze]" caption="Count of Bronze" measure="1" displayFolder="" measureGroup="_2020_Summer_Olympics_medal_table_36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ilver]" caption="Sum of Silver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ilver 2]" caption="Sum of Silver 2" measure="1" displayFolder="" measureGroup="_2020_Summer_Olympics_medal_table_36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_2020_Summer_Olympics_medal_table_36" uniqueName="[_2020_Summer_Olympics_medal_table_36]" caption="_2020_Summer_Olympics_medal_table_36"/>
    <dimension measure="1" name="Measures" uniqueName="[Measures]" caption="Measures"/>
    <dimension name="Table2" uniqueName="[Table2]" caption="Table2"/>
  </dimensions>
  <measureGroups count="2">
    <measureGroup name="_2020_Summer_Olympics_medal_table_36" caption="_2020_Summer_Olympics_medal_table_36"/>
    <measureGroup name="Table2" caption="Table2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n v="39"/>
    <n v="41"/>
    <n v="33"/>
    <n v="113"/>
    <n v="0.34513274336283201"/>
  </r>
  <r>
    <x v="1"/>
    <x v="1"/>
    <n v="38"/>
    <n v="32"/>
    <n v="19"/>
    <n v="89"/>
    <n v="0.33628318584070799"/>
  </r>
  <r>
    <x v="2"/>
    <x v="2"/>
    <n v="27"/>
    <n v="14"/>
    <n v="17"/>
    <n v="58"/>
    <n v="0.238938053097345"/>
  </r>
  <r>
    <x v="3"/>
    <x v="3"/>
    <n v="22"/>
    <n v="20"/>
    <n v="22"/>
    <n v="64"/>
    <n v="0.19469026548672599"/>
  </r>
  <r>
    <x v="4"/>
    <x v="4"/>
    <n v="20"/>
    <n v="28"/>
    <n v="23"/>
    <n v="71"/>
    <n v="0.17699115044247801"/>
  </r>
  <r>
    <x v="5"/>
    <x v="5"/>
    <n v="17"/>
    <n v="7"/>
    <n v="22"/>
    <n v="46"/>
    <n v="0.15044247787610601"/>
  </r>
  <r>
    <x v="6"/>
    <x v="6"/>
    <n v="10"/>
    <n v="12"/>
    <n v="14"/>
    <n v="36"/>
    <n v="8.8495575221238895E-2"/>
  </r>
  <r>
    <x v="7"/>
    <x v="7"/>
    <n v="10"/>
    <n v="12"/>
    <n v="11"/>
    <n v="33"/>
    <n v="8.8495575221238895E-2"/>
  </r>
  <r>
    <x v="8"/>
    <x v="8"/>
    <n v="10"/>
    <n v="11"/>
    <n v="16"/>
    <n v="37"/>
    <n v="8.8495575221238895E-2"/>
  </r>
  <r>
    <x v="9"/>
    <x v="9"/>
    <n v="10"/>
    <n v="10"/>
    <n v="20"/>
    <n v="40"/>
    <n v="8.8495575221238895E-2"/>
  </r>
  <r>
    <x v="10"/>
    <x v="10"/>
    <n v="7"/>
    <n v="7"/>
    <n v="10"/>
    <n v="24"/>
    <n v="6.19469026548672E-2"/>
  </r>
  <r>
    <x v="11"/>
    <x v="11"/>
    <n v="7"/>
    <n v="6"/>
    <n v="8"/>
    <n v="21"/>
    <n v="6.19469026548672E-2"/>
  </r>
  <r>
    <x v="12"/>
    <x v="12"/>
    <n v="7"/>
    <n v="6"/>
    <n v="7"/>
    <n v="20"/>
    <n v="6.19469026548672E-2"/>
  </r>
  <r>
    <x v="13"/>
    <x v="13"/>
    <n v="7"/>
    <n v="3"/>
    <n v="5"/>
    <n v="15"/>
    <n v="6.19469026548672E-2"/>
  </r>
  <r>
    <x v="14"/>
    <x v="14"/>
    <n v="6"/>
    <n v="7"/>
    <n v="7"/>
    <n v="20"/>
    <n v="5.3097345132743397E-2"/>
  </r>
  <r>
    <x v="15"/>
    <x v="15"/>
    <n v="6"/>
    <n v="4"/>
    <n v="10"/>
    <n v="20"/>
    <n v="5.3097345132743397E-2"/>
  </r>
  <r>
    <x v="16"/>
    <x v="16"/>
    <n v="4"/>
    <n v="5"/>
    <n v="5"/>
    <n v="14"/>
    <n v="3.5398230088495602E-2"/>
  </r>
  <r>
    <x v="17"/>
    <x v="17"/>
    <n v="4"/>
    <n v="4"/>
    <n v="3"/>
    <n v="11"/>
    <n v="3.5398230088495602E-2"/>
  </r>
  <r>
    <x v="18"/>
    <x v="18"/>
    <n v="4"/>
    <n v="4"/>
    <n v="2"/>
    <n v="10"/>
    <n v="3.5398230088495602E-2"/>
  </r>
  <r>
    <x v="19"/>
    <x v="19"/>
    <n v="4"/>
    <n v="2"/>
    <n v="2"/>
    <n v="8"/>
    <n v="3.5398230088495602E-2"/>
  </r>
  <r>
    <x v="20"/>
    <x v="20"/>
    <n v="4"/>
    <n v="1"/>
    <n v="4"/>
    <n v="9"/>
    <n v="3.5398230088495602E-2"/>
  </r>
  <r>
    <x v="21"/>
    <x v="21"/>
    <n v="3"/>
    <n v="8"/>
    <n v="6"/>
    <n v="17"/>
    <n v="2.6548672566371698E-2"/>
  </r>
  <r>
    <x v="22"/>
    <x v="22"/>
    <n v="3"/>
    <n v="6"/>
    <n v="0"/>
    <n v="9"/>
    <n v="2.6548672566371698E-2"/>
  </r>
  <r>
    <x v="23"/>
    <x v="23"/>
    <n v="3"/>
    <n v="4"/>
    <n v="6"/>
    <n v="13"/>
    <n v="2.6548672566371698E-2"/>
  </r>
  <r>
    <x v="24"/>
    <x v="24"/>
    <n v="3"/>
    <n v="4"/>
    <n v="4"/>
    <n v="11"/>
    <n v="2.6548672566371698E-2"/>
  </r>
  <r>
    <x v="25"/>
    <x v="25"/>
    <n v="3"/>
    <n v="3"/>
    <n v="2"/>
    <n v="8"/>
    <n v="2.6548672566371698E-2"/>
  </r>
  <r>
    <x v="26"/>
    <x v="26"/>
    <n v="3"/>
    <n v="2"/>
    <n v="2"/>
    <n v="7"/>
    <n v="2.6548672566371698E-2"/>
  </r>
  <r>
    <x v="27"/>
    <x v="27"/>
    <n v="3"/>
    <n v="1"/>
    <n v="5"/>
    <n v="9"/>
    <n v="2.6548672566371698E-2"/>
  </r>
  <r>
    <x v="28"/>
    <x v="28"/>
    <n v="3"/>
    <n v="1"/>
    <n v="3"/>
    <n v="7"/>
    <n v="2.6548672566371698E-2"/>
  </r>
  <r>
    <x v="29"/>
    <x v="29"/>
    <n v="3"/>
    <n v="1"/>
    <n v="2"/>
    <n v="6"/>
    <n v="2.6548672566371698E-2"/>
  </r>
  <r>
    <x v="30"/>
    <x v="30"/>
    <n v="3"/>
    <n v="1"/>
    <n v="1"/>
    <n v="5"/>
    <n v="2.6548672566371698E-2"/>
  </r>
  <r>
    <x v="31"/>
    <x v="31"/>
    <n v="3"/>
    <n v="0"/>
    <n v="2"/>
    <n v="5"/>
    <n v="2.6548672566371698E-2"/>
  </r>
  <r>
    <x v="32"/>
    <x v="32"/>
    <n v="2"/>
    <n v="5"/>
    <n v="1"/>
    <n v="8"/>
    <n v="1.7699115044247801E-2"/>
  </r>
  <r>
    <x v="33"/>
    <x v="33"/>
    <n v="2"/>
    <n v="4"/>
    <n v="6"/>
    <n v="12"/>
    <n v="1.7699115044247801E-2"/>
  </r>
  <r>
    <x v="34"/>
    <x v="34"/>
    <n v="2"/>
    <n v="2"/>
    <n v="9"/>
    <n v="13"/>
    <n v="1.7699115044247801E-2"/>
  </r>
  <r>
    <x v="35"/>
    <x v="35"/>
    <n v="2"/>
    <n v="1"/>
    <n v="1"/>
    <n v="4"/>
    <n v="1.7699115044247801E-2"/>
  </r>
  <r>
    <x v="35"/>
    <x v="36"/>
    <n v="2"/>
    <n v="1"/>
    <n v="1"/>
    <n v="4"/>
    <n v="1.7699115044247801E-2"/>
  </r>
  <r>
    <x v="36"/>
    <x v="37"/>
    <n v="2"/>
    <n v="1"/>
    <n v="0"/>
    <n v="3"/>
    <n v="1.7699115044247801E-2"/>
  </r>
  <r>
    <x v="37"/>
    <x v="38"/>
    <n v="2"/>
    <n v="0"/>
    <n v="2"/>
    <n v="4"/>
    <n v="1.7699115044247801E-2"/>
  </r>
  <r>
    <x v="37"/>
    <x v="39"/>
    <n v="2"/>
    <n v="0"/>
    <n v="2"/>
    <n v="4"/>
    <n v="1.7699115044247801E-2"/>
  </r>
  <r>
    <x v="38"/>
    <x v="40"/>
    <n v="2"/>
    <n v="0"/>
    <n v="1"/>
    <n v="3"/>
    <n v="1.7699115044247801E-2"/>
  </r>
  <r>
    <x v="39"/>
    <x v="41"/>
    <n v="2"/>
    <n v="0"/>
    <n v="0"/>
    <n v="2"/>
    <n v="1.7699115044247801E-2"/>
  </r>
  <r>
    <x v="39"/>
    <x v="42"/>
    <n v="2"/>
    <n v="0"/>
    <n v="0"/>
    <n v="2"/>
    <n v="1.7699115044247801E-2"/>
  </r>
  <r>
    <x v="40"/>
    <x v="43"/>
    <n v="1"/>
    <n v="6"/>
    <n v="12"/>
    <n v="19"/>
    <n v="8.8495575221238902E-3"/>
  </r>
  <r>
    <x v="41"/>
    <x v="44"/>
    <n v="1"/>
    <n v="3"/>
    <n v="3"/>
    <n v="7"/>
    <n v="8.8495575221238902E-3"/>
  </r>
  <r>
    <x v="42"/>
    <x v="45"/>
    <n v="1"/>
    <n v="3"/>
    <n v="0"/>
    <n v="4"/>
    <n v="8.8495575221238902E-3"/>
  </r>
  <r>
    <x v="42"/>
    <x v="46"/>
    <n v="1"/>
    <n v="3"/>
    <n v="0"/>
    <n v="4"/>
    <n v="8.8495575221238902E-3"/>
  </r>
  <r>
    <x v="43"/>
    <x v="47"/>
    <n v="1"/>
    <n v="2"/>
    <n v="4"/>
    <n v="7"/>
    <n v="8.8495575221238902E-3"/>
  </r>
  <r>
    <x v="44"/>
    <x v="48"/>
    <n v="1"/>
    <n v="2"/>
    <n v="3"/>
    <n v="6"/>
    <n v="8.8495575221238902E-3"/>
  </r>
  <r>
    <x v="45"/>
    <x v="49"/>
    <n v="1"/>
    <n v="2"/>
    <n v="1"/>
    <n v="4"/>
    <n v="8.8495575221238902E-3"/>
  </r>
  <r>
    <x v="45"/>
    <x v="50"/>
    <n v="1"/>
    <n v="2"/>
    <n v="1"/>
    <n v="4"/>
    <n v="8.8495575221238902E-3"/>
  </r>
  <r>
    <x v="46"/>
    <x v="51"/>
    <n v="1"/>
    <n v="2"/>
    <n v="0"/>
    <n v="3"/>
    <n v="8.8495575221238902E-3"/>
  </r>
  <r>
    <x v="47"/>
    <x v="52"/>
    <n v="1"/>
    <n v="1"/>
    <n v="5"/>
    <n v="7"/>
    <n v="8.8495575221238902E-3"/>
  </r>
  <r>
    <x v="48"/>
    <x v="53"/>
    <n v="1"/>
    <n v="1"/>
    <n v="4"/>
    <n v="6"/>
    <n v="8.8495575221238902E-3"/>
  </r>
  <r>
    <x v="49"/>
    <x v="54"/>
    <n v="1"/>
    <n v="1"/>
    <n v="3"/>
    <n v="5"/>
    <n v="8.8495575221238902E-3"/>
  </r>
  <r>
    <x v="50"/>
    <x v="55"/>
    <n v="1"/>
    <n v="1"/>
    <n v="2"/>
    <n v="4"/>
    <n v="8.8495575221238902E-3"/>
  </r>
  <r>
    <x v="50"/>
    <x v="56"/>
    <n v="1"/>
    <n v="1"/>
    <n v="2"/>
    <n v="4"/>
    <n v="8.8495575221238902E-3"/>
  </r>
  <r>
    <x v="51"/>
    <x v="57"/>
    <n v="1"/>
    <n v="1"/>
    <n v="0"/>
    <n v="2"/>
    <n v="8.8495575221238902E-3"/>
  </r>
  <r>
    <x v="52"/>
    <x v="58"/>
    <n v="1"/>
    <n v="0"/>
    <n v="1"/>
    <n v="2"/>
    <n v="8.8495575221238902E-3"/>
  </r>
  <r>
    <x v="52"/>
    <x v="59"/>
    <n v="1"/>
    <n v="0"/>
    <n v="1"/>
    <n v="2"/>
    <n v="8.8495575221238902E-3"/>
  </r>
  <r>
    <x v="52"/>
    <x v="60"/>
    <n v="1"/>
    <n v="0"/>
    <n v="1"/>
    <n v="2"/>
    <n v="8.8495575221238902E-3"/>
  </r>
  <r>
    <x v="52"/>
    <x v="61"/>
    <n v="1"/>
    <n v="0"/>
    <n v="1"/>
    <n v="2"/>
    <n v="8.8495575221238902E-3"/>
  </r>
  <r>
    <x v="53"/>
    <x v="62"/>
    <n v="1"/>
    <n v="0"/>
    <n v="0"/>
    <n v="1"/>
    <n v="8.8495575221238902E-3"/>
  </r>
  <r>
    <x v="53"/>
    <x v="63"/>
    <n v="1"/>
    <n v="0"/>
    <n v="0"/>
    <n v="1"/>
    <n v="8.8495575221238902E-3"/>
  </r>
  <r>
    <x v="53"/>
    <x v="64"/>
    <n v="1"/>
    <n v="0"/>
    <n v="0"/>
    <n v="1"/>
    <n v="8.8495575221238902E-3"/>
  </r>
  <r>
    <x v="54"/>
    <x v="65"/>
    <n v="0"/>
    <n v="4"/>
    <n v="1"/>
    <n v="5"/>
    <n v="0"/>
  </r>
  <r>
    <x v="55"/>
    <x v="66"/>
    <n v="0"/>
    <n v="3"/>
    <n v="4"/>
    <n v="7"/>
    <n v="0"/>
  </r>
  <r>
    <x v="56"/>
    <x v="67"/>
    <n v="0"/>
    <n v="3"/>
    <n v="2"/>
    <n v="5"/>
    <n v="0"/>
  </r>
  <r>
    <x v="57"/>
    <x v="68"/>
    <n v="0"/>
    <n v="2"/>
    <n v="2"/>
    <n v="4"/>
    <n v="0"/>
  </r>
  <r>
    <x v="58"/>
    <x v="69"/>
    <n v="0"/>
    <n v="2"/>
    <n v="1"/>
    <n v="3"/>
    <n v="0"/>
  </r>
  <r>
    <x v="59"/>
    <x v="70"/>
    <n v="0"/>
    <n v="1"/>
    <n v="3"/>
    <n v="4"/>
    <n v="0"/>
  </r>
  <r>
    <x v="60"/>
    <x v="71"/>
    <n v="0"/>
    <n v="1"/>
    <n v="2"/>
    <n v="3"/>
    <n v="0"/>
  </r>
  <r>
    <x v="60"/>
    <x v="72"/>
    <n v="0"/>
    <n v="1"/>
    <n v="2"/>
    <n v="3"/>
    <n v="0"/>
  </r>
  <r>
    <x v="61"/>
    <x v="73"/>
    <n v="0"/>
    <n v="1"/>
    <n v="1"/>
    <n v="2"/>
    <n v="0"/>
  </r>
  <r>
    <x v="61"/>
    <x v="74"/>
    <n v="0"/>
    <n v="1"/>
    <n v="1"/>
    <n v="2"/>
    <n v="0"/>
  </r>
  <r>
    <x v="61"/>
    <x v="75"/>
    <n v="0"/>
    <n v="1"/>
    <n v="1"/>
    <n v="2"/>
    <n v="0"/>
  </r>
  <r>
    <x v="62"/>
    <x v="76"/>
    <n v="0"/>
    <n v="1"/>
    <n v="0"/>
    <n v="1"/>
    <n v="0"/>
  </r>
  <r>
    <x v="62"/>
    <x v="77"/>
    <n v="0"/>
    <n v="1"/>
    <n v="0"/>
    <n v="1"/>
    <n v="0"/>
  </r>
  <r>
    <x v="62"/>
    <x v="78"/>
    <n v="0"/>
    <n v="1"/>
    <n v="0"/>
    <n v="1"/>
    <n v="0"/>
  </r>
  <r>
    <x v="62"/>
    <x v="79"/>
    <n v="0"/>
    <n v="1"/>
    <n v="0"/>
    <n v="1"/>
    <n v="0"/>
  </r>
  <r>
    <x v="62"/>
    <x v="80"/>
    <n v="0"/>
    <n v="1"/>
    <n v="0"/>
    <n v="1"/>
    <n v="0"/>
  </r>
  <r>
    <x v="62"/>
    <x v="81"/>
    <n v="0"/>
    <n v="1"/>
    <n v="0"/>
    <n v="1"/>
    <n v="0"/>
  </r>
  <r>
    <x v="63"/>
    <x v="82"/>
    <n v="0"/>
    <n v="0"/>
    <n v="8"/>
    <n v="8"/>
    <n v="0"/>
  </r>
  <r>
    <x v="64"/>
    <x v="83"/>
    <n v="0"/>
    <n v="0"/>
    <n v="4"/>
    <n v="4"/>
    <n v="0"/>
  </r>
  <r>
    <x v="65"/>
    <x v="84"/>
    <n v="0"/>
    <n v="0"/>
    <n v="2"/>
    <n v="2"/>
    <n v="0"/>
  </r>
  <r>
    <x v="66"/>
    <x v="85"/>
    <n v="0"/>
    <n v="0"/>
    <n v="1"/>
    <n v="1"/>
    <n v="0"/>
  </r>
  <r>
    <x v="66"/>
    <x v="86"/>
    <n v="0"/>
    <n v="0"/>
    <n v="1"/>
    <n v="1"/>
    <n v="0"/>
  </r>
  <r>
    <x v="66"/>
    <x v="87"/>
    <n v="0"/>
    <n v="0"/>
    <n v="1"/>
    <n v="1"/>
    <n v="0"/>
  </r>
  <r>
    <x v="66"/>
    <x v="88"/>
    <n v="0"/>
    <n v="0"/>
    <n v="1"/>
    <n v="1"/>
    <n v="0"/>
  </r>
  <r>
    <x v="66"/>
    <x v="89"/>
    <n v="0"/>
    <n v="0"/>
    <n v="1"/>
    <n v="1"/>
    <n v="0"/>
  </r>
  <r>
    <x v="66"/>
    <x v="90"/>
    <n v="0"/>
    <n v="0"/>
    <n v="1"/>
    <n v="1"/>
    <n v="0"/>
  </r>
  <r>
    <x v="66"/>
    <x v="91"/>
    <n v="0"/>
    <n v="0"/>
    <n v="1"/>
    <n v="1"/>
    <n v="0"/>
  </r>
  <r>
    <x v="66"/>
    <x v="92"/>
    <n v="0"/>
    <n v="0"/>
    <n v="1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06C92-4E89-4D9C-B8E3-DB8EB5B711DE}" name="PivotTable10" cacheId="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7:B48" firstHeaderRow="1" firstDataRow="1" firstDataCol="1"/>
  <pivotFields count="7">
    <pivotField showAll="0"/>
    <pivotField axis="axisRow" showAll="0" measureFilter="1" sortType="ascending">
      <items count="94">
        <item x="71"/>
        <item x="68"/>
        <item x="5"/>
        <item x="52"/>
        <item x="66"/>
        <item x="41"/>
        <item x="76"/>
        <item x="44"/>
        <item x="28"/>
        <item x="62"/>
        <item x="85"/>
        <item x="11"/>
        <item x="29"/>
        <item x="86"/>
        <item x="10"/>
        <item x="1"/>
        <item x="33"/>
        <item x="65"/>
        <item x="25"/>
        <item x="13"/>
        <item x="17"/>
        <item x="24"/>
        <item x="67"/>
        <item x="37"/>
        <item x="53"/>
        <item x="58"/>
        <item x="55"/>
        <item x="59"/>
        <item x="84"/>
        <item x="7"/>
        <item x="32"/>
        <item x="8"/>
        <item x="87"/>
        <item x="3"/>
        <item x="35"/>
        <item x="88"/>
        <item x="48"/>
        <item x="14"/>
        <item x="47"/>
        <item x="54"/>
        <item x="26"/>
        <item x="38"/>
        <item x="39"/>
        <item x="9"/>
        <item x="89"/>
        <item x="20"/>
        <item x="2"/>
        <item x="73"/>
        <item x="82"/>
        <item x="18"/>
        <item x="42"/>
        <item x="90"/>
        <item x="69"/>
        <item x="60"/>
        <item x="77"/>
        <item x="74"/>
        <item x="83"/>
        <item x="91"/>
        <item x="70"/>
        <item x="63"/>
        <item x="78"/>
        <item x="6"/>
        <item x="12"/>
        <item x="75"/>
        <item x="79"/>
        <item x="19"/>
        <item x="49"/>
        <item x="16"/>
        <item x="56"/>
        <item x="64"/>
        <item x="40"/>
        <item x="4"/>
        <item x="45"/>
        <item x="72"/>
        <item x="80"/>
        <item x="27"/>
        <item x="50"/>
        <item x="30"/>
        <item x="51"/>
        <item x="15"/>
        <item x="21"/>
        <item x="22"/>
        <item x="23"/>
        <item x="92"/>
        <item x="61"/>
        <item x="57"/>
        <item x="34"/>
        <item x="81"/>
        <item x="36"/>
        <item x="43"/>
        <item x="0"/>
        <item x="31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numFmtId="9" showAll="0"/>
  </pivotFields>
  <rowFields count="1">
    <field x="1"/>
  </rowFields>
  <rowItems count="11">
    <i>
      <x v="89"/>
    </i>
    <i>
      <x v="61"/>
    </i>
    <i>
      <x v="31"/>
    </i>
    <i>
      <x v="46"/>
    </i>
    <i>
      <x v="15"/>
    </i>
    <i>
      <x v="43"/>
    </i>
    <i>
      <x v="33"/>
    </i>
    <i>
      <x v="2"/>
    </i>
    <i>
      <x v="71"/>
    </i>
    <i>
      <x v="90"/>
    </i>
    <i t="grand">
      <x/>
    </i>
  </rowItems>
  <colItems count="1">
    <i/>
  </colItems>
  <dataFields count="1">
    <dataField name="Sum of Bronze" fld="4" baseField="1" baseItem="46" numFmtId="1"/>
  </dataFields>
  <formats count="1">
    <format dxfId="3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9258A-C9AF-41B4-BD21-720EBC177BF5}" name="PivotTable5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2:B33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4"/>
    </i>
    <i>
      <x v="5"/>
    </i>
    <i>
      <x v="3"/>
    </i>
    <i>
      <x/>
    </i>
    <i>
      <x v="8"/>
    </i>
    <i>
      <x v="7"/>
    </i>
    <i>
      <x v="2"/>
    </i>
    <i>
      <x v="9"/>
    </i>
    <i>
      <x v="6"/>
    </i>
    <i>
      <x v="1"/>
    </i>
    <i t="grand">
      <x/>
    </i>
  </rowItems>
  <colItems count="1">
    <i/>
  </colItems>
  <dataFields count="1">
    <dataField name="Sum of Silver" fld="1" baseField="0" baseItem="0" numFmtId="1"/>
  </dataFields>
  <formats count="3">
    <format dxfId="47">
      <pivotArea dataOnly="0" labelOnly="1" outline="0" axis="axisValues" fieldPosition="0"/>
    </format>
    <format dxfId="16">
      <pivotArea collapsedLevelsAreSubtotals="1" fieldPosition="0">
        <references count="1">
          <reference field="0" count="1">
            <x v="0"/>
          </reference>
        </references>
      </pivotArea>
    </format>
    <format dxfId="4">
      <pivotArea outline="0" collapsedLevelsAreSubtotals="1" fieldPosition="0"/>
    </format>
  </formats>
  <chartFormats count="1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Bronze Percentage"/>
    <pivotHierarchy dragToData="1" caption="Count of Bronze Percentage"/>
    <pivotHierarchy dragToData="1" caption="Sum of Bronze"/>
    <pivotHierarchy dragToData="1" caption="Count of Bronze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9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_2020_Summer_Olympics_medal_table_36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EF17A-A146-4439-B260-510714A263FC}" name="PivotTable4" cacheId="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2"/>
    </i>
    <i>
      <x v="9"/>
    </i>
    <i>
      <x v="6"/>
    </i>
    <i>
      <x v="1"/>
    </i>
    <i>
      <x v="4"/>
    </i>
    <i>
      <x v="7"/>
    </i>
    <i>
      <x v="5"/>
    </i>
    <i>
      <x v="8"/>
    </i>
    <i>
      <x v="3"/>
    </i>
    <i>
      <x/>
    </i>
    <i t="grand">
      <x/>
    </i>
  </rowItems>
  <colItems count="1">
    <i/>
  </colItems>
  <dataFields count="1">
    <dataField name="Sum of Silver Percentage" fld="1" baseField="0" baseItem="0" numFmtId="9"/>
  </dataFields>
  <formats count="1">
    <format dxfId="4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9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20 Summer Olympics.xlsx!_2020_Summer_Olympics_medal_table_36">
        <x15:activeTabTopLevelEntity name="[_2020_Summer_Olympics_medal_table_3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7654C-EED4-461A-861E-E9A8A7E63F05}" name="PivotTable2" cacheId="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1:B32" firstHeaderRow="1" firstDataRow="1" firstDataCol="1"/>
  <pivotFields count="7">
    <pivotField showAll="0">
      <items count="68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"/>
        <item x="38"/>
        <item x="39"/>
        <item x="40"/>
        <item x="41"/>
        <item x="42"/>
        <item x="43"/>
        <item x="44"/>
        <item x="4"/>
        <item x="45"/>
        <item x="46"/>
        <item x="47"/>
        <item x="48"/>
        <item x="49"/>
        <item x="50"/>
        <item x="51"/>
        <item x="52"/>
        <item x="5"/>
        <item x="53"/>
        <item x="54"/>
        <item x="55"/>
        <item x="56"/>
        <item x="57"/>
        <item x="6"/>
        <item x="58"/>
        <item x="59"/>
        <item x="60"/>
        <item x="61"/>
        <item x="62"/>
        <item x="7"/>
        <item x="63"/>
        <item x="64"/>
        <item x="65"/>
        <item x="66"/>
        <item x="8"/>
        <item t="default"/>
      </items>
    </pivotField>
    <pivotField axis="axisRow" showAll="0" measureFilter="1" sortType="ascending">
      <items count="94">
        <item x="71"/>
        <item x="68"/>
        <item x="5"/>
        <item x="52"/>
        <item x="66"/>
        <item x="41"/>
        <item x="76"/>
        <item x="44"/>
        <item x="28"/>
        <item x="62"/>
        <item x="85"/>
        <item x="11"/>
        <item x="29"/>
        <item x="86"/>
        <item x="10"/>
        <item x="1"/>
        <item x="33"/>
        <item x="65"/>
        <item x="25"/>
        <item x="13"/>
        <item x="17"/>
        <item x="24"/>
        <item x="67"/>
        <item x="37"/>
        <item x="53"/>
        <item x="58"/>
        <item x="55"/>
        <item x="59"/>
        <item x="84"/>
        <item x="7"/>
        <item x="32"/>
        <item x="8"/>
        <item x="87"/>
        <item x="3"/>
        <item x="35"/>
        <item x="88"/>
        <item x="48"/>
        <item x="14"/>
        <item x="47"/>
        <item x="54"/>
        <item x="26"/>
        <item x="38"/>
        <item x="39"/>
        <item x="9"/>
        <item x="89"/>
        <item x="20"/>
        <item x="2"/>
        <item x="73"/>
        <item x="82"/>
        <item x="18"/>
        <item x="42"/>
        <item x="90"/>
        <item x="69"/>
        <item x="60"/>
        <item x="77"/>
        <item x="74"/>
        <item x="83"/>
        <item x="91"/>
        <item x="70"/>
        <item x="63"/>
        <item x="78"/>
        <item x="6"/>
        <item x="12"/>
        <item x="75"/>
        <item x="79"/>
        <item x="19"/>
        <item x="49"/>
        <item x="16"/>
        <item x="56"/>
        <item x="64"/>
        <item x="40"/>
        <item x="4"/>
        <item x="45"/>
        <item x="72"/>
        <item x="80"/>
        <item x="27"/>
        <item x="50"/>
        <item x="30"/>
        <item x="51"/>
        <item x="15"/>
        <item x="21"/>
        <item x="22"/>
        <item x="23"/>
        <item x="92"/>
        <item x="61"/>
        <item x="57"/>
        <item x="34"/>
        <item x="81"/>
        <item x="36"/>
        <item x="43"/>
        <item x="0"/>
        <item x="31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numFmtId="9" showAll="0"/>
  </pivotFields>
  <rowFields count="1">
    <field x="1"/>
  </rowFields>
  <rowItems count="11">
    <i>
      <x v="31"/>
    </i>
    <i>
      <x v="29"/>
    </i>
    <i>
      <x v="61"/>
    </i>
    <i>
      <x v="43"/>
    </i>
    <i>
      <x v="2"/>
    </i>
    <i>
      <x v="71"/>
    </i>
    <i>
      <x v="33"/>
    </i>
    <i>
      <x v="46"/>
    </i>
    <i>
      <x v="15"/>
    </i>
    <i>
      <x v="90"/>
    </i>
    <i t="grand">
      <x/>
    </i>
  </rowItems>
  <colItems count="1">
    <i/>
  </colItems>
  <dataFields count="1">
    <dataField name="Sum of Gold" fld="2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9E8F4-A2BA-435C-945A-13179EAB75D7}" name="PivotTable1" cacheId="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12" firstHeaderRow="0" firstDataRow="1" firstDataCol="1"/>
  <pivotFields count="7">
    <pivotField showAll="0"/>
    <pivotField axis="axisRow" showAll="0" measureFilter="1" sortType="descending">
      <items count="94">
        <item x="46"/>
        <item x="31"/>
        <item x="0"/>
        <item x="43"/>
        <item x="36"/>
        <item x="81"/>
        <item x="34"/>
        <item x="57"/>
        <item x="61"/>
        <item x="92"/>
        <item x="23"/>
        <item x="22"/>
        <item x="21"/>
        <item x="15"/>
        <item x="51"/>
        <item x="30"/>
        <item x="50"/>
        <item x="27"/>
        <item x="80"/>
        <item x="72"/>
        <item x="45"/>
        <item x="4"/>
        <item x="40"/>
        <item x="64"/>
        <item x="56"/>
        <item x="16"/>
        <item x="49"/>
        <item x="19"/>
        <item x="79"/>
        <item x="75"/>
        <item x="12"/>
        <item x="6"/>
        <item x="78"/>
        <item x="63"/>
        <item x="70"/>
        <item x="91"/>
        <item x="83"/>
        <item x="74"/>
        <item x="77"/>
        <item x="60"/>
        <item x="69"/>
        <item x="90"/>
        <item x="42"/>
        <item x="18"/>
        <item x="82"/>
        <item x="73"/>
        <item x="2"/>
        <item x="20"/>
        <item x="89"/>
        <item x="9"/>
        <item x="39"/>
        <item x="38"/>
        <item x="26"/>
        <item x="54"/>
        <item x="47"/>
        <item x="14"/>
        <item x="48"/>
        <item x="88"/>
        <item x="35"/>
        <item x="3"/>
        <item x="87"/>
        <item x="8"/>
        <item x="32"/>
        <item x="7"/>
        <item x="84"/>
        <item x="59"/>
        <item x="55"/>
        <item x="58"/>
        <item x="53"/>
        <item x="37"/>
        <item x="67"/>
        <item x="24"/>
        <item x="17"/>
        <item x="13"/>
        <item x="25"/>
        <item x="65"/>
        <item x="33"/>
        <item x="1"/>
        <item x="10"/>
        <item x="86"/>
        <item x="29"/>
        <item x="11"/>
        <item x="85"/>
        <item x="62"/>
        <item x="28"/>
        <item x="44"/>
        <item x="76"/>
        <item x="41"/>
        <item x="66"/>
        <item x="52"/>
        <item x="5"/>
        <item x="68"/>
        <item x="71"/>
        <item t="default"/>
      </items>
    </pivotField>
    <pivotField dataField="1" showAll="0"/>
    <pivotField dataField="1" showAll="0"/>
    <pivotField dataField="1" showAll="0"/>
    <pivotField showAll="0"/>
    <pivotField numFmtId="9" showAll="0"/>
  </pivotFields>
  <rowFields count="1">
    <field x="1"/>
  </rowFields>
  <rowItems count="11">
    <i>
      <x v="2"/>
    </i>
    <i>
      <x v="21"/>
    </i>
    <i>
      <x v="31"/>
    </i>
    <i>
      <x v="46"/>
    </i>
    <i>
      <x v="49"/>
    </i>
    <i>
      <x v="59"/>
    </i>
    <i>
      <x v="61"/>
    </i>
    <i>
      <x v="63"/>
    </i>
    <i>
      <x v="77"/>
    </i>
    <i>
      <x v="9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old" fld="2" baseField="0" baseItem="0"/>
    <dataField name="Sum of Silver" fld="3" baseField="0" baseItem="0"/>
    <dataField name="Sum of Bronze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7EE9A9-8DB4-4CE9-B110-33408E39FCC1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Rank" tableColumnId="1"/>
      <queryTableField id="2" name="Country" tableColumnId="2"/>
      <queryTableField id="3" name="Gold" tableColumnId="3"/>
      <queryTableField id="4" name="Silver" tableColumnId="4"/>
      <queryTableField id="5" name="Bronze" tableColumnId="5"/>
      <queryTableField id="6" name="Total" tableColumnId="6"/>
      <queryTableField id="7" name="Gold Percentage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22642B-E49D-4CC0-ABE4-0C962DF41CC5}" name="_2020_Summer_Olympics_medal_table_36" displayName="_2020_Summer_Olympics_medal_table_36" ref="A1:I95" tableType="queryTable" totalsRowCount="1">
  <autoFilter ref="A1:I94" xr:uid="{DC22642B-E49D-4CC0-ABE4-0C962DF41CC5}"/>
  <tableColumns count="9">
    <tableColumn id="1" xr3:uid="{34667BC3-16FB-4E3D-A02B-B60CE70F8AA1}" uniqueName="1" name="Rank" queryTableFieldId="1" dataDxfId="52"/>
    <tableColumn id="2" xr3:uid="{3D5AD99A-F994-460E-87EB-9BFAAF10AD77}" uniqueName="2" name="Country" totalsRowFunction="sum" queryTableFieldId="2" dataDxfId="51"/>
    <tableColumn id="3" xr3:uid="{8F9AD157-6F8D-42B2-B189-8BED88E5AB36}" uniqueName="3" name="Gold" totalsRowFunction="sum" queryTableFieldId="3"/>
    <tableColumn id="4" xr3:uid="{64C5349B-6228-44B2-995C-A5F4F4BADFF4}" uniqueName="4" name="Silver" totalsRowFunction="sum" queryTableFieldId="4"/>
    <tableColumn id="5" xr3:uid="{C6624BCC-B462-4745-AC8B-BF23481211EE}" uniqueName="5" name="Bronze" totalsRowFunction="sum" queryTableFieldId="5"/>
    <tableColumn id="6" xr3:uid="{84388A58-2607-4040-91EC-3586A2E0196F}" uniqueName="6" name="Total" totalsRowFunction="sum" queryTableFieldId="6"/>
    <tableColumn id="7" xr3:uid="{E351EB47-9DEE-4981-AB72-77011AFF875D}" uniqueName="7" name="Gold Percentage" totalsRowFunction="sum" queryTableFieldId="7" totalsRowDxfId="50" dataCellStyle="Percent"/>
    <tableColumn id="8" xr3:uid="{9EF4E5C7-FE52-4B00-9C23-CBBCDFF67FD6}" uniqueName="8" name="Silver Percentage" queryTableFieldId="8" totalsRowDxfId="49" dataCellStyle="Percent" totalsRowCellStyle="Percent">
      <calculatedColumnFormula>_2020_Summer_Olympics_medal_table_36[[#This Row],[Silver]]/_2020_Summer_Olympics_medal_table_36[[#This Row],[Total]]</calculatedColumnFormula>
    </tableColumn>
    <tableColumn id="9" xr3:uid="{D18E5A3D-1650-43F9-990C-9DCA64157342}" uniqueName="9" name="Bronze Percentage" queryTableFieldId="9" dataCellStyle="Percent" totalsRowCellStyle="Percent">
      <calculatedColumnFormula>_2020_Summer_Olympics_medal_table_36[[#This Row],[Bronze]]/_2020_Summer_Olympics_medal_table_36[[#This Row],[Total]]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69A49A-0CBB-4459-9710-23079BD3FEED}" name="Table2" displayName="Table2" ref="A3:G4" totalsRowShown="0">
  <autoFilter ref="A3:G4" xr:uid="{7869A49A-0CBB-4459-9710-23079BD3FEED}"/>
  <tableColumns count="7">
    <tableColumn id="1" xr3:uid="{597FBF58-566E-492A-9209-E6440A340BA6}" name="Rank"/>
    <tableColumn id="2" xr3:uid="{BBEA859A-CA2E-418C-9B51-72CB3A26AE9D}" name="Country"/>
    <tableColumn id="3" xr3:uid="{39CF3B6C-BB92-490A-8A1D-E33CE33D5CE1}" name="Gold"/>
    <tableColumn id="4" xr3:uid="{D0FB390E-EBCE-4172-B967-B9720D6842C8}" name="Silver"/>
    <tableColumn id="5" xr3:uid="{587F6783-C17F-46C5-A1B1-96213F36FC0D}" name="Bronze"/>
    <tableColumn id="6" xr3:uid="{2B607131-CADC-4667-8248-6CC1055D3365}" name="Total"/>
    <tableColumn id="7" xr3:uid="{E34E4DB1-6928-4B37-A819-D37C0C4401E0}" name="Gold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582F7-2DC0-4977-93FF-1713C44E7E51}">
  <dimension ref="A1:I95"/>
  <sheetViews>
    <sheetView workbookViewId="0">
      <selection activeCell="I5" sqref="I5"/>
    </sheetView>
  </sheetViews>
  <sheetFormatPr defaultRowHeight="14.4" x14ac:dyDescent="0.3"/>
  <cols>
    <col min="1" max="1" width="7.44140625" bestFit="1" customWidth="1"/>
    <col min="2" max="2" width="18.33203125" bestFit="1" customWidth="1"/>
    <col min="3" max="3" width="7.33203125" bestFit="1" customWidth="1"/>
    <col min="4" max="4" width="8" bestFit="1" customWidth="1"/>
    <col min="5" max="5" width="9.109375" bestFit="1" customWidth="1"/>
    <col min="6" max="6" width="7.44140625" bestFit="1" customWidth="1"/>
    <col min="7" max="7" width="17.6640625" style="1" bestFit="1" customWidth="1"/>
    <col min="8" max="8" width="17.77734375" style="1" bestFit="1" customWidth="1"/>
    <col min="9" max="9" width="19" style="1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172</v>
      </c>
      <c r="I1" s="1" t="s">
        <v>173</v>
      </c>
    </row>
    <row r="2" spans="1:9" x14ac:dyDescent="0.3">
      <c r="A2" t="s">
        <v>7</v>
      </c>
      <c r="B2" t="s">
        <v>8</v>
      </c>
      <c r="C2">
        <v>39</v>
      </c>
      <c r="D2">
        <v>41</v>
      </c>
      <c r="E2">
        <v>33</v>
      </c>
      <c r="F2">
        <v>113</v>
      </c>
      <c r="G2" s="1">
        <v>0.34513274336283201</v>
      </c>
      <c r="H2" s="1">
        <f>_2020_Summer_Olympics_medal_table_36[[#This Row],[Silver]]/_2020_Summer_Olympics_medal_table_36[[#This Row],[Total]]</f>
        <v>0.36283185840707965</v>
      </c>
      <c r="I2" s="1">
        <f>_2020_Summer_Olympics_medal_table_36[[#This Row],[Bronze]]/_2020_Summer_Olympics_medal_table_36[[#This Row],[Total]]</f>
        <v>0.29203539823008851</v>
      </c>
    </row>
    <row r="3" spans="1:9" x14ac:dyDescent="0.3">
      <c r="A3" t="s">
        <v>9</v>
      </c>
      <c r="B3" t="s">
        <v>10</v>
      </c>
      <c r="C3">
        <v>38</v>
      </c>
      <c r="D3">
        <v>32</v>
      </c>
      <c r="E3">
        <v>19</v>
      </c>
      <c r="F3">
        <v>89</v>
      </c>
      <c r="G3" s="1">
        <v>0.33628318584070799</v>
      </c>
      <c r="H3" s="1">
        <f>_2020_Summer_Olympics_medal_table_36[[#This Row],[Silver]]/_2020_Summer_Olympics_medal_table_36[[#This Row],[Total]]</f>
        <v>0.3595505617977528</v>
      </c>
      <c r="I3" s="1">
        <f>_2020_Summer_Olympics_medal_table_36[[#This Row],[Bronze]]/_2020_Summer_Olympics_medal_table_36[[#This Row],[Total]]</f>
        <v>0.21348314606741572</v>
      </c>
    </row>
    <row r="4" spans="1:9" x14ac:dyDescent="0.3">
      <c r="A4" t="s">
        <v>11</v>
      </c>
      <c r="B4" t="s">
        <v>12</v>
      </c>
      <c r="C4">
        <v>27</v>
      </c>
      <c r="D4">
        <v>14</v>
      </c>
      <c r="E4">
        <v>17</v>
      </c>
      <c r="F4">
        <v>58</v>
      </c>
      <c r="G4" s="1">
        <v>0.238938053097345</v>
      </c>
      <c r="H4" s="1">
        <f>_2020_Summer_Olympics_medal_table_36[[#This Row],[Silver]]/_2020_Summer_Olympics_medal_table_36[[#This Row],[Total]]</f>
        <v>0.2413793103448276</v>
      </c>
      <c r="I4" s="1">
        <f>_2020_Summer_Olympics_medal_table_36[[#This Row],[Bronze]]/_2020_Summer_Olympics_medal_table_36[[#This Row],[Total]]</f>
        <v>0.29310344827586204</v>
      </c>
    </row>
    <row r="5" spans="1:9" x14ac:dyDescent="0.3">
      <c r="A5" t="s">
        <v>13</v>
      </c>
      <c r="B5" t="s">
        <v>14</v>
      </c>
      <c r="C5">
        <v>22</v>
      </c>
      <c r="D5">
        <v>20</v>
      </c>
      <c r="E5">
        <v>22</v>
      </c>
      <c r="F5">
        <v>64</v>
      </c>
      <c r="G5" s="1">
        <v>0.19469026548672599</v>
      </c>
      <c r="H5" s="1">
        <f>_2020_Summer_Olympics_medal_table_36[[#This Row],[Silver]]/_2020_Summer_Olympics_medal_table_36[[#This Row],[Total]]</f>
        <v>0.3125</v>
      </c>
      <c r="I5" s="1">
        <f>_2020_Summer_Olympics_medal_table_36[[#This Row],[Bronze]]/_2020_Summer_Olympics_medal_table_36[[#This Row],[Total]]</f>
        <v>0.34375</v>
      </c>
    </row>
    <row r="6" spans="1:9" x14ac:dyDescent="0.3">
      <c r="A6" t="s">
        <v>15</v>
      </c>
      <c r="B6" t="s">
        <v>16</v>
      </c>
      <c r="C6">
        <v>20</v>
      </c>
      <c r="D6">
        <v>28</v>
      </c>
      <c r="E6">
        <v>23</v>
      </c>
      <c r="F6">
        <v>71</v>
      </c>
      <c r="G6" s="1">
        <v>0.17699115044247801</v>
      </c>
      <c r="H6" s="1">
        <f>_2020_Summer_Olympics_medal_table_36[[#This Row],[Silver]]/_2020_Summer_Olympics_medal_table_36[[#This Row],[Total]]</f>
        <v>0.39436619718309857</v>
      </c>
      <c r="I6" s="1">
        <f>_2020_Summer_Olympics_medal_table_36[[#This Row],[Bronze]]/_2020_Summer_Olympics_medal_table_36[[#This Row],[Total]]</f>
        <v>0.323943661971831</v>
      </c>
    </row>
    <row r="7" spans="1:9" x14ac:dyDescent="0.3">
      <c r="A7" t="s">
        <v>17</v>
      </c>
      <c r="B7" t="s">
        <v>18</v>
      </c>
      <c r="C7">
        <v>17</v>
      </c>
      <c r="D7">
        <v>7</v>
      </c>
      <c r="E7">
        <v>22</v>
      </c>
      <c r="F7">
        <v>46</v>
      </c>
      <c r="G7" s="1">
        <v>0.15044247787610601</v>
      </c>
      <c r="H7" s="1">
        <f>_2020_Summer_Olympics_medal_table_36[[#This Row],[Silver]]/_2020_Summer_Olympics_medal_table_36[[#This Row],[Total]]</f>
        <v>0.15217391304347827</v>
      </c>
      <c r="I7" s="1">
        <f>_2020_Summer_Olympics_medal_table_36[[#This Row],[Bronze]]/_2020_Summer_Olympics_medal_table_36[[#This Row],[Total]]</f>
        <v>0.47826086956521741</v>
      </c>
    </row>
    <row r="8" spans="1:9" x14ac:dyDescent="0.3">
      <c r="A8" t="s">
        <v>19</v>
      </c>
      <c r="B8" t="s">
        <v>20</v>
      </c>
      <c r="C8">
        <v>10</v>
      </c>
      <c r="D8">
        <v>12</v>
      </c>
      <c r="E8">
        <v>14</v>
      </c>
      <c r="F8">
        <v>36</v>
      </c>
      <c r="G8" s="1">
        <v>8.8495575221238895E-2</v>
      </c>
      <c r="H8" s="1">
        <f>_2020_Summer_Olympics_medal_table_36[[#This Row],[Silver]]/_2020_Summer_Olympics_medal_table_36[[#This Row],[Total]]</f>
        <v>0.33333333333333331</v>
      </c>
      <c r="I8" s="1">
        <f>_2020_Summer_Olympics_medal_table_36[[#This Row],[Bronze]]/_2020_Summer_Olympics_medal_table_36[[#This Row],[Total]]</f>
        <v>0.3888888888888889</v>
      </c>
    </row>
    <row r="9" spans="1:9" x14ac:dyDescent="0.3">
      <c r="A9" t="s">
        <v>21</v>
      </c>
      <c r="B9" t="s">
        <v>22</v>
      </c>
      <c r="C9">
        <v>10</v>
      </c>
      <c r="D9">
        <v>12</v>
      </c>
      <c r="E9">
        <v>11</v>
      </c>
      <c r="F9">
        <v>33</v>
      </c>
      <c r="G9" s="1">
        <v>8.8495575221238895E-2</v>
      </c>
      <c r="H9" s="1">
        <f>_2020_Summer_Olympics_medal_table_36[[#This Row],[Silver]]/_2020_Summer_Olympics_medal_table_36[[#This Row],[Total]]</f>
        <v>0.36363636363636365</v>
      </c>
      <c r="I9" s="1">
        <f>_2020_Summer_Olympics_medal_table_36[[#This Row],[Bronze]]/_2020_Summer_Olympics_medal_table_36[[#This Row],[Total]]</f>
        <v>0.33333333333333331</v>
      </c>
    </row>
    <row r="10" spans="1:9" x14ac:dyDescent="0.3">
      <c r="A10" t="s">
        <v>23</v>
      </c>
      <c r="B10" t="s">
        <v>24</v>
      </c>
      <c r="C10">
        <v>10</v>
      </c>
      <c r="D10">
        <v>11</v>
      </c>
      <c r="E10">
        <v>16</v>
      </c>
      <c r="F10">
        <v>37</v>
      </c>
      <c r="G10" s="1">
        <v>8.8495575221238895E-2</v>
      </c>
      <c r="H10" s="1">
        <f>_2020_Summer_Olympics_medal_table_36[[#This Row],[Silver]]/_2020_Summer_Olympics_medal_table_36[[#This Row],[Total]]</f>
        <v>0.29729729729729731</v>
      </c>
      <c r="I10" s="1">
        <f>_2020_Summer_Olympics_medal_table_36[[#This Row],[Bronze]]/_2020_Summer_Olympics_medal_table_36[[#This Row],[Total]]</f>
        <v>0.43243243243243246</v>
      </c>
    </row>
    <row r="11" spans="1:9" x14ac:dyDescent="0.3">
      <c r="A11" t="s">
        <v>25</v>
      </c>
      <c r="B11" t="s">
        <v>26</v>
      </c>
      <c r="C11">
        <v>10</v>
      </c>
      <c r="D11">
        <v>10</v>
      </c>
      <c r="E11">
        <v>20</v>
      </c>
      <c r="F11">
        <v>40</v>
      </c>
      <c r="G11" s="1">
        <v>8.8495575221238895E-2</v>
      </c>
      <c r="H11" s="1">
        <f>_2020_Summer_Olympics_medal_table_36[[#This Row],[Silver]]/_2020_Summer_Olympics_medal_table_36[[#This Row],[Total]]</f>
        <v>0.25</v>
      </c>
      <c r="I11" s="1">
        <f>_2020_Summer_Olympics_medal_table_36[[#This Row],[Bronze]]/_2020_Summer_Olympics_medal_table_36[[#This Row],[Total]]</f>
        <v>0.5</v>
      </c>
    </row>
    <row r="12" spans="1:9" x14ac:dyDescent="0.3">
      <c r="A12" t="s">
        <v>27</v>
      </c>
      <c r="B12" t="s">
        <v>28</v>
      </c>
      <c r="C12">
        <v>7</v>
      </c>
      <c r="D12">
        <v>7</v>
      </c>
      <c r="E12">
        <v>10</v>
      </c>
      <c r="F12">
        <v>24</v>
      </c>
      <c r="G12" s="1">
        <v>6.19469026548672E-2</v>
      </c>
      <c r="H12" s="1">
        <f>_2020_Summer_Olympics_medal_table_36[[#This Row],[Silver]]/_2020_Summer_Olympics_medal_table_36[[#This Row],[Total]]</f>
        <v>0.29166666666666669</v>
      </c>
      <c r="I12" s="1">
        <f>_2020_Summer_Olympics_medal_table_36[[#This Row],[Bronze]]/_2020_Summer_Olympics_medal_table_36[[#This Row],[Total]]</f>
        <v>0.41666666666666669</v>
      </c>
    </row>
    <row r="13" spans="1:9" x14ac:dyDescent="0.3">
      <c r="A13" t="s">
        <v>29</v>
      </c>
      <c r="B13" t="s">
        <v>30</v>
      </c>
      <c r="C13">
        <v>7</v>
      </c>
      <c r="D13">
        <v>6</v>
      </c>
      <c r="E13">
        <v>8</v>
      </c>
      <c r="F13">
        <v>21</v>
      </c>
      <c r="G13" s="1">
        <v>6.19469026548672E-2</v>
      </c>
      <c r="H13" s="1">
        <f>_2020_Summer_Olympics_medal_table_36[[#This Row],[Silver]]/_2020_Summer_Olympics_medal_table_36[[#This Row],[Total]]</f>
        <v>0.2857142857142857</v>
      </c>
      <c r="I13" s="1">
        <f>_2020_Summer_Olympics_medal_table_36[[#This Row],[Bronze]]/_2020_Summer_Olympics_medal_table_36[[#This Row],[Total]]</f>
        <v>0.38095238095238093</v>
      </c>
    </row>
    <row r="14" spans="1:9" x14ac:dyDescent="0.3">
      <c r="A14" t="s">
        <v>31</v>
      </c>
      <c r="B14" t="s">
        <v>32</v>
      </c>
      <c r="C14">
        <v>7</v>
      </c>
      <c r="D14">
        <v>6</v>
      </c>
      <c r="E14">
        <v>7</v>
      </c>
      <c r="F14">
        <v>20</v>
      </c>
      <c r="G14" s="1">
        <v>6.19469026548672E-2</v>
      </c>
      <c r="H14" s="1">
        <f>_2020_Summer_Olympics_medal_table_36[[#This Row],[Silver]]/_2020_Summer_Olympics_medal_table_36[[#This Row],[Total]]</f>
        <v>0.3</v>
      </c>
      <c r="I14" s="1">
        <f>_2020_Summer_Olympics_medal_table_36[[#This Row],[Bronze]]/_2020_Summer_Olympics_medal_table_36[[#This Row],[Total]]</f>
        <v>0.35</v>
      </c>
    </row>
    <row r="15" spans="1:9" x14ac:dyDescent="0.3">
      <c r="A15" t="s">
        <v>33</v>
      </c>
      <c r="B15" t="s">
        <v>34</v>
      </c>
      <c r="C15">
        <v>7</v>
      </c>
      <c r="D15">
        <v>3</v>
      </c>
      <c r="E15">
        <v>5</v>
      </c>
      <c r="F15">
        <v>15</v>
      </c>
      <c r="G15" s="1">
        <v>6.19469026548672E-2</v>
      </c>
      <c r="H15" s="1">
        <f>_2020_Summer_Olympics_medal_table_36[[#This Row],[Silver]]/_2020_Summer_Olympics_medal_table_36[[#This Row],[Total]]</f>
        <v>0.2</v>
      </c>
      <c r="I15" s="1">
        <f>_2020_Summer_Olympics_medal_table_36[[#This Row],[Bronze]]/_2020_Summer_Olympics_medal_table_36[[#This Row],[Total]]</f>
        <v>0.33333333333333331</v>
      </c>
    </row>
    <row r="16" spans="1:9" x14ac:dyDescent="0.3">
      <c r="A16" t="s">
        <v>35</v>
      </c>
      <c r="B16" t="s">
        <v>36</v>
      </c>
      <c r="C16">
        <v>6</v>
      </c>
      <c r="D16">
        <v>7</v>
      </c>
      <c r="E16">
        <v>7</v>
      </c>
      <c r="F16">
        <v>20</v>
      </c>
      <c r="G16" s="1">
        <v>5.3097345132743397E-2</v>
      </c>
      <c r="H16" s="1">
        <f>_2020_Summer_Olympics_medal_table_36[[#This Row],[Silver]]/_2020_Summer_Olympics_medal_table_36[[#This Row],[Total]]</f>
        <v>0.35</v>
      </c>
      <c r="I16" s="1">
        <f>_2020_Summer_Olympics_medal_table_36[[#This Row],[Bronze]]/_2020_Summer_Olympics_medal_table_36[[#This Row],[Total]]</f>
        <v>0.35</v>
      </c>
    </row>
    <row r="17" spans="1:9" x14ac:dyDescent="0.3">
      <c r="A17" t="s">
        <v>37</v>
      </c>
      <c r="B17" t="s">
        <v>38</v>
      </c>
      <c r="C17">
        <v>6</v>
      </c>
      <c r="D17">
        <v>4</v>
      </c>
      <c r="E17">
        <v>10</v>
      </c>
      <c r="F17">
        <v>20</v>
      </c>
      <c r="G17" s="1">
        <v>5.3097345132743397E-2</v>
      </c>
      <c r="H17" s="1">
        <f>_2020_Summer_Olympics_medal_table_36[[#This Row],[Silver]]/_2020_Summer_Olympics_medal_table_36[[#This Row],[Total]]</f>
        <v>0.2</v>
      </c>
      <c r="I17" s="1">
        <f>_2020_Summer_Olympics_medal_table_36[[#This Row],[Bronze]]/_2020_Summer_Olympics_medal_table_36[[#This Row],[Total]]</f>
        <v>0.5</v>
      </c>
    </row>
    <row r="18" spans="1:9" x14ac:dyDescent="0.3">
      <c r="A18" t="s">
        <v>39</v>
      </c>
      <c r="B18" t="s">
        <v>40</v>
      </c>
      <c r="C18">
        <v>4</v>
      </c>
      <c r="D18">
        <v>5</v>
      </c>
      <c r="E18">
        <v>5</v>
      </c>
      <c r="F18">
        <v>14</v>
      </c>
      <c r="G18" s="1">
        <v>3.5398230088495602E-2</v>
      </c>
      <c r="H18" s="1">
        <f>_2020_Summer_Olympics_medal_table_36[[#This Row],[Silver]]/_2020_Summer_Olympics_medal_table_36[[#This Row],[Total]]</f>
        <v>0.35714285714285715</v>
      </c>
      <c r="I18" s="1">
        <f>_2020_Summer_Olympics_medal_table_36[[#This Row],[Bronze]]/_2020_Summer_Olympics_medal_table_36[[#This Row],[Total]]</f>
        <v>0.35714285714285715</v>
      </c>
    </row>
    <row r="19" spans="1:9" x14ac:dyDescent="0.3">
      <c r="A19" t="s">
        <v>41</v>
      </c>
      <c r="B19" t="s">
        <v>42</v>
      </c>
      <c r="C19">
        <v>4</v>
      </c>
      <c r="D19">
        <v>4</v>
      </c>
      <c r="E19">
        <v>3</v>
      </c>
      <c r="F19">
        <v>11</v>
      </c>
      <c r="G19" s="1">
        <v>3.5398230088495602E-2</v>
      </c>
      <c r="H19" s="1">
        <f>_2020_Summer_Olympics_medal_table_36[[#This Row],[Silver]]/_2020_Summer_Olympics_medal_table_36[[#This Row],[Total]]</f>
        <v>0.36363636363636365</v>
      </c>
      <c r="I19" s="1">
        <f>_2020_Summer_Olympics_medal_table_36[[#This Row],[Bronze]]/_2020_Summer_Olympics_medal_table_36[[#This Row],[Total]]</f>
        <v>0.27272727272727271</v>
      </c>
    </row>
    <row r="20" spans="1:9" x14ac:dyDescent="0.3">
      <c r="A20" t="s">
        <v>43</v>
      </c>
      <c r="B20" t="s">
        <v>44</v>
      </c>
      <c r="C20">
        <v>4</v>
      </c>
      <c r="D20">
        <v>4</v>
      </c>
      <c r="E20">
        <v>2</v>
      </c>
      <c r="F20">
        <v>10</v>
      </c>
      <c r="G20" s="1">
        <v>3.5398230088495602E-2</v>
      </c>
      <c r="H20" s="1">
        <f>_2020_Summer_Olympics_medal_table_36[[#This Row],[Silver]]/_2020_Summer_Olympics_medal_table_36[[#This Row],[Total]]</f>
        <v>0.4</v>
      </c>
      <c r="I20" s="1">
        <f>_2020_Summer_Olympics_medal_table_36[[#This Row],[Bronze]]/_2020_Summer_Olympics_medal_table_36[[#This Row],[Total]]</f>
        <v>0.2</v>
      </c>
    </row>
    <row r="21" spans="1:9" x14ac:dyDescent="0.3">
      <c r="A21" t="s">
        <v>45</v>
      </c>
      <c r="B21" t="s">
        <v>46</v>
      </c>
      <c r="C21">
        <v>4</v>
      </c>
      <c r="D21">
        <v>2</v>
      </c>
      <c r="E21">
        <v>2</v>
      </c>
      <c r="F21">
        <v>8</v>
      </c>
      <c r="G21" s="1">
        <v>3.5398230088495602E-2</v>
      </c>
      <c r="H21" s="1">
        <f>_2020_Summer_Olympics_medal_table_36[[#This Row],[Silver]]/_2020_Summer_Olympics_medal_table_36[[#This Row],[Total]]</f>
        <v>0.25</v>
      </c>
      <c r="I21" s="1">
        <f>_2020_Summer_Olympics_medal_table_36[[#This Row],[Bronze]]/_2020_Summer_Olympics_medal_table_36[[#This Row],[Total]]</f>
        <v>0.25</v>
      </c>
    </row>
    <row r="22" spans="1:9" x14ac:dyDescent="0.3">
      <c r="A22" t="s">
        <v>47</v>
      </c>
      <c r="B22" t="s">
        <v>48</v>
      </c>
      <c r="C22">
        <v>4</v>
      </c>
      <c r="D22">
        <v>1</v>
      </c>
      <c r="E22">
        <v>4</v>
      </c>
      <c r="F22">
        <v>9</v>
      </c>
      <c r="G22" s="1">
        <v>3.5398230088495602E-2</v>
      </c>
      <c r="H22" s="1">
        <f>_2020_Summer_Olympics_medal_table_36[[#This Row],[Silver]]/_2020_Summer_Olympics_medal_table_36[[#This Row],[Total]]</f>
        <v>0.1111111111111111</v>
      </c>
      <c r="I22" s="1">
        <f>_2020_Summer_Olympics_medal_table_36[[#This Row],[Bronze]]/_2020_Summer_Olympics_medal_table_36[[#This Row],[Total]]</f>
        <v>0.44444444444444442</v>
      </c>
    </row>
    <row r="23" spans="1:9" x14ac:dyDescent="0.3">
      <c r="A23" t="s">
        <v>49</v>
      </c>
      <c r="B23" t="s">
        <v>50</v>
      </c>
      <c r="C23">
        <v>3</v>
      </c>
      <c r="D23">
        <v>8</v>
      </c>
      <c r="E23">
        <v>6</v>
      </c>
      <c r="F23">
        <v>17</v>
      </c>
      <c r="G23" s="1">
        <v>2.6548672566371698E-2</v>
      </c>
      <c r="H23" s="1">
        <f>_2020_Summer_Olympics_medal_table_36[[#This Row],[Silver]]/_2020_Summer_Olympics_medal_table_36[[#This Row],[Total]]</f>
        <v>0.47058823529411764</v>
      </c>
      <c r="I23" s="1">
        <f>_2020_Summer_Olympics_medal_table_36[[#This Row],[Bronze]]/_2020_Summer_Olympics_medal_table_36[[#This Row],[Total]]</f>
        <v>0.35294117647058826</v>
      </c>
    </row>
    <row r="24" spans="1:9" x14ac:dyDescent="0.3">
      <c r="A24" t="s">
        <v>51</v>
      </c>
      <c r="B24" t="s">
        <v>52</v>
      </c>
      <c r="C24">
        <v>3</v>
      </c>
      <c r="D24">
        <v>6</v>
      </c>
      <c r="E24">
        <v>0</v>
      </c>
      <c r="F24">
        <v>9</v>
      </c>
      <c r="G24" s="1">
        <v>2.6548672566371698E-2</v>
      </c>
      <c r="H24" s="1">
        <f>_2020_Summer_Olympics_medal_table_36[[#This Row],[Silver]]/_2020_Summer_Olympics_medal_table_36[[#This Row],[Total]]</f>
        <v>0.66666666666666663</v>
      </c>
      <c r="I24" s="1">
        <f>_2020_Summer_Olympics_medal_table_36[[#This Row],[Bronze]]/_2020_Summer_Olympics_medal_table_36[[#This Row],[Total]]</f>
        <v>0</v>
      </c>
    </row>
    <row r="25" spans="1:9" x14ac:dyDescent="0.3">
      <c r="A25" t="s">
        <v>53</v>
      </c>
      <c r="B25" t="s">
        <v>54</v>
      </c>
      <c r="C25">
        <v>3</v>
      </c>
      <c r="D25">
        <v>4</v>
      </c>
      <c r="E25">
        <v>6</v>
      </c>
      <c r="F25">
        <v>13</v>
      </c>
      <c r="G25" s="1">
        <v>2.6548672566371698E-2</v>
      </c>
      <c r="H25" s="1">
        <f>_2020_Summer_Olympics_medal_table_36[[#This Row],[Silver]]/_2020_Summer_Olympics_medal_table_36[[#This Row],[Total]]</f>
        <v>0.30769230769230771</v>
      </c>
      <c r="I25" s="1">
        <f>_2020_Summer_Olympics_medal_table_36[[#This Row],[Bronze]]/_2020_Summer_Olympics_medal_table_36[[#This Row],[Total]]</f>
        <v>0.46153846153846156</v>
      </c>
    </row>
    <row r="26" spans="1:9" x14ac:dyDescent="0.3">
      <c r="A26" t="s">
        <v>55</v>
      </c>
      <c r="B26" t="s">
        <v>56</v>
      </c>
      <c r="C26">
        <v>3</v>
      </c>
      <c r="D26">
        <v>4</v>
      </c>
      <c r="E26">
        <v>4</v>
      </c>
      <c r="F26">
        <v>11</v>
      </c>
      <c r="G26" s="1">
        <v>2.6548672566371698E-2</v>
      </c>
      <c r="H26" s="1">
        <f>_2020_Summer_Olympics_medal_table_36[[#This Row],[Silver]]/_2020_Summer_Olympics_medal_table_36[[#This Row],[Total]]</f>
        <v>0.36363636363636365</v>
      </c>
      <c r="I26" s="1">
        <f>_2020_Summer_Olympics_medal_table_36[[#This Row],[Bronze]]/_2020_Summer_Olympics_medal_table_36[[#This Row],[Total]]</f>
        <v>0.36363636363636365</v>
      </c>
    </row>
    <row r="27" spans="1:9" x14ac:dyDescent="0.3">
      <c r="A27" t="s">
        <v>57</v>
      </c>
      <c r="B27" t="s">
        <v>58</v>
      </c>
      <c r="C27">
        <v>3</v>
      </c>
      <c r="D27">
        <v>3</v>
      </c>
      <c r="E27">
        <v>2</v>
      </c>
      <c r="F27">
        <v>8</v>
      </c>
      <c r="G27" s="1">
        <v>2.6548672566371698E-2</v>
      </c>
      <c r="H27" s="1">
        <f>_2020_Summer_Olympics_medal_table_36[[#This Row],[Silver]]/_2020_Summer_Olympics_medal_table_36[[#This Row],[Total]]</f>
        <v>0.375</v>
      </c>
      <c r="I27" s="1">
        <f>_2020_Summer_Olympics_medal_table_36[[#This Row],[Bronze]]/_2020_Summer_Olympics_medal_table_36[[#This Row],[Total]]</f>
        <v>0.25</v>
      </c>
    </row>
    <row r="28" spans="1:9" x14ac:dyDescent="0.3">
      <c r="A28" t="s">
        <v>59</v>
      </c>
      <c r="B28" t="s">
        <v>60</v>
      </c>
      <c r="C28">
        <v>3</v>
      </c>
      <c r="D28">
        <v>2</v>
      </c>
      <c r="E28">
        <v>2</v>
      </c>
      <c r="F28">
        <v>7</v>
      </c>
      <c r="G28" s="1">
        <v>2.6548672566371698E-2</v>
      </c>
      <c r="H28" s="1">
        <f>_2020_Summer_Olympics_medal_table_36[[#This Row],[Silver]]/_2020_Summer_Olympics_medal_table_36[[#This Row],[Total]]</f>
        <v>0.2857142857142857</v>
      </c>
      <c r="I28" s="1">
        <f>_2020_Summer_Olympics_medal_table_36[[#This Row],[Bronze]]/_2020_Summer_Olympics_medal_table_36[[#This Row],[Total]]</f>
        <v>0.2857142857142857</v>
      </c>
    </row>
    <row r="29" spans="1:9" x14ac:dyDescent="0.3">
      <c r="A29" t="s">
        <v>61</v>
      </c>
      <c r="B29" t="s">
        <v>62</v>
      </c>
      <c r="C29">
        <v>3</v>
      </c>
      <c r="D29">
        <v>1</v>
      </c>
      <c r="E29">
        <v>5</v>
      </c>
      <c r="F29">
        <v>9</v>
      </c>
      <c r="G29" s="1">
        <v>2.6548672566371698E-2</v>
      </c>
      <c r="H29" s="1">
        <f>_2020_Summer_Olympics_medal_table_36[[#This Row],[Silver]]/_2020_Summer_Olympics_medal_table_36[[#This Row],[Total]]</f>
        <v>0.1111111111111111</v>
      </c>
      <c r="I29" s="1">
        <f>_2020_Summer_Olympics_medal_table_36[[#This Row],[Bronze]]/_2020_Summer_Olympics_medal_table_36[[#This Row],[Total]]</f>
        <v>0.55555555555555558</v>
      </c>
    </row>
    <row r="30" spans="1:9" x14ac:dyDescent="0.3">
      <c r="A30" t="s">
        <v>63</v>
      </c>
      <c r="B30" t="s">
        <v>64</v>
      </c>
      <c r="C30">
        <v>3</v>
      </c>
      <c r="D30">
        <v>1</v>
      </c>
      <c r="E30">
        <v>3</v>
      </c>
      <c r="F30">
        <v>7</v>
      </c>
      <c r="G30" s="1">
        <v>2.6548672566371698E-2</v>
      </c>
      <c r="H30" s="1">
        <f>_2020_Summer_Olympics_medal_table_36[[#This Row],[Silver]]/_2020_Summer_Olympics_medal_table_36[[#This Row],[Total]]</f>
        <v>0.14285714285714285</v>
      </c>
      <c r="I30" s="1">
        <f>_2020_Summer_Olympics_medal_table_36[[#This Row],[Bronze]]/_2020_Summer_Olympics_medal_table_36[[#This Row],[Total]]</f>
        <v>0.42857142857142855</v>
      </c>
    </row>
    <row r="31" spans="1:9" x14ac:dyDescent="0.3">
      <c r="A31" t="s">
        <v>65</v>
      </c>
      <c r="B31" t="s">
        <v>66</v>
      </c>
      <c r="C31">
        <v>3</v>
      </c>
      <c r="D31">
        <v>1</v>
      </c>
      <c r="E31">
        <v>2</v>
      </c>
      <c r="F31">
        <v>6</v>
      </c>
      <c r="G31" s="1">
        <v>2.6548672566371698E-2</v>
      </c>
      <c r="H31" s="1">
        <f>_2020_Summer_Olympics_medal_table_36[[#This Row],[Silver]]/_2020_Summer_Olympics_medal_table_36[[#This Row],[Total]]</f>
        <v>0.16666666666666666</v>
      </c>
      <c r="I31" s="1">
        <f>_2020_Summer_Olympics_medal_table_36[[#This Row],[Bronze]]/_2020_Summer_Olympics_medal_table_36[[#This Row],[Total]]</f>
        <v>0.33333333333333331</v>
      </c>
    </row>
    <row r="32" spans="1:9" x14ac:dyDescent="0.3">
      <c r="A32" t="s">
        <v>67</v>
      </c>
      <c r="B32" t="s">
        <v>68</v>
      </c>
      <c r="C32">
        <v>3</v>
      </c>
      <c r="D32">
        <v>1</v>
      </c>
      <c r="E32">
        <v>1</v>
      </c>
      <c r="F32">
        <v>5</v>
      </c>
      <c r="G32" s="1">
        <v>2.6548672566371698E-2</v>
      </c>
      <c r="H32" s="1">
        <f>_2020_Summer_Olympics_medal_table_36[[#This Row],[Silver]]/_2020_Summer_Olympics_medal_table_36[[#This Row],[Total]]</f>
        <v>0.2</v>
      </c>
      <c r="I32" s="1">
        <f>_2020_Summer_Olympics_medal_table_36[[#This Row],[Bronze]]/_2020_Summer_Olympics_medal_table_36[[#This Row],[Total]]</f>
        <v>0.2</v>
      </c>
    </row>
    <row r="33" spans="1:9" x14ac:dyDescent="0.3">
      <c r="A33" t="s">
        <v>69</v>
      </c>
      <c r="B33" t="s">
        <v>70</v>
      </c>
      <c r="C33">
        <v>3</v>
      </c>
      <c r="D33">
        <v>0</v>
      </c>
      <c r="E33">
        <v>2</v>
      </c>
      <c r="F33">
        <v>5</v>
      </c>
      <c r="G33" s="1">
        <v>2.6548672566371698E-2</v>
      </c>
      <c r="H33" s="1">
        <f>_2020_Summer_Olympics_medal_table_36[[#This Row],[Silver]]/_2020_Summer_Olympics_medal_table_36[[#This Row],[Total]]</f>
        <v>0</v>
      </c>
      <c r="I33" s="1">
        <f>_2020_Summer_Olympics_medal_table_36[[#This Row],[Bronze]]/_2020_Summer_Olympics_medal_table_36[[#This Row],[Total]]</f>
        <v>0.4</v>
      </c>
    </row>
    <row r="34" spans="1:9" x14ac:dyDescent="0.3">
      <c r="A34" t="s">
        <v>71</v>
      </c>
      <c r="B34" t="s">
        <v>72</v>
      </c>
      <c r="C34">
        <v>2</v>
      </c>
      <c r="D34">
        <v>5</v>
      </c>
      <c r="E34">
        <v>1</v>
      </c>
      <c r="F34">
        <v>8</v>
      </c>
      <c r="G34" s="1">
        <v>1.7699115044247801E-2</v>
      </c>
      <c r="H34" s="1">
        <f>_2020_Summer_Olympics_medal_table_36[[#This Row],[Silver]]/_2020_Summer_Olympics_medal_table_36[[#This Row],[Total]]</f>
        <v>0.625</v>
      </c>
      <c r="I34" s="1">
        <f>_2020_Summer_Olympics_medal_table_36[[#This Row],[Bronze]]/_2020_Summer_Olympics_medal_table_36[[#This Row],[Total]]</f>
        <v>0.125</v>
      </c>
    </row>
    <row r="35" spans="1:9" x14ac:dyDescent="0.3">
      <c r="A35" t="s">
        <v>73</v>
      </c>
      <c r="B35" t="s">
        <v>74</v>
      </c>
      <c r="C35">
        <v>2</v>
      </c>
      <c r="D35">
        <v>4</v>
      </c>
      <c r="E35">
        <v>6</v>
      </c>
      <c r="F35">
        <v>12</v>
      </c>
      <c r="G35" s="1">
        <v>1.7699115044247801E-2</v>
      </c>
      <c r="H35" s="1">
        <f>_2020_Summer_Olympics_medal_table_36[[#This Row],[Silver]]/_2020_Summer_Olympics_medal_table_36[[#This Row],[Total]]</f>
        <v>0.33333333333333331</v>
      </c>
      <c r="I35" s="1">
        <f>_2020_Summer_Olympics_medal_table_36[[#This Row],[Bronze]]/_2020_Summer_Olympics_medal_table_36[[#This Row],[Total]]</f>
        <v>0.5</v>
      </c>
    </row>
    <row r="36" spans="1:9" x14ac:dyDescent="0.3">
      <c r="A36" t="s">
        <v>75</v>
      </c>
      <c r="B36" t="s">
        <v>76</v>
      </c>
      <c r="C36">
        <v>2</v>
      </c>
      <c r="D36">
        <v>2</v>
      </c>
      <c r="E36">
        <v>9</v>
      </c>
      <c r="F36">
        <v>13</v>
      </c>
      <c r="G36" s="1">
        <v>1.7699115044247801E-2</v>
      </c>
      <c r="H36" s="1">
        <f>_2020_Summer_Olympics_medal_table_36[[#This Row],[Silver]]/_2020_Summer_Olympics_medal_table_36[[#This Row],[Total]]</f>
        <v>0.15384615384615385</v>
      </c>
      <c r="I36" s="1">
        <f>_2020_Summer_Olympics_medal_table_36[[#This Row],[Bronze]]/_2020_Summer_Olympics_medal_table_36[[#This Row],[Total]]</f>
        <v>0.69230769230769229</v>
      </c>
    </row>
    <row r="37" spans="1:9" x14ac:dyDescent="0.3">
      <c r="A37" t="s">
        <v>77</v>
      </c>
      <c r="B37" t="s">
        <v>78</v>
      </c>
      <c r="C37">
        <v>2</v>
      </c>
      <c r="D37">
        <v>1</v>
      </c>
      <c r="E37">
        <v>1</v>
      </c>
      <c r="F37">
        <v>4</v>
      </c>
      <c r="G37" s="1">
        <v>1.7699115044247801E-2</v>
      </c>
      <c r="H37" s="1">
        <f>_2020_Summer_Olympics_medal_table_36[[#This Row],[Silver]]/_2020_Summer_Olympics_medal_table_36[[#This Row],[Total]]</f>
        <v>0.25</v>
      </c>
      <c r="I37" s="1">
        <f>_2020_Summer_Olympics_medal_table_36[[#This Row],[Bronze]]/_2020_Summer_Olympics_medal_table_36[[#This Row],[Total]]</f>
        <v>0.25</v>
      </c>
    </row>
    <row r="38" spans="1:9" x14ac:dyDescent="0.3">
      <c r="A38" t="s">
        <v>77</v>
      </c>
      <c r="B38" t="s">
        <v>79</v>
      </c>
      <c r="C38">
        <v>2</v>
      </c>
      <c r="D38">
        <v>1</v>
      </c>
      <c r="E38">
        <v>1</v>
      </c>
      <c r="F38">
        <v>4</v>
      </c>
      <c r="G38" s="1">
        <v>1.7699115044247801E-2</v>
      </c>
      <c r="H38" s="1">
        <f>_2020_Summer_Olympics_medal_table_36[[#This Row],[Silver]]/_2020_Summer_Olympics_medal_table_36[[#This Row],[Total]]</f>
        <v>0.25</v>
      </c>
      <c r="I38" s="1">
        <f>_2020_Summer_Olympics_medal_table_36[[#This Row],[Bronze]]/_2020_Summer_Olympics_medal_table_36[[#This Row],[Total]]</f>
        <v>0.25</v>
      </c>
    </row>
    <row r="39" spans="1:9" x14ac:dyDescent="0.3">
      <c r="A39" t="s">
        <v>80</v>
      </c>
      <c r="B39" t="s">
        <v>81</v>
      </c>
      <c r="C39">
        <v>2</v>
      </c>
      <c r="D39">
        <v>1</v>
      </c>
      <c r="E39">
        <v>0</v>
      </c>
      <c r="F39">
        <v>3</v>
      </c>
      <c r="G39" s="1">
        <v>1.7699115044247801E-2</v>
      </c>
      <c r="H39" s="1">
        <f>_2020_Summer_Olympics_medal_table_36[[#This Row],[Silver]]/_2020_Summer_Olympics_medal_table_36[[#This Row],[Total]]</f>
        <v>0.33333333333333331</v>
      </c>
      <c r="I39" s="1">
        <f>_2020_Summer_Olympics_medal_table_36[[#This Row],[Bronze]]/_2020_Summer_Olympics_medal_table_36[[#This Row],[Total]]</f>
        <v>0</v>
      </c>
    </row>
    <row r="40" spans="1:9" x14ac:dyDescent="0.3">
      <c r="A40" t="s">
        <v>82</v>
      </c>
      <c r="B40" t="s">
        <v>83</v>
      </c>
      <c r="C40">
        <v>2</v>
      </c>
      <c r="D40">
        <v>0</v>
      </c>
      <c r="E40">
        <v>2</v>
      </c>
      <c r="F40">
        <v>4</v>
      </c>
      <c r="G40" s="1">
        <v>1.7699115044247801E-2</v>
      </c>
      <c r="H40" s="1">
        <f>_2020_Summer_Olympics_medal_table_36[[#This Row],[Silver]]/_2020_Summer_Olympics_medal_table_36[[#This Row],[Total]]</f>
        <v>0</v>
      </c>
      <c r="I40" s="1">
        <f>_2020_Summer_Olympics_medal_table_36[[#This Row],[Bronze]]/_2020_Summer_Olympics_medal_table_36[[#This Row],[Total]]</f>
        <v>0.5</v>
      </c>
    </row>
    <row r="41" spans="1:9" x14ac:dyDescent="0.3">
      <c r="A41" t="s">
        <v>82</v>
      </c>
      <c r="B41" t="s">
        <v>84</v>
      </c>
      <c r="C41">
        <v>2</v>
      </c>
      <c r="D41">
        <v>0</v>
      </c>
      <c r="E41">
        <v>2</v>
      </c>
      <c r="F41">
        <v>4</v>
      </c>
      <c r="G41" s="1">
        <v>1.7699115044247801E-2</v>
      </c>
      <c r="H41" s="1">
        <f>_2020_Summer_Olympics_medal_table_36[[#This Row],[Silver]]/_2020_Summer_Olympics_medal_table_36[[#This Row],[Total]]</f>
        <v>0</v>
      </c>
      <c r="I41" s="1">
        <f>_2020_Summer_Olympics_medal_table_36[[#This Row],[Bronze]]/_2020_Summer_Olympics_medal_table_36[[#This Row],[Total]]</f>
        <v>0.5</v>
      </c>
    </row>
    <row r="42" spans="1:9" x14ac:dyDescent="0.3">
      <c r="A42" t="s">
        <v>85</v>
      </c>
      <c r="B42" t="s">
        <v>86</v>
      </c>
      <c r="C42">
        <v>2</v>
      </c>
      <c r="D42">
        <v>0</v>
      </c>
      <c r="E42">
        <v>1</v>
      </c>
      <c r="F42">
        <v>3</v>
      </c>
      <c r="G42" s="1">
        <v>1.7699115044247801E-2</v>
      </c>
      <c r="H42" s="1">
        <f>_2020_Summer_Olympics_medal_table_36[[#This Row],[Silver]]/_2020_Summer_Olympics_medal_table_36[[#This Row],[Total]]</f>
        <v>0</v>
      </c>
      <c r="I42" s="1">
        <f>_2020_Summer_Olympics_medal_table_36[[#This Row],[Bronze]]/_2020_Summer_Olympics_medal_table_36[[#This Row],[Total]]</f>
        <v>0.33333333333333331</v>
      </c>
    </row>
    <row r="43" spans="1:9" x14ac:dyDescent="0.3">
      <c r="A43" t="s">
        <v>87</v>
      </c>
      <c r="B43" t="s">
        <v>88</v>
      </c>
      <c r="C43">
        <v>2</v>
      </c>
      <c r="D43">
        <v>0</v>
      </c>
      <c r="E43">
        <v>0</v>
      </c>
      <c r="F43">
        <v>2</v>
      </c>
      <c r="G43" s="1">
        <v>1.7699115044247801E-2</v>
      </c>
      <c r="H43" s="1">
        <f>_2020_Summer_Olympics_medal_table_36[[#This Row],[Silver]]/_2020_Summer_Olympics_medal_table_36[[#This Row],[Total]]</f>
        <v>0</v>
      </c>
      <c r="I43" s="1">
        <f>_2020_Summer_Olympics_medal_table_36[[#This Row],[Bronze]]/_2020_Summer_Olympics_medal_table_36[[#This Row],[Total]]</f>
        <v>0</v>
      </c>
    </row>
    <row r="44" spans="1:9" x14ac:dyDescent="0.3">
      <c r="A44" t="s">
        <v>87</v>
      </c>
      <c r="B44" t="s">
        <v>89</v>
      </c>
      <c r="C44">
        <v>2</v>
      </c>
      <c r="D44">
        <v>0</v>
      </c>
      <c r="E44">
        <v>0</v>
      </c>
      <c r="F44">
        <v>2</v>
      </c>
      <c r="G44" s="1">
        <v>1.7699115044247801E-2</v>
      </c>
      <c r="H44" s="1">
        <f>_2020_Summer_Olympics_medal_table_36[[#This Row],[Silver]]/_2020_Summer_Olympics_medal_table_36[[#This Row],[Total]]</f>
        <v>0</v>
      </c>
      <c r="I44" s="1">
        <f>_2020_Summer_Olympics_medal_table_36[[#This Row],[Bronze]]/_2020_Summer_Olympics_medal_table_36[[#This Row],[Total]]</f>
        <v>0</v>
      </c>
    </row>
    <row r="45" spans="1:9" x14ac:dyDescent="0.3">
      <c r="A45" t="s">
        <v>90</v>
      </c>
      <c r="B45" t="s">
        <v>91</v>
      </c>
      <c r="C45">
        <v>1</v>
      </c>
      <c r="D45">
        <v>6</v>
      </c>
      <c r="E45">
        <v>12</v>
      </c>
      <c r="F45">
        <v>19</v>
      </c>
      <c r="G45" s="1">
        <v>8.8495575221238902E-3</v>
      </c>
      <c r="H45" s="1">
        <f>_2020_Summer_Olympics_medal_table_36[[#This Row],[Silver]]/_2020_Summer_Olympics_medal_table_36[[#This Row],[Total]]</f>
        <v>0.31578947368421051</v>
      </c>
      <c r="I45" s="1">
        <f>_2020_Summer_Olympics_medal_table_36[[#This Row],[Bronze]]/_2020_Summer_Olympics_medal_table_36[[#This Row],[Total]]</f>
        <v>0.63157894736842102</v>
      </c>
    </row>
    <row r="46" spans="1:9" x14ac:dyDescent="0.3">
      <c r="A46" t="s">
        <v>92</v>
      </c>
      <c r="B46" t="s">
        <v>93</v>
      </c>
      <c r="C46">
        <v>1</v>
      </c>
      <c r="D46">
        <v>3</v>
      </c>
      <c r="E46">
        <v>3</v>
      </c>
      <c r="F46">
        <v>7</v>
      </c>
      <c r="G46" s="1">
        <v>8.8495575221238902E-3</v>
      </c>
      <c r="H46" s="1">
        <f>_2020_Summer_Olympics_medal_table_36[[#This Row],[Silver]]/_2020_Summer_Olympics_medal_table_36[[#This Row],[Total]]</f>
        <v>0.42857142857142855</v>
      </c>
      <c r="I46" s="1">
        <f>_2020_Summer_Olympics_medal_table_36[[#This Row],[Bronze]]/_2020_Summer_Olympics_medal_table_36[[#This Row],[Total]]</f>
        <v>0.42857142857142855</v>
      </c>
    </row>
    <row r="47" spans="1:9" x14ac:dyDescent="0.3">
      <c r="A47" t="s">
        <v>94</v>
      </c>
      <c r="B47" t="s">
        <v>95</v>
      </c>
      <c r="C47">
        <v>1</v>
      </c>
      <c r="D47">
        <v>3</v>
      </c>
      <c r="E47">
        <v>0</v>
      </c>
      <c r="F47">
        <v>4</v>
      </c>
      <c r="G47" s="1">
        <v>8.8495575221238902E-3</v>
      </c>
      <c r="H47" s="1">
        <f>_2020_Summer_Olympics_medal_table_36[[#This Row],[Silver]]/_2020_Summer_Olympics_medal_table_36[[#This Row],[Total]]</f>
        <v>0.75</v>
      </c>
      <c r="I47" s="1">
        <f>_2020_Summer_Olympics_medal_table_36[[#This Row],[Bronze]]/_2020_Summer_Olympics_medal_table_36[[#This Row],[Total]]</f>
        <v>0</v>
      </c>
    </row>
    <row r="48" spans="1:9" x14ac:dyDescent="0.3">
      <c r="A48" t="s">
        <v>94</v>
      </c>
      <c r="B48" t="s">
        <v>96</v>
      </c>
      <c r="C48">
        <v>1</v>
      </c>
      <c r="D48">
        <v>3</v>
      </c>
      <c r="E48">
        <v>0</v>
      </c>
      <c r="F48">
        <v>4</v>
      </c>
      <c r="G48" s="1">
        <v>8.8495575221238902E-3</v>
      </c>
      <c r="H48" s="1">
        <f>_2020_Summer_Olympics_medal_table_36[[#This Row],[Silver]]/_2020_Summer_Olympics_medal_table_36[[#This Row],[Total]]</f>
        <v>0.75</v>
      </c>
      <c r="I48" s="1">
        <f>_2020_Summer_Olympics_medal_table_36[[#This Row],[Bronze]]/_2020_Summer_Olympics_medal_table_36[[#This Row],[Total]]</f>
        <v>0</v>
      </c>
    </row>
    <row r="49" spans="1:9" x14ac:dyDescent="0.3">
      <c r="A49" t="s">
        <v>97</v>
      </c>
      <c r="B49" t="s">
        <v>98</v>
      </c>
      <c r="C49">
        <v>1</v>
      </c>
      <c r="D49">
        <v>2</v>
      </c>
      <c r="E49">
        <v>4</v>
      </c>
      <c r="F49">
        <v>7</v>
      </c>
      <c r="G49" s="1">
        <v>8.8495575221238902E-3</v>
      </c>
      <c r="H49" s="1">
        <f>_2020_Summer_Olympics_medal_table_36[[#This Row],[Silver]]/_2020_Summer_Olympics_medal_table_36[[#This Row],[Total]]</f>
        <v>0.2857142857142857</v>
      </c>
      <c r="I49" s="1">
        <f>_2020_Summer_Olympics_medal_table_36[[#This Row],[Bronze]]/_2020_Summer_Olympics_medal_table_36[[#This Row],[Total]]</f>
        <v>0.5714285714285714</v>
      </c>
    </row>
    <row r="50" spans="1:9" x14ac:dyDescent="0.3">
      <c r="A50" t="s">
        <v>99</v>
      </c>
      <c r="B50" t="s">
        <v>100</v>
      </c>
      <c r="C50">
        <v>1</v>
      </c>
      <c r="D50">
        <v>2</v>
      </c>
      <c r="E50">
        <v>3</v>
      </c>
      <c r="F50">
        <v>6</v>
      </c>
      <c r="G50" s="1">
        <v>8.8495575221238902E-3</v>
      </c>
      <c r="H50" s="1">
        <f>_2020_Summer_Olympics_medal_table_36[[#This Row],[Silver]]/_2020_Summer_Olympics_medal_table_36[[#This Row],[Total]]</f>
        <v>0.33333333333333331</v>
      </c>
      <c r="I50" s="1">
        <f>_2020_Summer_Olympics_medal_table_36[[#This Row],[Bronze]]/_2020_Summer_Olympics_medal_table_36[[#This Row],[Total]]</f>
        <v>0.5</v>
      </c>
    </row>
    <row r="51" spans="1:9" x14ac:dyDescent="0.3">
      <c r="A51" t="s">
        <v>101</v>
      </c>
      <c r="B51" t="s">
        <v>102</v>
      </c>
      <c r="C51">
        <v>1</v>
      </c>
      <c r="D51">
        <v>2</v>
      </c>
      <c r="E51">
        <v>1</v>
      </c>
      <c r="F51">
        <v>4</v>
      </c>
      <c r="G51" s="1">
        <v>8.8495575221238902E-3</v>
      </c>
      <c r="H51" s="1">
        <f>_2020_Summer_Olympics_medal_table_36[[#This Row],[Silver]]/_2020_Summer_Olympics_medal_table_36[[#This Row],[Total]]</f>
        <v>0.5</v>
      </c>
      <c r="I51" s="1">
        <f>_2020_Summer_Olympics_medal_table_36[[#This Row],[Bronze]]/_2020_Summer_Olympics_medal_table_36[[#This Row],[Total]]</f>
        <v>0.25</v>
      </c>
    </row>
    <row r="52" spans="1:9" x14ac:dyDescent="0.3">
      <c r="A52" t="s">
        <v>101</v>
      </c>
      <c r="B52" t="s">
        <v>103</v>
      </c>
      <c r="C52">
        <v>1</v>
      </c>
      <c r="D52">
        <v>2</v>
      </c>
      <c r="E52">
        <v>1</v>
      </c>
      <c r="F52">
        <v>4</v>
      </c>
      <c r="G52" s="1">
        <v>8.8495575221238902E-3</v>
      </c>
      <c r="H52" s="1">
        <f>_2020_Summer_Olympics_medal_table_36[[#This Row],[Silver]]/_2020_Summer_Olympics_medal_table_36[[#This Row],[Total]]</f>
        <v>0.5</v>
      </c>
      <c r="I52" s="1">
        <f>_2020_Summer_Olympics_medal_table_36[[#This Row],[Bronze]]/_2020_Summer_Olympics_medal_table_36[[#This Row],[Total]]</f>
        <v>0.25</v>
      </c>
    </row>
    <row r="53" spans="1:9" x14ac:dyDescent="0.3">
      <c r="A53" t="s">
        <v>104</v>
      </c>
      <c r="B53" t="s">
        <v>105</v>
      </c>
      <c r="C53">
        <v>1</v>
      </c>
      <c r="D53">
        <v>2</v>
      </c>
      <c r="E53">
        <v>0</v>
      </c>
      <c r="F53">
        <v>3</v>
      </c>
      <c r="G53" s="1">
        <v>8.8495575221238902E-3</v>
      </c>
      <c r="H53" s="1">
        <f>_2020_Summer_Olympics_medal_table_36[[#This Row],[Silver]]/_2020_Summer_Olympics_medal_table_36[[#This Row],[Total]]</f>
        <v>0.66666666666666663</v>
      </c>
      <c r="I53" s="1">
        <f>_2020_Summer_Olympics_medal_table_36[[#This Row],[Bronze]]/_2020_Summer_Olympics_medal_table_36[[#This Row],[Total]]</f>
        <v>0</v>
      </c>
    </row>
    <row r="54" spans="1:9" x14ac:dyDescent="0.3">
      <c r="A54" t="s">
        <v>106</v>
      </c>
      <c r="B54" t="s">
        <v>107</v>
      </c>
      <c r="C54">
        <v>1</v>
      </c>
      <c r="D54">
        <v>1</v>
      </c>
      <c r="E54">
        <v>5</v>
      </c>
      <c r="F54">
        <v>7</v>
      </c>
      <c r="G54" s="1">
        <v>8.8495575221238902E-3</v>
      </c>
      <c r="H54" s="1">
        <f>_2020_Summer_Olympics_medal_table_36[[#This Row],[Silver]]/_2020_Summer_Olympics_medal_table_36[[#This Row],[Total]]</f>
        <v>0.14285714285714285</v>
      </c>
      <c r="I54" s="1">
        <f>_2020_Summer_Olympics_medal_table_36[[#This Row],[Bronze]]/_2020_Summer_Olympics_medal_table_36[[#This Row],[Total]]</f>
        <v>0.7142857142857143</v>
      </c>
    </row>
    <row r="55" spans="1:9" x14ac:dyDescent="0.3">
      <c r="A55" t="s">
        <v>108</v>
      </c>
      <c r="B55" t="s">
        <v>109</v>
      </c>
      <c r="C55">
        <v>1</v>
      </c>
      <c r="D55">
        <v>1</v>
      </c>
      <c r="E55">
        <v>4</v>
      </c>
      <c r="F55">
        <v>6</v>
      </c>
      <c r="G55" s="1">
        <v>8.8495575221238902E-3</v>
      </c>
      <c r="H55" s="1">
        <f>_2020_Summer_Olympics_medal_table_36[[#This Row],[Silver]]/_2020_Summer_Olympics_medal_table_36[[#This Row],[Total]]</f>
        <v>0.16666666666666666</v>
      </c>
      <c r="I55" s="1">
        <f>_2020_Summer_Olympics_medal_table_36[[#This Row],[Bronze]]/_2020_Summer_Olympics_medal_table_36[[#This Row],[Total]]</f>
        <v>0.66666666666666663</v>
      </c>
    </row>
    <row r="56" spans="1:9" x14ac:dyDescent="0.3">
      <c r="A56" t="s">
        <v>110</v>
      </c>
      <c r="B56" t="s">
        <v>111</v>
      </c>
      <c r="C56">
        <v>1</v>
      </c>
      <c r="D56">
        <v>1</v>
      </c>
      <c r="E56">
        <v>3</v>
      </c>
      <c r="F56">
        <v>5</v>
      </c>
      <c r="G56" s="1">
        <v>8.8495575221238902E-3</v>
      </c>
      <c r="H56" s="1">
        <f>_2020_Summer_Olympics_medal_table_36[[#This Row],[Silver]]/_2020_Summer_Olympics_medal_table_36[[#This Row],[Total]]</f>
        <v>0.2</v>
      </c>
      <c r="I56" s="1">
        <f>_2020_Summer_Olympics_medal_table_36[[#This Row],[Bronze]]/_2020_Summer_Olympics_medal_table_36[[#This Row],[Total]]</f>
        <v>0.6</v>
      </c>
    </row>
    <row r="57" spans="1:9" x14ac:dyDescent="0.3">
      <c r="A57" t="s">
        <v>112</v>
      </c>
      <c r="B57" t="s">
        <v>113</v>
      </c>
      <c r="C57">
        <v>1</v>
      </c>
      <c r="D57">
        <v>1</v>
      </c>
      <c r="E57">
        <v>2</v>
      </c>
      <c r="F57">
        <v>4</v>
      </c>
      <c r="G57" s="1">
        <v>8.8495575221238902E-3</v>
      </c>
      <c r="H57" s="1">
        <f>_2020_Summer_Olympics_medal_table_36[[#This Row],[Silver]]/_2020_Summer_Olympics_medal_table_36[[#This Row],[Total]]</f>
        <v>0.25</v>
      </c>
      <c r="I57" s="1">
        <f>_2020_Summer_Olympics_medal_table_36[[#This Row],[Bronze]]/_2020_Summer_Olympics_medal_table_36[[#This Row],[Total]]</f>
        <v>0.5</v>
      </c>
    </row>
    <row r="58" spans="1:9" x14ac:dyDescent="0.3">
      <c r="A58" t="s">
        <v>112</v>
      </c>
      <c r="B58" t="s">
        <v>114</v>
      </c>
      <c r="C58">
        <v>1</v>
      </c>
      <c r="D58">
        <v>1</v>
      </c>
      <c r="E58">
        <v>2</v>
      </c>
      <c r="F58">
        <v>4</v>
      </c>
      <c r="G58" s="1">
        <v>8.8495575221238902E-3</v>
      </c>
      <c r="H58" s="1">
        <f>_2020_Summer_Olympics_medal_table_36[[#This Row],[Silver]]/_2020_Summer_Olympics_medal_table_36[[#This Row],[Total]]</f>
        <v>0.25</v>
      </c>
      <c r="I58" s="1">
        <f>_2020_Summer_Olympics_medal_table_36[[#This Row],[Bronze]]/_2020_Summer_Olympics_medal_table_36[[#This Row],[Total]]</f>
        <v>0.5</v>
      </c>
    </row>
    <row r="59" spans="1:9" x14ac:dyDescent="0.3">
      <c r="A59" t="s">
        <v>115</v>
      </c>
      <c r="B59" t="s">
        <v>116</v>
      </c>
      <c r="C59">
        <v>1</v>
      </c>
      <c r="D59">
        <v>1</v>
      </c>
      <c r="E59">
        <v>0</v>
      </c>
      <c r="F59">
        <v>2</v>
      </c>
      <c r="G59" s="1">
        <v>8.8495575221238902E-3</v>
      </c>
      <c r="H59" s="1">
        <f>_2020_Summer_Olympics_medal_table_36[[#This Row],[Silver]]/_2020_Summer_Olympics_medal_table_36[[#This Row],[Total]]</f>
        <v>0.5</v>
      </c>
      <c r="I59" s="1">
        <f>_2020_Summer_Olympics_medal_table_36[[#This Row],[Bronze]]/_2020_Summer_Olympics_medal_table_36[[#This Row],[Total]]</f>
        <v>0</v>
      </c>
    </row>
    <row r="60" spans="1:9" x14ac:dyDescent="0.3">
      <c r="A60" t="s">
        <v>117</v>
      </c>
      <c r="B60" t="s">
        <v>118</v>
      </c>
      <c r="C60">
        <v>1</v>
      </c>
      <c r="D60">
        <v>0</v>
      </c>
      <c r="E60">
        <v>1</v>
      </c>
      <c r="F60">
        <v>2</v>
      </c>
      <c r="G60" s="1">
        <v>8.8495575221238902E-3</v>
      </c>
      <c r="H60" s="1">
        <f>_2020_Summer_Olympics_medal_table_36[[#This Row],[Silver]]/_2020_Summer_Olympics_medal_table_36[[#This Row],[Total]]</f>
        <v>0</v>
      </c>
      <c r="I60" s="1">
        <f>_2020_Summer_Olympics_medal_table_36[[#This Row],[Bronze]]/_2020_Summer_Olympics_medal_table_36[[#This Row],[Total]]</f>
        <v>0.5</v>
      </c>
    </row>
    <row r="61" spans="1:9" x14ac:dyDescent="0.3">
      <c r="A61" t="s">
        <v>117</v>
      </c>
      <c r="B61" t="s">
        <v>119</v>
      </c>
      <c r="C61">
        <v>1</v>
      </c>
      <c r="D61">
        <v>0</v>
      </c>
      <c r="E61">
        <v>1</v>
      </c>
      <c r="F61">
        <v>2</v>
      </c>
      <c r="G61" s="1">
        <v>8.8495575221238902E-3</v>
      </c>
      <c r="H61" s="1">
        <f>_2020_Summer_Olympics_medal_table_36[[#This Row],[Silver]]/_2020_Summer_Olympics_medal_table_36[[#This Row],[Total]]</f>
        <v>0</v>
      </c>
      <c r="I61" s="1">
        <f>_2020_Summer_Olympics_medal_table_36[[#This Row],[Bronze]]/_2020_Summer_Olympics_medal_table_36[[#This Row],[Total]]</f>
        <v>0.5</v>
      </c>
    </row>
    <row r="62" spans="1:9" x14ac:dyDescent="0.3">
      <c r="A62" t="s">
        <v>117</v>
      </c>
      <c r="B62" t="s">
        <v>120</v>
      </c>
      <c r="C62">
        <v>1</v>
      </c>
      <c r="D62">
        <v>0</v>
      </c>
      <c r="E62">
        <v>1</v>
      </c>
      <c r="F62">
        <v>2</v>
      </c>
      <c r="G62" s="1">
        <v>8.8495575221238902E-3</v>
      </c>
      <c r="H62" s="1">
        <f>_2020_Summer_Olympics_medal_table_36[[#This Row],[Silver]]/_2020_Summer_Olympics_medal_table_36[[#This Row],[Total]]</f>
        <v>0</v>
      </c>
      <c r="I62" s="1">
        <f>_2020_Summer_Olympics_medal_table_36[[#This Row],[Bronze]]/_2020_Summer_Olympics_medal_table_36[[#This Row],[Total]]</f>
        <v>0.5</v>
      </c>
    </row>
    <row r="63" spans="1:9" x14ac:dyDescent="0.3">
      <c r="A63" t="s">
        <v>117</v>
      </c>
      <c r="B63" t="s">
        <v>121</v>
      </c>
      <c r="C63">
        <v>1</v>
      </c>
      <c r="D63">
        <v>0</v>
      </c>
      <c r="E63">
        <v>1</v>
      </c>
      <c r="F63">
        <v>2</v>
      </c>
      <c r="G63" s="1">
        <v>8.8495575221238902E-3</v>
      </c>
      <c r="H63" s="1">
        <f>_2020_Summer_Olympics_medal_table_36[[#This Row],[Silver]]/_2020_Summer_Olympics_medal_table_36[[#This Row],[Total]]</f>
        <v>0</v>
      </c>
      <c r="I63" s="1">
        <f>_2020_Summer_Olympics_medal_table_36[[#This Row],[Bronze]]/_2020_Summer_Olympics_medal_table_36[[#This Row],[Total]]</f>
        <v>0.5</v>
      </c>
    </row>
    <row r="64" spans="1:9" x14ac:dyDescent="0.3">
      <c r="A64" t="s">
        <v>122</v>
      </c>
      <c r="B64" t="s">
        <v>123</v>
      </c>
      <c r="C64">
        <v>1</v>
      </c>
      <c r="D64">
        <v>0</v>
      </c>
      <c r="E64">
        <v>0</v>
      </c>
      <c r="F64">
        <v>1</v>
      </c>
      <c r="G64" s="1">
        <v>8.8495575221238902E-3</v>
      </c>
      <c r="H64" s="1">
        <f>_2020_Summer_Olympics_medal_table_36[[#This Row],[Silver]]/_2020_Summer_Olympics_medal_table_36[[#This Row],[Total]]</f>
        <v>0</v>
      </c>
      <c r="I64" s="1">
        <f>_2020_Summer_Olympics_medal_table_36[[#This Row],[Bronze]]/_2020_Summer_Olympics_medal_table_36[[#This Row],[Total]]</f>
        <v>0</v>
      </c>
    </row>
    <row r="65" spans="1:9" x14ac:dyDescent="0.3">
      <c r="A65" t="s">
        <v>122</v>
      </c>
      <c r="B65" t="s">
        <v>124</v>
      </c>
      <c r="C65">
        <v>1</v>
      </c>
      <c r="D65">
        <v>0</v>
      </c>
      <c r="E65">
        <v>0</v>
      </c>
      <c r="F65">
        <v>1</v>
      </c>
      <c r="G65" s="1">
        <v>8.8495575221238902E-3</v>
      </c>
      <c r="H65" s="1">
        <f>_2020_Summer_Olympics_medal_table_36[[#This Row],[Silver]]/_2020_Summer_Olympics_medal_table_36[[#This Row],[Total]]</f>
        <v>0</v>
      </c>
      <c r="I65" s="1">
        <f>_2020_Summer_Olympics_medal_table_36[[#This Row],[Bronze]]/_2020_Summer_Olympics_medal_table_36[[#This Row],[Total]]</f>
        <v>0</v>
      </c>
    </row>
    <row r="66" spans="1:9" x14ac:dyDescent="0.3">
      <c r="A66" t="s">
        <v>122</v>
      </c>
      <c r="B66" t="s">
        <v>125</v>
      </c>
      <c r="C66">
        <v>1</v>
      </c>
      <c r="D66">
        <v>0</v>
      </c>
      <c r="E66">
        <v>0</v>
      </c>
      <c r="F66">
        <v>1</v>
      </c>
      <c r="G66" s="1">
        <v>8.8495575221238902E-3</v>
      </c>
      <c r="H66" s="1">
        <f>_2020_Summer_Olympics_medal_table_36[[#This Row],[Silver]]/_2020_Summer_Olympics_medal_table_36[[#This Row],[Total]]</f>
        <v>0</v>
      </c>
      <c r="I66" s="1">
        <f>_2020_Summer_Olympics_medal_table_36[[#This Row],[Bronze]]/_2020_Summer_Olympics_medal_table_36[[#This Row],[Total]]</f>
        <v>0</v>
      </c>
    </row>
    <row r="67" spans="1:9" x14ac:dyDescent="0.3">
      <c r="A67" t="s">
        <v>126</v>
      </c>
      <c r="B67" t="s">
        <v>127</v>
      </c>
      <c r="C67">
        <v>0</v>
      </c>
      <c r="D67">
        <v>4</v>
      </c>
      <c r="E67">
        <v>1</v>
      </c>
      <c r="F67">
        <v>5</v>
      </c>
      <c r="G67" s="1">
        <v>0</v>
      </c>
      <c r="H67" s="1">
        <f>_2020_Summer_Olympics_medal_table_36[[#This Row],[Silver]]/_2020_Summer_Olympics_medal_table_36[[#This Row],[Total]]</f>
        <v>0.8</v>
      </c>
      <c r="I67" s="1">
        <f>_2020_Summer_Olympics_medal_table_36[[#This Row],[Bronze]]/_2020_Summer_Olympics_medal_table_36[[#This Row],[Total]]</f>
        <v>0.2</v>
      </c>
    </row>
    <row r="68" spans="1:9" x14ac:dyDescent="0.3">
      <c r="A68" t="s">
        <v>128</v>
      </c>
      <c r="B68" t="s">
        <v>129</v>
      </c>
      <c r="C68">
        <v>0</v>
      </c>
      <c r="D68">
        <v>3</v>
      </c>
      <c r="E68">
        <v>4</v>
      </c>
      <c r="F68">
        <v>7</v>
      </c>
      <c r="G68" s="1">
        <v>0</v>
      </c>
      <c r="H68" s="1">
        <f>_2020_Summer_Olympics_medal_table_36[[#This Row],[Silver]]/_2020_Summer_Olympics_medal_table_36[[#This Row],[Total]]</f>
        <v>0.42857142857142855</v>
      </c>
      <c r="I68" s="1">
        <f>_2020_Summer_Olympics_medal_table_36[[#This Row],[Bronze]]/_2020_Summer_Olympics_medal_table_36[[#This Row],[Total]]</f>
        <v>0.5714285714285714</v>
      </c>
    </row>
    <row r="69" spans="1:9" x14ac:dyDescent="0.3">
      <c r="A69" t="s">
        <v>130</v>
      </c>
      <c r="B69" t="s">
        <v>131</v>
      </c>
      <c r="C69">
        <v>0</v>
      </c>
      <c r="D69">
        <v>3</v>
      </c>
      <c r="E69">
        <v>2</v>
      </c>
      <c r="F69">
        <v>5</v>
      </c>
      <c r="G69" s="1">
        <v>0</v>
      </c>
      <c r="H69" s="1">
        <f>_2020_Summer_Olympics_medal_table_36[[#This Row],[Silver]]/_2020_Summer_Olympics_medal_table_36[[#This Row],[Total]]</f>
        <v>0.6</v>
      </c>
      <c r="I69" s="1">
        <f>_2020_Summer_Olympics_medal_table_36[[#This Row],[Bronze]]/_2020_Summer_Olympics_medal_table_36[[#This Row],[Total]]</f>
        <v>0.4</v>
      </c>
    </row>
    <row r="70" spans="1:9" x14ac:dyDescent="0.3">
      <c r="A70" t="s">
        <v>132</v>
      </c>
      <c r="B70" t="s">
        <v>133</v>
      </c>
      <c r="C70">
        <v>0</v>
      </c>
      <c r="D70">
        <v>2</v>
      </c>
      <c r="E70">
        <v>2</v>
      </c>
      <c r="F70">
        <v>4</v>
      </c>
      <c r="G70" s="1">
        <v>0</v>
      </c>
      <c r="H70" s="1">
        <f>_2020_Summer_Olympics_medal_table_36[[#This Row],[Silver]]/_2020_Summer_Olympics_medal_table_36[[#This Row],[Total]]</f>
        <v>0.5</v>
      </c>
      <c r="I70" s="1">
        <f>_2020_Summer_Olympics_medal_table_36[[#This Row],[Bronze]]/_2020_Summer_Olympics_medal_table_36[[#This Row],[Total]]</f>
        <v>0.5</v>
      </c>
    </row>
    <row r="71" spans="1:9" x14ac:dyDescent="0.3">
      <c r="A71" t="s">
        <v>134</v>
      </c>
      <c r="B71" t="s">
        <v>135</v>
      </c>
      <c r="C71">
        <v>0</v>
      </c>
      <c r="D71">
        <v>2</v>
      </c>
      <c r="E71">
        <v>1</v>
      </c>
      <c r="F71">
        <v>3</v>
      </c>
      <c r="G71" s="1">
        <v>0</v>
      </c>
      <c r="H71" s="1">
        <f>_2020_Summer_Olympics_medal_table_36[[#This Row],[Silver]]/_2020_Summer_Olympics_medal_table_36[[#This Row],[Total]]</f>
        <v>0.66666666666666663</v>
      </c>
      <c r="I71" s="1">
        <f>_2020_Summer_Olympics_medal_table_36[[#This Row],[Bronze]]/_2020_Summer_Olympics_medal_table_36[[#This Row],[Total]]</f>
        <v>0.33333333333333331</v>
      </c>
    </row>
    <row r="72" spans="1:9" x14ac:dyDescent="0.3">
      <c r="A72" t="s">
        <v>136</v>
      </c>
      <c r="B72" t="s">
        <v>137</v>
      </c>
      <c r="C72">
        <v>0</v>
      </c>
      <c r="D72">
        <v>1</v>
      </c>
      <c r="E72">
        <v>3</v>
      </c>
      <c r="F72">
        <v>4</v>
      </c>
      <c r="G72" s="1">
        <v>0</v>
      </c>
      <c r="H72" s="1">
        <f>_2020_Summer_Olympics_medal_table_36[[#This Row],[Silver]]/_2020_Summer_Olympics_medal_table_36[[#This Row],[Total]]</f>
        <v>0.25</v>
      </c>
      <c r="I72" s="1">
        <f>_2020_Summer_Olympics_medal_table_36[[#This Row],[Bronze]]/_2020_Summer_Olympics_medal_table_36[[#This Row],[Total]]</f>
        <v>0.75</v>
      </c>
    </row>
    <row r="73" spans="1:9" x14ac:dyDescent="0.3">
      <c r="A73" t="s">
        <v>138</v>
      </c>
      <c r="B73" t="s">
        <v>139</v>
      </c>
      <c r="C73">
        <v>0</v>
      </c>
      <c r="D73">
        <v>1</v>
      </c>
      <c r="E73">
        <v>2</v>
      </c>
      <c r="F73">
        <v>3</v>
      </c>
      <c r="G73" s="1">
        <v>0</v>
      </c>
      <c r="H73" s="1">
        <f>_2020_Summer_Olympics_medal_table_36[[#This Row],[Silver]]/_2020_Summer_Olympics_medal_table_36[[#This Row],[Total]]</f>
        <v>0.33333333333333331</v>
      </c>
      <c r="I73" s="1">
        <f>_2020_Summer_Olympics_medal_table_36[[#This Row],[Bronze]]/_2020_Summer_Olympics_medal_table_36[[#This Row],[Total]]</f>
        <v>0.66666666666666663</v>
      </c>
    </row>
    <row r="74" spans="1:9" x14ac:dyDescent="0.3">
      <c r="A74" t="s">
        <v>138</v>
      </c>
      <c r="B74" t="s">
        <v>140</v>
      </c>
      <c r="C74">
        <v>0</v>
      </c>
      <c r="D74">
        <v>1</v>
      </c>
      <c r="E74">
        <v>2</v>
      </c>
      <c r="F74">
        <v>3</v>
      </c>
      <c r="G74" s="1">
        <v>0</v>
      </c>
      <c r="H74" s="1">
        <f>_2020_Summer_Olympics_medal_table_36[[#This Row],[Silver]]/_2020_Summer_Olympics_medal_table_36[[#This Row],[Total]]</f>
        <v>0.33333333333333331</v>
      </c>
      <c r="I74" s="1">
        <f>_2020_Summer_Olympics_medal_table_36[[#This Row],[Bronze]]/_2020_Summer_Olympics_medal_table_36[[#This Row],[Total]]</f>
        <v>0.66666666666666663</v>
      </c>
    </row>
    <row r="75" spans="1:9" x14ac:dyDescent="0.3">
      <c r="A75" t="s">
        <v>141</v>
      </c>
      <c r="B75" t="s">
        <v>142</v>
      </c>
      <c r="C75">
        <v>0</v>
      </c>
      <c r="D75">
        <v>1</v>
      </c>
      <c r="E75">
        <v>1</v>
      </c>
      <c r="F75">
        <v>2</v>
      </c>
      <c r="G75" s="1">
        <v>0</v>
      </c>
      <c r="H75" s="1">
        <f>_2020_Summer_Olympics_medal_table_36[[#This Row],[Silver]]/_2020_Summer_Olympics_medal_table_36[[#This Row],[Total]]</f>
        <v>0.5</v>
      </c>
      <c r="I75" s="1">
        <f>_2020_Summer_Olympics_medal_table_36[[#This Row],[Bronze]]/_2020_Summer_Olympics_medal_table_36[[#This Row],[Total]]</f>
        <v>0.5</v>
      </c>
    </row>
    <row r="76" spans="1:9" x14ac:dyDescent="0.3">
      <c r="A76" t="s">
        <v>141</v>
      </c>
      <c r="B76" t="s">
        <v>143</v>
      </c>
      <c r="C76">
        <v>0</v>
      </c>
      <c r="D76">
        <v>1</v>
      </c>
      <c r="E76">
        <v>1</v>
      </c>
      <c r="F76">
        <v>2</v>
      </c>
      <c r="G76" s="1">
        <v>0</v>
      </c>
      <c r="H76" s="1">
        <f>_2020_Summer_Olympics_medal_table_36[[#This Row],[Silver]]/_2020_Summer_Olympics_medal_table_36[[#This Row],[Total]]</f>
        <v>0.5</v>
      </c>
      <c r="I76" s="1">
        <f>_2020_Summer_Olympics_medal_table_36[[#This Row],[Bronze]]/_2020_Summer_Olympics_medal_table_36[[#This Row],[Total]]</f>
        <v>0.5</v>
      </c>
    </row>
    <row r="77" spans="1:9" x14ac:dyDescent="0.3">
      <c r="A77" t="s">
        <v>141</v>
      </c>
      <c r="B77" t="s">
        <v>144</v>
      </c>
      <c r="C77">
        <v>0</v>
      </c>
      <c r="D77">
        <v>1</v>
      </c>
      <c r="E77">
        <v>1</v>
      </c>
      <c r="F77">
        <v>2</v>
      </c>
      <c r="G77" s="1">
        <v>0</v>
      </c>
      <c r="H77" s="1">
        <f>_2020_Summer_Olympics_medal_table_36[[#This Row],[Silver]]/_2020_Summer_Olympics_medal_table_36[[#This Row],[Total]]</f>
        <v>0.5</v>
      </c>
      <c r="I77" s="1">
        <f>_2020_Summer_Olympics_medal_table_36[[#This Row],[Bronze]]/_2020_Summer_Olympics_medal_table_36[[#This Row],[Total]]</f>
        <v>0.5</v>
      </c>
    </row>
    <row r="78" spans="1:9" x14ac:dyDescent="0.3">
      <c r="A78" t="s">
        <v>145</v>
      </c>
      <c r="B78" t="s">
        <v>146</v>
      </c>
      <c r="C78">
        <v>0</v>
      </c>
      <c r="D78">
        <v>1</v>
      </c>
      <c r="E78">
        <v>0</v>
      </c>
      <c r="F78">
        <v>1</v>
      </c>
      <c r="G78" s="1">
        <v>0</v>
      </c>
      <c r="H78" s="1">
        <f>_2020_Summer_Olympics_medal_table_36[[#This Row],[Silver]]/_2020_Summer_Olympics_medal_table_36[[#This Row],[Total]]</f>
        <v>1</v>
      </c>
      <c r="I78" s="1">
        <f>_2020_Summer_Olympics_medal_table_36[[#This Row],[Bronze]]/_2020_Summer_Olympics_medal_table_36[[#This Row],[Total]]</f>
        <v>0</v>
      </c>
    </row>
    <row r="79" spans="1:9" x14ac:dyDescent="0.3">
      <c r="A79" t="s">
        <v>145</v>
      </c>
      <c r="B79" t="s">
        <v>147</v>
      </c>
      <c r="C79">
        <v>0</v>
      </c>
      <c r="D79">
        <v>1</v>
      </c>
      <c r="E79">
        <v>0</v>
      </c>
      <c r="F79">
        <v>1</v>
      </c>
      <c r="G79" s="1">
        <v>0</v>
      </c>
      <c r="H79" s="1">
        <f>_2020_Summer_Olympics_medal_table_36[[#This Row],[Silver]]/_2020_Summer_Olympics_medal_table_36[[#This Row],[Total]]</f>
        <v>1</v>
      </c>
      <c r="I79" s="1">
        <f>_2020_Summer_Olympics_medal_table_36[[#This Row],[Bronze]]/_2020_Summer_Olympics_medal_table_36[[#This Row],[Total]]</f>
        <v>0</v>
      </c>
    </row>
    <row r="80" spans="1:9" x14ac:dyDescent="0.3">
      <c r="A80" t="s">
        <v>145</v>
      </c>
      <c r="B80" t="s">
        <v>148</v>
      </c>
      <c r="C80">
        <v>0</v>
      </c>
      <c r="D80">
        <v>1</v>
      </c>
      <c r="E80">
        <v>0</v>
      </c>
      <c r="F80">
        <v>1</v>
      </c>
      <c r="G80" s="1">
        <v>0</v>
      </c>
      <c r="H80" s="1">
        <f>_2020_Summer_Olympics_medal_table_36[[#This Row],[Silver]]/_2020_Summer_Olympics_medal_table_36[[#This Row],[Total]]</f>
        <v>1</v>
      </c>
      <c r="I80" s="1">
        <f>_2020_Summer_Olympics_medal_table_36[[#This Row],[Bronze]]/_2020_Summer_Olympics_medal_table_36[[#This Row],[Total]]</f>
        <v>0</v>
      </c>
    </row>
    <row r="81" spans="1:9" x14ac:dyDescent="0.3">
      <c r="A81" t="s">
        <v>145</v>
      </c>
      <c r="B81" t="s">
        <v>149</v>
      </c>
      <c r="C81">
        <v>0</v>
      </c>
      <c r="D81">
        <v>1</v>
      </c>
      <c r="E81">
        <v>0</v>
      </c>
      <c r="F81">
        <v>1</v>
      </c>
      <c r="G81" s="1">
        <v>0</v>
      </c>
      <c r="H81" s="1">
        <f>_2020_Summer_Olympics_medal_table_36[[#This Row],[Silver]]/_2020_Summer_Olympics_medal_table_36[[#This Row],[Total]]</f>
        <v>1</v>
      </c>
      <c r="I81" s="1">
        <f>_2020_Summer_Olympics_medal_table_36[[#This Row],[Bronze]]/_2020_Summer_Olympics_medal_table_36[[#This Row],[Total]]</f>
        <v>0</v>
      </c>
    </row>
    <row r="82" spans="1:9" x14ac:dyDescent="0.3">
      <c r="A82" t="s">
        <v>145</v>
      </c>
      <c r="B82" t="s">
        <v>150</v>
      </c>
      <c r="C82">
        <v>0</v>
      </c>
      <c r="D82">
        <v>1</v>
      </c>
      <c r="E82">
        <v>0</v>
      </c>
      <c r="F82">
        <v>1</v>
      </c>
      <c r="G82" s="1">
        <v>0</v>
      </c>
      <c r="H82" s="1">
        <f>_2020_Summer_Olympics_medal_table_36[[#This Row],[Silver]]/_2020_Summer_Olympics_medal_table_36[[#This Row],[Total]]</f>
        <v>1</v>
      </c>
      <c r="I82" s="1">
        <f>_2020_Summer_Olympics_medal_table_36[[#This Row],[Bronze]]/_2020_Summer_Olympics_medal_table_36[[#This Row],[Total]]</f>
        <v>0</v>
      </c>
    </row>
    <row r="83" spans="1:9" x14ac:dyDescent="0.3">
      <c r="A83" t="s">
        <v>145</v>
      </c>
      <c r="B83" t="s">
        <v>151</v>
      </c>
      <c r="C83">
        <v>0</v>
      </c>
      <c r="D83">
        <v>1</v>
      </c>
      <c r="E83">
        <v>0</v>
      </c>
      <c r="F83">
        <v>1</v>
      </c>
      <c r="G83" s="1">
        <v>0</v>
      </c>
      <c r="H83" s="1">
        <f>_2020_Summer_Olympics_medal_table_36[[#This Row],[Silver]]/_2020_Summer_Olympics_medal_table_36[[#This Row],[Total]]</f>
        <v>1</v>
      </c>
      <c r="I83" s="1">
        <f>_2020_Summer_Olympics_medal_table_36[[#This Row],[Bronze]]/_2020_Summer_Olympics_medal_table_36[[#This Row],[Total]]</f>
        <v>0</v>
      </c>
    </row>
    <row r="84" spans="1:9" x14ac:dyDescent="0.3">
      <c r="A84" t="s">
        <v>152</v>
      </c>
      <c r="B84" t="s">
        <v>153</v>
      </c>
      <c r="C84">
        <v>0</v>
      </c>
      <c r="D84">
        <v>0</v>
      </c>
      <c r="E84">
        <v>8</v>
      </c>
      <c r="F84">
        <v>8</v>
      </c>
      <c r="G84" s="1">
        <v>0</v>
      </c>
      <c r="H84" s="1">
        <f>_2020_Summer_Olympics_medal_table_36[[#This Row],[Silver]]/_2020_Summer_Olympics_medal_table_36[[#This Row],[Total]]</f>
        <v>0</v>
      </c>
      <c r="I84" s="1">
        <f>_2020_Summer_Olympics_medal_table_36[[#This Row],[Bronze]]/_2020_Summer_Olympics_medal_table_36[[#This Row],[Total]]</f>
        <v>1</v>
      </c>
    </row>
    <row r="85" spans="1:9" x14ac:dyDescent="0.3">
      <c r="A85" t="s">
        <v>154</v>
      </c>
      <c r="B85" t="s">
        <v>155</v>
      </c>
      <c r="C85">
        <v>0</v>
      </c>
      <c r="D85">
        <v>0</v>
      </c>
      <c r="E85">
        <v>4</v>
      </c>
      <c r="F85">
        <v>4</v>
      </c>
      <c r="G85" s="1">
        <v>0</v>
      </c>
      <c r="H85" s="1">
        <f>_2020_Summer_Olympics_medal_table_36[[#This Row],[Silver]]/_2020_Summer_Olympics_medal_table_36[[#This Row],[Total]]</f>
        <v>0</v>
      </c>
      <c r="I85" s="1">
        <f>_2020_Summer_Olympics_medal_table_36[[#This Row],[Bronze]]/_2020_Summer_Olympics_medal_table_36[[#This Row],[Total]]</f>
        <v>1</v>
      </c>
    </row>
    <row r="86" spans="1:9" x14ac:dyDescent="0.3">
      <c r="A86" t="s">
        <v>156</v>
      </c>
      <c r="B86" t="s">
        <v>157</v>
      </c>
      <c r="C86">
        <v>0</v>
      </c>
      <c r="D86">
        <v>0</v>
      </c>
      <c r="E86">
        <v>2</v>
      </c>
      <c r="F86">
        <v>2</v>
      </c>
      <c r="G86" s="1">
        <v>0</v>
      </c>
      <c r="H86" s="1">
        <f>_2020_Summer_Olympics_medal_table_36[[#This Row],[Silver]]/_2020_Summer_Olympics_medal_table_36[[#This Row],[Total]]</f>
        <v>0</v>
      </c>
      <c r="I86" s="1">
        <f>_2020_Summer_Olympics_medal_table_36[[#This Row],[Bronze]]/_2020_Summer_Olympics_medal_table_36[[#This Row],[Total]]</f>
        <v>1</v>
      </c>
    </row>
    <row r="87" spans="1:9" x14ac:dyDescent="0.3">
      <c r="A87" t="s">
        <v>158</v>
      </c>
      <c r="B87" t="s">
        <v>159</v>
      </c>
      <c r="C87">
        <v>0</v>
      </c>
      <c r="D87">
        <v>0</v>
      </c>
      <c r="E87">
        <v>1</v>
      </c>
      <c r="F87">
        <v>1</v>
      </c>
      <c r="G87" s="1">
        <v>0</v>
      </c>
      <c r="H87" s="1">
        <f>_2020_Summer_Olympics_medal_table_36[[#This Row],[Silver]]/_2020_Summer_Olympics_medal_table_36[[#This Row],[Total]]</f>
        <v>0</v>
      </c>
      <c r="I87" s="1">
        <f>_2020_Summer_Olympics_medal_table_36[[#This Row],[Bronze]]/_2020_Summer_Olympics_medal_table_36[[#This Row],[Total]]</f>
        <v>1</v>
      </c>
    </row>
    <row r="88" spans="1:9" x14ac:dyDescent="0.3">
      <c r="A88" t="s">
        <v>158</v>
      </c>
      <c r="B88" t="s">
        <v>160</v>
      </c>
      <c r="C88">
        <v>0</v>
      </c>
      <c r="D88">
        <v>0</v>
      </c>
      <c r="E88">
        <v>1</v>
      </c>
      <c r="F88">
        <v>1</v>
      </c>
      <c r="G88" s="1">
        <v>0</v>
      </c>
      <c r="H88" s="1">
        <f>_2020_Summer_Olympics_medal_table_36[[#This Row],[Silver]]/_2020_Summer_Olympics_medal_table_36[[#This Row],[Total]]</f>
        <v>0</v>
      </c>
      <c r="I88" s="1">
        <f>_2020_Summer_Olympics_medal_table_36[[#This Row],[Bronze]]/_2020_Summer_Olympics_medal_table_36[[#This Row],[Total]]</f>
        <v>1</v>
      </c>
    </row>
    <row r="89" spans="1:9" x14ac:dyDescent="0.3">
      <c r="A89" t="s">
        <v>158</v>
      </c>
      <c r="B89" t="s">
        <v>161</v>
      </c>
      <c r="C89">
        <v>0</v>
      </c>
      <c r="D89">
        <v>0</v>
      </c>
      <c r="E89">
        <v>1</v>
      </c>
      <c r="F89">
        <v>1</v>
      </c>
      <c r="G89" s="1">
        <v>0</v>
      </c>
      <c r="H89" s="1">
        <f>_2020_Summer_Olympics_medal_table_36[[#This Row],[Silver]]/_2020_Summer_Olympics_medal_table_36[[#This Row],[Total]]</f>
        <v>0</v>
      </c>
      <c r="I89" s="1">
        <f>_2020_Summer_Olympics_medal_table_36[[#This Row],[Bronze]]/_2020_Summer_Olympics_medal_table_36[[#This Row],[Total]]</f>
        <v>1</v>
      </c>
    </row>
    <row r="90" spans="1:9" x14ac:dyDescent="0.3">
      <c r="A90" t="s">
        <v>158</v>
      </c>
      <c r="B90" t="s">
        <v>162</v>
      </c>
      <c r="C90">
        <v>0</v>
      </c>
      <c r="D90">
        <v>0</v>
      </c>
      <c r="E90">
        <v>1</v>
      </c>
      <c r="F90">
        <v>1</v>
      </c>
      <c r="G90" s="1">
        <v>0</v>
      </c>
      <c r="H90" s="1">
        <f>_2020_Summer_Olympics_medal_table_36[[#This Row],[Silver]]/_2020_Summer_Olympics_medal_table_36[[#This Row],[Total]]</f>
        <v>0</v>
      </c>
      <c r="I90" s="1">
        <f>_2020_Summer_Olympics_medal_table_36[[#This Row],[Bronze]]/_2020_Summer_Olympics_medal_table_36[[#This Row],[Total]]</f>
        <v>1</v>
      </c>
    </row>
    <row r="91" spans="1:9" x14ac:dyDescent="0.3">
      <c r="A91" t="s">
        <v>158</v>
      </c>
      <c r="B91" t="s">
        <v>163</v>
      </c>
      <c r="C91">
        <v>0</v>
      </c>
      <c r="D91">
        <v>0</v>
      </c>
      <c r="E91">
        <v>1</v>
      </c>
      <c r="F91">
        <v>1</v>
      </c>
      <c r="G91" s="1">
        <v>0</v>
      </c>
      <c r="H91" s="1">
        <f>_2020_Summer_Olympics_medal_table_36[[#This Row],[Silver]]/_2020_Summer_Olympics_medal_table_36[[#This Row],[Total]]</f>
        <v>0</v>
      </c>
      <c r="I91" s="1">
        <f>_2020_Summer_Olympics_medal_table_36[[#This Row],[Bronze]]/_2020_Summer_Olympics_medal_table_36[[#This Row],[Total]]</f>
        <v>1</v>
      </c>
    </row>
    <row r="92" spans="1:9" x14ac:dyDescent="0.3">
      <c r="A92" t="s">
        <v>158</v>
      </c>
      <c r="B92" t="s">
        <v>164</v>
      </c>
      <c r="C92">
        <v>0</v>
      </c>
      <c r="D92">
        <v>0</v>
      </c>
      <c r="E92">
        <v>1</v>
      </c>
      <c r="F92">
        <v>1</v>
      </c>
      <c r="G92" s="1">
        <v>0</v>
      </c>
      <c r="H92" s="1">
        <f>_2020_Summer_Olympics_medal_table_36[[#This Row],[Silver]]/_2020_Summer_Olympics_medal_table_36[[#This Row],[Total]]</f>
        <v>0</v>
      </c>
      <c r="I92" s="1">
        <f>_2020_Summer_Olympics_medal_table_36[[#This Row],[Bronze]]/_2020_Summer_Olympics_medal_table_36[[#This Row],[Total]]</f>
        <v>1</v>
      </c>
    </row>
    <row r="93" spans="1:9" x14ac:dyDescent="0.3">
      <c r="A93" t="s">
        <v>158</v>
      </c>
      <c r="B93" t="s">
        <v>165</v>
      </c>
      <c r="C93">
        <v>0</v>
      </c>
      <c r="D93">
        <v>0</v>
      </c>
      <c r="E93">
        <v>1</v>
      </c>
      <c r="F93">
        <v>1</v>
      </c>
      <c r="G93" s="1">
        <v>0</v>
      </c>
      <c r="H93" s="1">
        <f>_2020_Summer_Olympics_medal_table_36[[#This Row],[Silver]]/_2020_Summer_Olympics_medal_table_36[[#This Row],[Total]]</f>
        <v>0</v>
      </c>
      <c r="I93" s="1">
        <f>_2020_Summer_Olympics_medal_table_36[[#This Row],[Bronze]]/_2020_Summer_Olympics_medal_table_36[[#This Row],[Total]]</f>
        <v>1</v>
      </c>
    </row>
    <row r="94" spans="1:9" x14ac:dyDescent="0.3">
      <c r="A94" t="s">
        <v>158</v>
      </c>
      <c r="B94" t="s">
        <v>166</v>
      </c>
      <c r="C94">
        <v>0</v>
      </c>
      <c r="D94">
        <v>0</v>
      </c>
      <c r="E94">
        <v>1</v>
      </c>
      <c r="F94">
        <v>1</v>
      </c>
      <c r="G94" s="1">
        <v>0</v>
      </c>
      <c r="H94" s="1">
        <f>_2020_Summer_Olympics_medal_table_36[[#This Row],[Silver]]/_2020_Summer_Olympics_medal_table_36[[#This Row],[Total]]</f>
        <v>0</v>
      </c>
      <c r="I94" s="1">
        <f>_2020_Summer_Olympics_medal_table_36[[#This Row],[Bronze]]/_2020_Summer_Olympics_medal_table_36[[#This Row],[Total]]</f>
        <v>1</v>
      </c>
    </row>
    <row r="95" spans="1:9" x14ac:dyDescent="0.3">
      <c r="B95">
        <f>SUBTOTAL(109,_2020_Summer_Olympics_medal_table_36[Country])</f>
        <v>0</v>
      </c>
      <c r="C95">
        <f>SUBTOTAL(109,_2020_Summer_Olympics_medal_table_36[Gold])</f>
        <v>340</v>
      </c>
      <c r="D95">
        <f>SUBTOTAL(109,_2020_Summer_Olympics_medal_table_36[Silver])</f>
        <v>338</v>
      </c>
      <c r="E95">
        <f>SUBTOTAL(109,_2020_Summer_Olympics_medal_table_36[Bronze])</f>
        <v>402</v>
      </c>
      <c r="F95">
        <f>SUBTOTAL(109,_2020_Summer_Olympics_medal_table_36[Total])</f>
        <v>1080</v>
      </c>
      <c r="G95" s="2">
        <f>SUBTOTAL(109,_2020_Summer_Olympics_medal_table_36[Gold Percentage])</f>
        <v>3.0088495575221175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172A-E3A9-4DA6-8814-C4B48B50CF81}">
  <dimension ref="A1:G4"/>
  <sheetViews>
    <sheetView workbookViewId="0">
      <selection activeCell="A3" sqref="A3:G4"/>
    </sheetView>
  </sheetViews>
  <sheetFormatPr defaultRowHeight="14.4" x14ac:dyDescent="0.3"/>
  <cols>
    <col min="1" max="1" width="9" bestFit="1" customWidth="1"/>
    <col min="2" max="2" width="10" bestFit="1" customWidth="1"/>
    <col min="3" max="6" width="9" bestFit="1" customWidth="1"/>
    <col min="7" max="7" width="17.109375" bestFit="1" customWidth="1"/>
  </cols>
  <sheetData>
    <row r="1" spans="1:7" x14ac:dyDescent="0.3">
      <c r="A1" s="7" t="s">
        <v>175</v>
      </c>
    </row>
    <row r="3" spans="1: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3">
      <c r="A4" t="s">
        <v>90</v>
      </c>
      <c r="B4" t="s">
        <v>91</v>
      </c>
      <c r="C4">
        <v>1</v>
      </c>
      <c r="D4">
        <v>6</v>
      </c>
      <c r="E4">
        <v>12</v>
      </c>
      <c r="F4">
        <v>19</v>
      </c>
      <c r="G4">
        <v>8.8495575221238902E-3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FAC6-6910-40F9-ACA4-EC2EE6CE030D}">
  <dimension ref="A3:B131"/>
  <sheetViews>
    <sheetView tabSelected="1" topLeftCell="A16" workbookViewId="0">
      <selection activeCell="B23" sqref="B23:B33"/>
    </sheetView>
  </sheetViews>
  <sheetFormatPr defaultRowHeight="14.4" x14ac:dyDescent="0.3"/>
  <cols>
    <col min="1" max="1" width="15.44140625" bestFit="1" customWidth="1"/>
    <col min="2" max="2" width="12" style="1" bestFit="1" customWidth="1"/>
    <col min="3" max="3" width="12" bestFit="1" customWidth="1"/>
  </cols>
  <sheetData>
    <row r="3" spans="1:2" x14ac:dyDescent="0.3">
      <c r="A3" s="3" t="s">
        <v>167</v>
      </c>
      <c r="B3" t="s">
        <v>174</v>
      </c>
    </row>
    <row r="4" spans="1:2" x14ac:dyDescent="0.3">
      <c r="A4" s="4" t="s">
        <v>135</v>
      </c>
      <c r="B4" s="2">
        <v>0.66666666666666663</v>
      </c>
    </row>
    <row r="5" spans="1:2" x14ac:dyDescent="0.3">
      <c r="A5" s="4" t="s">
        <v>96</v>
      </c>
      <c r="B5" s="2">
        <v>0.75</v>
      </c>
    </row>
    <row r="6" spans="1:2" x14ac:dyDescent="0.3">
      <c r="A6" s="4" t="s">
        <v>95</v>
      </c>
      <c r="B6" s="2">
        <v>0.75</v>
      </c>
    </row>
    <row r="7" spans="1:2" x14ac:dyDescent="0.3">
      <c r="A7" s="4" t="s">
        <v>127</v>
      </c>
      <c r="B7" s="2">
        <v>0.8</v>
      </c>
    </row>
    <row r="8" spans="1:2" x14ac:dyDescent="0.3">
      <c r="A8" s="4" t="s">
        <v>148</v>
      </c>
      <c r="B8" s="2">
        <v>1</v>
      </c>
    </row>
    <row r="9" spans="1:2" x14ac:dyDescent="0.3">
      <c r="A9" s="4" t="s">
        <v>150</v>
      </c>
      <c r="B9" s="2">
        <v>1</v>
      </c>
    </row>
    <row r="10" spans="1:2" x14ac:dyDescent="0.3">
      <c r="A10" s="4" t="s">
        <v>149</v>
      </c>
      <c r="B10" s="2">
        <v>1</v>
      </c>
    </row>
    <row r="11" spans="1:2" x14ac:dyDescent="0.3">
      <c r="A11" s="4" t="s">
        <v>151</v>
      </c>
      <c r="B11" s="2">
        <v>1</v>
      </c>
    </row>
    <row r="12" spans="1:2" x14ac:dyDescent="0.3">
      <c r="A12" s="4" t="s">
        <v>147</v>
      </c>
      <c r="B12" s="2">
        <v>1</v>
      </c>
    </row>
    <row r="13" spans="1:2" x14ac:dyDescent="0.3">
      <c r="A13" s="4" t="s">
        <v>146</v>
      </c>
      <c r="B13" s="2">
        <v>1</v>
      </c>
    </row>
    <row r="14" spans="1:2" x14ac:dyDescent="0.3">
      <c r="A14" s="4" t="s">
        <v>168</v>
      </c>
      <c r="B14" s="2">
        <v>8.9666666666666668</v>
      </c>
    </row>
    <row r="15" spans="1:2" x14ac:dyDescent="0.3">
      <c r="B15"/>
    </row>
    <row r="16" spans="1:2" x14ac:dyDescent="0.3">
      <c r="B16"/>
    </row>
    <row r="17" spans="1:2" x14ac:dyDescent="0.3">
      <c r="B17"/>
    </row>
    <row r="18" spans="1:2" x14ac:dyDescent="0.3">
      <c r="B18"/>
    </row>
    <row r="19" spans="1:2" x14ac:dyDescent="0.3">
      <c r="B19"/>
    </row>
    <row r="20" spans="1:2" x14ac:dyDescent="0.3">
      <c r="B20"/>
    </row>
    <row r="21" spans="1:2" x14ac:dyDescent="0.3">
      <c r="B21"/>
    </row>
    <row r="22" spans="1:2" x14ac:dyDescent="0.3">
      <c r="A22" s="3" t="s">
        <v>167</v>
      </c>
      <c r="B22" s="2" t="s">
        <v>170</v>
      </c>
    </row>
    <row r="23" spans="1:2" x14ac:dyDescent="0.3">
      <c r="A23" s="4" t="s">
        <v>148</v>
      </c>
      <c r="B23" s="6">
        <v>1</v>
      </c>
    </row>
    <row r="24" spans="1:2" x14ac:dyDescent="0.3">
      <c r="A24" s="4" t="s">
        <v>149</v>
      </c>
      <c r="B24" s="6">
        <v>1</v>
      </c>
    </row>
    <row r="25" spans="1:2" x14ac:dyDescent="0.3">
      <c r="A25" s="4" t="s">
        <v>147</v>
      </c>
      <c r="B25" s="6">
        <v>1</v>
      </c>
    </row>
    <row r="26" spans="1:2" x14ac:dyDescent="0.3">
      <c r="A26" s="4" t="s">
        <v>146</v>
      </c>
      <c r="B26" s="6">
        <v>1</v>
      </c>
    </row>
    <row r="27" spans="1:2" x14ac:dyDescent="0.3">
      <c r="A27" s="4" t="s">
        <v>151</v>
      </c>
      <c r="B27" s="6">
        <v>1</v>
      </c>
    </row>
    <row r="28" spans="1:2" x14ac:dyDescent="0.3">
      <c r="A28" s="4" t="s">
        <v>150</v>
      </c>
      <c r="B28" s="6">
        <v>1</v>
      </c>
    </row>
    <row r="29" spans="1:2" x14ac:dyDescent="0.3">
      <c r="A29" s="4" t="s">
        <v>135</v>
      </c>
      <c r="B29" s="6">
        <v>2</v>
      </c>
    </row>
    <row r="30" spans="1:2" x14ac:dyDescent="0.3">
      <c r="A30" s="4" t="s">
        <v>96</v>
      </c>
      <c r="B30" s="6">
        <v>3</v>
      </c>
    </row>
    <row r="31" spans="1:2" x14ac:dyDescent="0.3">
      <c r="A31" s="4" t="s">
        <v>95</v>
      </c>
      <c r="B31" s="6">
        <v>3</v>
      </c>
    </row>
    <row r="32" spans="1:2" x14ac:dyDescent="0.3">
      <c r="A32" s="4" t="s">
        <v>127</v>
      </c>
      <c r="B32" s="6">
        <v>4</v>
      </c>
    </row>
    <row r="33" spans="1:2" x14ac:dyDescent="0.3">
      <c r="A33" s="4" t="s">
        <v>168</v>
      </c>
      <c r="B33" s="6">
        <v>18</v>
      </c>
    </row>
    <row r="34" spans="1:2" x14ac:dyDescent="0.3">
      <c r="B34"/>
    </row>
    <row r="35" spans="1:2" x14ac:dyDescent="0.3">
      <c r="B35"/>
    </row>
    <row r="36" spans="1:2" x14ac:dyDescent="0.3">
      <c r="B36"/>
    </row>
    <row r="37" spans="1:2" x14ac:dyDescent="0.3">
      <c r="A37" s="3" t="s">
        <v>167</v>
      </c>
      <c r="B37" t="s">
        <v>171</v>
      </c>
    </row>
    <row r="38" spans="1:2" x14ac:dyDescent="0.3">
      <c r="A38" s="4" t="s">
        <v>91</v>
      </c>
      <c r="B38" s="6">
        <v>12</v>
      </c>
    </row>
    <row r="39" spans="1:2" x14ac:dyDescent="0.3">
      <c r="A39" s="4" t="s">
        <v>20</v>
      </c>
      <c r="B39" s="6">
        <v>14</v>
      </c>
    </row>
    <row r="40" spans="1:2" x14ac:dyDescent="0.3">
      <c r="A40" s="4" t="s">
        <v>24</v>
      </c>
      <c r="B40" s="6">
        <v>16</v>
      </c>
    </row>
    <row r="41" spans="1:2" x14ac:dyDescent="0.3">
      <c r="A41" s="4" t="s">
        <v>12</v>
      </c>
      <c r="B41" s="6">
        <v>17</v>
      </c>
    </row>
    <row r="42" spans="1:2" x14ac:dyDescent="0.3">
      <c r="A42" s="4" t="s">
        <v>10</v>
      </c>
      <c r="B42" s="6">
        <v>19</v>
      </c>
    </row>
    <row r="43" spans="1:2" x14ac:dyDescent="0.3">
      <c r="A43" s="4" t="s">
        <v>26</v>
      </c>
      <c r="B43" s="6">
        <v>20</v>
      </c>
    </row>
    <row r="44" spans="1:2" x14ac:dyDescent="0.3">
      <c r="A44" s="4" t="s">
        <v>14</v>
      </c>
      <c r="B44" s="6">
        <v>22</v>
      </c>
    </row>
    <row r="45" spans="1:2" x14ac:dyDescent="0.3">
      <c r="A45" s="4" t="s">
        <v>18</v>
      </c>
      <c r="B45" s="6">
        <v>22</v>
      </c>
    </row>
    <row r="46" spans="1:2" x14ac:dyDescent="0.3">
      <c r="A46" s="4" t="s">
        <v>16</v>
      </c>
      <c r="B46" s="6">
        <v>23</v>
      </c>
    </row>
    <row r="47" spans="1:2" x14ac:dyDescent="0.3">
      <c r="A47" s="4" t="s">
        <v>8</v>
      </c>
      <c r="B47" s="6">
        <v>33</v>
      </c>
    </row>
    <row r="48" spans="1:2" x14ac:dyDescent="0.3">
      <c r="A48" s="4" t="s">
        <v>168</v>
      </c>
      <c r="B48" s="6">
        <v>198</v>
      </c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835E-D085-4455-80B4-7B3598846D87}">
  <dimension ref="A1:D32"/>
  <sheetViews>
    <sheetView topLeftCell="A10" workbookViewId="0">
      <selection activeCell="B22" sqref="B22"/>
    </sheetView>
  </sheetViews>
  <sheetFormatPr defaultRowHeight="14.4" x14ac:dyDescent="0.3"/>
  <cols>
    <col min="1" max="1" width="12.5546875" bestFit="1" customWidth="1"/>
    <col min="2" max="2" width="11.33203125" bestFit="1" customWidth="1"/>
    <col min="3" max="3" width="12" bestFit="1" customWidth="1"/>
    <col min="4" max="4" width="13.33203125" bestFit="1" customWidth="1"/>
  </cols>
  <sheetData>
    <row r="1" spans="1:4" x14ac:dyDescent="0.3">
      <c r="A1" s="3" t="s">
        <v>167</v>
      </c>
      <c r="B1" t="s">
        <v>169</v>
      </c>
      <c r="C1" t="s">
        <v>170</v>
      </c>
      <c r="D1" t="s">
        <v>171</v>
      </c>
    </row>
    <row r="2" spans="1:4" x14ac:dyDescent="0.3">
      <c r="A2" s="4" t="s">
        <v>8</v>
      </c>
      <c r="B2" s="5">
        <v>39</v>
      </c>
      <c r="C2" s="5">
        <v>41</v>
      </c>
      <c r="D2" s="5">
        <v>33</v>
      </c>
    </row>
    <row r="3" spans="1:4" x14ac:dyDescent="0.3">
      <c r="A3" s="4" t="s">
        <v>16</v>
      </c>
      <c r="B3" s="5">
        <v>20</v>
      </c>
      <c r="C3" s="5">
        <v>28</v>
      </c>
      <c r="D3" s="5">
        <v>23</v>
      </c>
    </row>
    <row r="4" spans="1:4" x14ac:dyDescent="0.3">
      <c r="A4" s="4" t="s">
        <v>20</v>
      </c>
      <c r="B4" s="5">
        <v>10</v>
      </c>
      <c r="C4" s="5">
        <v>12</v>
      </c>
      <c r="D4" s="5">
        <v>14</v>
      </c>
    </row>
    <row r="5" spans="1:4" x14ac:dyDescent="0.3">
      <c r="A5" s="4" t="s">
        <v>12</v>
      </c>
      <c r="B5" s="5">
        <v>27</v>
      </c>
      <c r="C5" s="5">
        <v>14</v>
      </c>
      <c r="D5" s="5">
        <v>17</v>
      </c>
    </row>
    <row r="6" spans="1:4" x14ac:dyDescent="0.3">
      <c r="A6" s="4" t="s">
        <v>26</v>
      </c>
      <c r="B6" s="5">
        <v>10</v>
      </c>
      <c r="C6" s="5">
        <v>10</v>
      </c>
      <c r="D6" s="5">
        <v>20</v>
      </c>
    </row>
    <row r="7" spans="1:4" x14ac:dyDescent="0.3">
      <c r="A7" s="4" t="s">
        <v>14</v>
      </c>
      <c r="B7" s="5">
        <v>22</v>
      </c>
      <c r="C7" s="5">
        <v>20</v>
      </c>
      <c r="D7" s="5">
        <v>22</v>
      </c>
    </row>
    <row r="8" spans="1:4" x14ac:dyDescent="0.3">
      <c r="A8" s="4" t="s">
        <v>24</v>
      </c>
      <c r="B8" s="5">
        <v>10</v>
      </c>
      <c r="C8" s="5">
        <v>11</v>
      </c>
      <c r="D8" s="5">
        <v>16</v>
      </c>
    </row>
    <row r="9" spans="1:4" x14ac:dyDescent="0.3">
      <c r="A9" s="4" t="s">
        <v>22</v>
      </c>
      <c r="B9" s="5">
        <v>10</v>
      </c>
      <c r="C9" s="5">
        <v>12</v>
      </c>
      <c r="D9" s="5">
        <v>11</v>
      </c>
    </row>
    <row r="10" spans="1:4" x14ac:dyDescent="0.3">
      <c r="A10" s="4" t="s">
        <v>10</v>
      </c>
      <c r="B10" s="5">
        <v>38</v>
      </c>
      <c r="C10" s="5">
        <v>32</v>
      </c>
      <c r="D10" s="5">
        <v>19</v>
      </c>
    </row>
    <row r="11" spans="1:4" x14ac:dyDescent="0.3">
      <c r="A11" s="4" t="s">
        <v>18</v>
      </c>
      <c r="B11" s="5">
        <v>17</v>
      </c>
      <c r="C11" s="5">
        <v>7</v>
      </c>
      <c r="D11" s="5">
        <v>22</v>
      </c>
    </row>
    <row r="12" spans="1:4" x14ac:dyDescent="0.3">
      <c r="A12" s="4" t="s">
        <v>168</v>
      </c>
      <c r="B12" s="5">
        <v>203</v>
      </c>
      <c r="C12" s="5">
        <v>187</v>
      </c>
      <c r="D12" s="5">
        <v>197</v>
      </c>
    </row>
    <row r="21" spans="1:2" x14ac:dyDescent="0.3">
      <c r="A21" s="3" t="s">
        <v>167</v>
      </c>
      <c r="B21" t="s">
        <v>169</v>
      </c>
    </row>
    <row r="22" spans="1:2" x14ac:dyDescent="0.3">
      <c r="A22" s="4" t="s">
        <v>24</v>
      </c>
      <c r="B22" s="5">
        <v>10</v>
      </c>
    </row>
    <row r="23" spans="1:2" x14ac:dyDescent="0.3">
      <c r="A23" s="4" t="s">
        <v>22</v>
      </c>
      <c r="B23" s="5">
        <v>10</v>
      </c>
    </row>
    <row r="24" spans="1:2" x14ac:dyDescent="0.3">
      <c r="A24" s="4" t="s">
        <v>20</v>
      </c>
      <c r="B24" s="5">
        <v>10</v>
      </c>
    </row>
    <row r="25" spans="1:2" x14ac:dyDescent="0.3">
      <c r="A25" s="4" t="s">
        <v>26</v>
      </c>
      <c r="B25" s="5">
        <v>10</v>
      </c>
    </row>
    <row r="26" spans="1:2" x14ac:dyDescent="0.3">
      <c r="A26" s="4" t="s">
        <v>18</v>
      </c>
      <c r="B26" s="5">
        <v>17</v>
      </c>
    </row>
    <row r="27" spans="1:2" x14ac:dyDescent="0.3">
      <c r="A27" s="4" t="s">
        <v>16</v>
      </c>
      <c r="B27" s="5">
        <v>20</v>
      </c>
    </row>
    <row r="28" spans="1:2" x14ac:dyDescent="0.3">
      <c r="A28" s="4" t="s">
        <v>14</v>
      </c>
      <c r="B28" s="5">
        <v>22</v>
      </c>
    </row>
    <row r="29" spans="1:2" x14ac:dyDescent="0.3">
      <c r="A29" s="4" t="s">
        <v>12</v>
      </c>
      <c r="B29" s="5">
        <v>27</v>
      </c>
    </row>
    <row r="30" spans="1:2" x14ac:dyDescent="0.3">
      <c r="A30" s="4" t="s">
        <v>10</v>
      </c>
      <c r="B30" s="5">
        <v>38</v>
      </c>
    </row>
    <row r="31" spans="1:2" x14ac:dyDescent="0.3">
      <c r="A31" s="4" t="s">
        <v>8</v>
      </c>
      <c r="B31" s="5">
        <v>39</v>
      </c>
    </row>
    <row r="32" spans="1:2" x14ac:dyDescent="0.3">
      <c r="A32" s="4" t="s">
        <v>168</v>
      </c>
      <c r="B32" s="5">
        <v>203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H A A B Q S w M E F A A C A A g A s 4 4 v W Q 9 g c P G j A A A A 9 g A A A B I A H A B D b 2 5 m a W c v U G F j a 2 F n Z S 5 4 b W w g o h g A K K A U A A A A A A A A A A A A A A A A A A A A A A A A A A A A h Y + x D o I w F E V / h X S n L W U h 5 F E G V 0 l M T I y O D V R o h I e h x f J v D n 6 S v y B G U T f H e + 4 Z 7 r 1 f b 5 B P X R t c 9 G B N j x m J K C e B x r K v D N Y Z G d 0 x T E g u Y a P K k 6 p 1 M M t o 0 8 l W G W m c O 6 e M e e + p j 2 k / 1 E x w H r F 9 s d 6 W j e 4 U + c j m v x w a t E 5 h q Y m E 3 W u M F D S K B Y 1 F Q j m w B U J h 8 C u I e e + z / Y G w G l s 3 D l p q D I s D s C U C e 3 + Q D 1 B L A w Q U A A I A C A C z j i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4 4 v W W / l C Y i b B A A A 7 U g A A B M A H A B G b 3 J t d W x h c y 9 T Z W N 0 a W 9 u M S 5 t I K I Y A C i g F A A A A A A A A A A A A A A A A A A A A A A A A A A A A O 1 c U W / b N h B + D 5 D / Q L A v c q f Y l e U Y W 7 s U S J x 2 K V C s h W 1 s D 4 Y R M D I X a 6 F I l 6 K T e o H / e 0 l J j i V L a S x o s a h Y A R z Z J / L u u + 9 4 5 J 0 e 5 G N H u I y C Q X i 1 3 h 0 e H B 7 4 U 8 T x B L y C 7 T f t N 2 A w 9 z z M w R e y 8 G a u 4 w M P T x A B A l 0 R P L K 7 Y w h O A M H i 8 A D I v w G b c w d L y d / 4 q n n G 2 Z 2 P e Y 9 R g a n w D T g V Y u a / b b U w b d 6 5 N + 4 M T 1 z U Z P y 6 p X 6 1 l L H L 0 N j l y t h l Y O w y M A Y b Z m j k F f z w X X D k C I l x q O 6 A j 5 x 5 4 E J 4 R I F R 1 2 Y g N 0 I 4 J r i / h z 1 G 5 h 6 1 o A n g 8 P T s 8 4 c A Q a C 3 6 T M e f R G u c 7 M 4 m m I 0 w f z I m x P h N m c E u V Q 6 E g r 9 5 r / f 5 p g v j o I J a q J k 5 j 1 4 L T / D v v p 3 8 Z Y y Y Y w c R v w Z o u N G + F M R E f 0 U 0 y N n 6 p K J Y Y U / C P J F J O k 2 T P C c 2 M 5 1 x r b C c Q J h G 8 J x C q o m 2 D o a Y 7 M 1 x t b V G N u v m m G 7 W O F I 5 M J 2 e X r c g E u 5 3 0 X b X V v v 7 Q 7 8 k k d D O 8 N Z n T d M 7 b 0 r t O X q 7 l 2 R l b l L 5 v M f K L o z X + x I q p J 3 + Q + 1 K n m X / 1 j U 3 b v / 7 2 C 1 X / r B m k + D n d L Q e e F H s 9 K w P Y Y S + C n 5 c N e d n 2 L l Q T 7 v 0 v z s M v p l F B i 6 R 7 / s E q V K / J R R 5 F S J n z L K J N 3 5 K V Z o F e W n k y j V O n W p 9 t R i y K e h k 9 J g 1 8 X e F g x v r 6 E E h i t f L u r O c N k F Z 1 G G d 7 k C q 1 m y 6 r 4 C q 1 / 0 V o n h a p b N V W K 4 m o W 3 7 g y X X b o X r W b t R P F / X B f / z 1 / 8 5 9 N w n N L Q r t u H Z 9 8 0 8 m k o I U Z 1 A 6 J 9 j K r f w h S N 0 S 6 z Y F + b I N 2 z o G 6 j q h W j f W 3 E q h S j f W 3 l d I 9 R 9 Z v B o t 1 N O 9 F O d u t 2 s g r t Z D 4 N 3 Z Q G q 2 5 I K 7 D 1 5 d N Q Q p T r l n Y P o l w 3 x X l j l I 7 y L j O x b q t f a i b W j f m + R b l u 7 f c h y v X D g Z c a 5 f r x Q t 5 e N a t 2 g s u l C U Z 9 d j f A B D u C 8 Z N n e 0 Q B x + t 3 M H z l z G P q F Q w X 4 T z 1 6 o V h Y C S 6 E 8 m N n 7 2 u Q Q K P R p 8 S M n A Q Q d w / E X y O Y 4 Z 6 U 0 S v 1 d z F D K + N D D m i / j + M e + G T G X V T m U q h M u / v Y R / R G 2 l K y D F A 4 O 8 i e K L z 5 5 d e S v Y H I x M p / E R F t 9 N U K g P p w C W 3 m K f l Z 5 z R / 3 B a P m Q C k a R 4 u X b n o 0 u I x H f O 7 u j a G y V U E m P D X T M C H 5 v f x z J g j h z w F y L z G C G R P J A a S T M m f C 0 / 0 I y G 8 N X Y o f T b D J m I G f h E f c y D Y H H X 8 9 R V D l v b O Z 1 M Q s q N F B b 1 c E z O k V e M n G k w r 6 k E x k i a k B F d s x 1 3 h y J l J N T p x / 1 R N y K x 8 R g s F d 7 I J u y x O R V 8 A Z c J t j x 2 m 6 1 e 3 V i r 3 8 S R 5 q W P G Z d L K l t Z c C u u L W n W f F i E D y j l 1 2 i 5 r R f Y e k l F i 2 i Z n Q b W k 3 m Q B q u Y S q / v r L i f u 7 e u 7 z K a H f M k D o n 0 Y X g U 9 l E A f Q x a Y K T s j a O w 0 7 l 3 h X m 2 P + 0 n / U m D U / 7 E T H / F 3 M F U o G u c c m w j G N b j i y C J y Y w Z + B l P 1 m P J s W E 2 i 6 u A I U m V Z d l b 8 G T n 5 8 n K R V Q i B 6 z H k z E J a s N C s M x i d u D G 9 i e C d S k P r F g G h W e X k q V z 0 V q x Z Y y i 5 B m D 3 9 9 H K e I D 4 z c b S E P c x X 4 D N h q H B y 7 N N v b u B 1 B L A Q I t A B Q A A g A I A L O O L 1 k P Y H D x o w A A A P Y A A A A S A A A A A A A A A A A A A A A A A A A A A A B D b 2 5 m a W c v U G F j a 2 F n Z S 5 4 b W x Q S w E C L Q A U A A I A C A C z j i 9 Z D 8 r p q 6 Q A A A D p A A A A E w A A A A A A A A A A A A A A A A D v A A A A W 0 N v b n R l b n R f V H l w Z X N d L n h t b F B L A Q I t A B Q A A g A I A L O O L 1 l v 5 Q m I m w Q A A O 1 I A A A T A A A A A A A A A A A A A A A A A O A B A A B G b 3 J t d W x h c y 9 T Z W N 0 a W 9 u M S 5 t U E s F B g A A A A A D A A M A w g A A A M g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Z A A A A A A A A V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J T I w d G F i b G U l N U I z N i U 1 R D w v S X R l b V B h d G g + P C 9 J d G V t T G 9 j Y X R p b 2 4 + P F N 0 Y W J s Z U V u d H J p Z X M + P E V u d H J 5 I F R 5 c G U 9 I l F 1 Z X J 5 S U Q i I F Z h b H V l P S J z N z I y O T Q w Y j E t M W U 4 N S 0 0 M W I 1 L T g 3 N z k t M D M 2 M D V i N j k 2 Z m E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I w M j B f U 3 V t b W V y X 0 9 s e W 1 w a W N z X 2 1 l Z G F s X 3 R h Y m x l X z M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1 V D A 5 O j U z O j M 4 L j A 1 M z I y M j F a I i A v P j x F b n R y e S B U e X B l P S J G a W x s Q 2 9 s d W 1 u V H l w Z X M i I F Z h b H V l P S J z Q m d Z R E F 3 T U R C Q T 0 9 I i A v P j x F b n R y e S B U e X B l P S J G a W x s Q 2 9 s d W 1 u T m F t Z X M i I F Z h b H V l P S J z W y Z x d W 9 0 O 1 J h b m s m c X V v d D s s J n F 1 b 3 Q 7 Q 2 9 1 b n R y e S Z x d W 9 0 O y w m c X V v d D t H b 2 x k J n F 1 b 3 Q 7 L C Z x d W 9 0 O 1 N p b H Z l c i Z x d W 9 0 O y w m c X V v d D t C c m 9 u e m U m c X V v d D s s J n F 1 b 3 Q 7 V G 9 0 Y W w m c X V v d D s s J n F 1 b 3 Q 7 R 2 9 s Z C B Q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C B T d W 1 t Z X I g T 2 x 5 b X B p Y 3 M g b W V k Y W w g d G F i b G V b M z Z d L 0 F 1 d G 9 S Z W 1 v d m V k Q 2 9 s d W 1 u c z E u e 1 J h b m s s M H 0 m c X V v d D s s J n F 1 b 3 Q 7 U 2 V j d G l v b j E v M j A y M C B T d W 1 t Z X I g T 2 x 5 b X B p Y 3 M g b W V k Y W w g d G F i b G V b M z Z d L 0 F 1 d G 9 S Z W 1 v d m V k Q 2 9 s d W 1 u c z E u e 0 N v d W 5 0 c n k s M X 0 m c X V v d D s s J n F 1 b 3 Q 7 U 2 V j d G l v b j E v M j A y M C B T d W 1 t Z X I g T 2 x 5 b X B p Y 3 M g b W V k Y W w g d G F i b G V b M z Z d L 0 F 1 d G 9 S Z W 1 v d m V k Q 2 9 s d W 1 u c z E u e 0 d v b G Q s M n 0 m c X V v d D s s J n F 1 b 3 Q 7 U 2 V j d G l v b j E v M j A y M C B T d W 1 t Z X I g T 2 x 5 b X B p Y 3 M g b W V k Y W w g d G F i b G V b M z Z d L 0 F 1 d G 9 S Z W 1 v d m V k Q 2 9 s d W 1 u c z E u e 1 N p b H Z l c i w z f S Z x d W 9 0 O y w m c X V v d D t T Z W N 0 a W 9 u M S 8 y M D I w I F N 1 b W 1 l c i B P b H l t c G l j c y B t Z W R h b C B 0 Y W J s Z V s z N l 0 v Q X V 0 b 1 J l b W 9 2 Z W R D b 2 x 1 b W 5 z M S 5 7 Q n J v b n p l L D R 9 J n F 1 b 3 Q 7 L C Z x d W 9 0 O 1 N l Y 3 R p b 2 4 x L z I w M j A g U 3 V t b W V y I E 9 s e W 1 w a W N z I G 1 l Z G F s I H R h Y m x l W z M 2 X S 9 B d X R v U m V t b 3 Z l Z E N v b H V t b n M x L n t U b 3 R h b C w 1 f S Z x d W 9 0 O y w m c X V v d D t T Z W N 0 a W 9 u M S 8 y M D I w I F N 1 b W 1 l c i B P b H l t c G l j c y B t Z W R h b C B 0 Y W J s Z V s z N l 0 v Q X V 0 b 1 J l b W 9 2 Z W R D b 2 x 1 b W 5 z M S 5 7 R 2 9 s Z C B Q Z X J j Z W 5 0 Y W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j A g U 3 V t b W V y I E 9 s e W 1 w a W N z I G 1 l Z G F s I H R h Y m x l W z M 2 X S 9 B d X R v U m V t b 3 Z l Z E N v b H V t b n M x L n t S Y W 5 r L D B 9 J n F 1 b 3 Q 7 L C Z x d W 9 0 O 1 N l Y 3 R p b 2 4 x L z I w M j A g U 3 V t b W V y I E 9 s e W 1 w a W N z I G 1 l Z G F s I H R h Y m x l W z M 2 X S 9 B d X R v U m V t b 3 Z l Z E N v b H V t b n M x L n t D b 3 V u d H J 5 L D F 9 J n F 1 b 3 Q 7 L C Z x d W 9 0 O 1 N l Y 3 R p b 2 4 x L z I w M j A g U 3 V t b W V y I E 9 s e W 1 w a W N z I G 1 l Z G F s I H R h Y m x l W z M 2 X S 9 B d X R v U m V t b 3 Z l Z E N v b H V t b n M x L n t H b 2 x k L D J 9 J n F 1 b 3 Q 7 L C Z x d W 9 0 O 1 N l Y 3 R p b 2 4 x L z I w M j A g U 3 V t b W V y I E 9 s e W 1 w a W N z I G 1 l Z G F s I H R h Y m x l W z M 2 X S 9 B d X R v U m V t b 3 Z l Z E N v b H V t b n M x L n t T a W x 2 Z X I s M 3 0 m c X V v d D s s J n F 1 b 3 Q 7 U 2 V j d G l v b j E v M j A y M C B T d W 1 t Z X I g T 2 x 5 b X B p Y 3 M g b W V k Y W w g d G F i b G V b M z Z d L 0 F 1 d G 9 S Z W 1 v d m V k Q 2 9 s d W 1 u c z E u e 0 J y b 2 5 6 Z S w 0 f S Z x d W 9 0 O y w m c X V v d D t T Z W N 0 a W 9 u M S 8 y M D I w I F N 1 b W 1 l c i B P b H l t c G l j c y B t Z W R h b C B 0 Y W J s Z V s z N l 0 v Q X V 0 b 1 J l b W 9 2 Z W R D b 2 x 1 b W 5 z M S 5 7 V G 9 0 Y W w s N X 0 m c X V v d D s s J n F 1 b 3 Q 7 U 2 V j d G l v b j E v M j A y M C B T d W 1 t Z X I g T 2 x 5 b X B p Y 3 M g b W V k Y W w g d G F i b G V b M z Z d L 0 F 1 d G 9 S Z W 1 v d m V k Q 2 9 s d W 1 u c z E u e 0 d v b G Q g U G V y Y 2 V u d G F n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C U y M F N 1 b W 1 l c i U y M E 9 s e W 1 w a W N z J T I w b W V k Y W w l M j B 0 Y W J s Z S U 1 Q j M 2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J T I w d G F i b G U l N U I z N i U 1 R C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F N 1 b W 1 l c i U y M E 9 s e W 1 w a W N z J T I w b W V k Y W w l M j B 0 Y W J s Z S U 1 Q j M 2 J T V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J T I w d G F i b G U l N U I z N i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J T I w d G F i b G U l N U I z N i U 1 R C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F N 1 b W 1 l c i U y M E 9 s e W 1 w a W N z J T I w b W V k Y W w l M j B 0 Y W J s Z S U 1 Q j M 2 J T V E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U 3 V t b W V y J T I w T 2 x 5 b X B p Y 3 M l M j B t Z W R h b C U y M H R h Y m x l J T V C M z Y l N U Q v S W 5 z Z X J 0 Z W Q l M j B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J T I w d G F i b G U l N U I z N i U 1 R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J T I w d G F i b G U l N U I z N i U 1 R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J T I w d G F i b G U l N U I z N i U 1 R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F N 1 b W 1 l c i U y M E 9 s e W 1 w a W N z J T I w b W V k Y W w l M j B 0 Y W J s Z S U 1 Q j M 2 J T V E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J T I w d G F i b G U l N U I z N i U 1 R C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F N 1 b W 1 l c i U y M E 9 s e W 1 w a W N z J T I w b W V k Y W w l M j B 0 Y W J s Z S U 1 Q j M 2 J T V E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J T I w d G F i b G U l N U I z N i U 1 R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U 3 V t b W V y J T I w T 2 x 5 b X B p Y 3 M l M j B t Z W R h b C U y M H R h Y m x l J T V C M z Y l N U Q v S W 5 z Z X J 0 Z W Q l M j B E a X Z p c 2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U 3 V t b W V y J T I w T 2 x 5 b X B p Y 3 M l M j B t Z W R h b C U y M H R h Y m x l J T V C M z Y l N U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F N 1 b W 1 l c i U y M E 9 s e W 1 w a W N z J T I w b W V k Y W w l M j B 0 Y W J s Z S U 1 Q j M 2 J T V E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J T I w d G F i b G U l N U I z N i U 1 R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z 6 a t m l M L U q y X k 4 J 5 F O Y k w A A A A A C A A A A A A A Q Z g A A A A E A A C A A A A D + E z K O o + K Y B l D 8 G x A M 2 c 6 y I + G O R j b Z h N 9 f Y B N G a 1 m B 2 A A A A A A O g A A A A A I A A C A A A A A 1 A 4 b 5 O e Y H / j u Z X l 9 V + u O n H / O 2 a g + W q V Y E z 3 4 0 O q + E o V A A A A C l I t U B H 0 7 M 9 l d G G v p o S g j 3 Q b F J D S 8 L F d v N p S 6 Q Q p u l d s E t Z + P 0 w m U a u 9 b T C q 9 J F 1 F 9 t H p f C i H K l W 4 x S p W s K x h H d U i J C c y 9 I D K Z 7 t b P R r d v W 0 A A A A D C V n 4 J Q P J P h A s z f c R n q Z P + X n K k U y u V E 3 u v R N 7 C v 0 e u 0 0 v 3 y + o 1 Y k a s f Z 6 2 W L c h m K a R 5 v P 3 x g o t s u n n I I V 3 + U G e < / D a t a M a s h u p > 
</file>

<file path=customXml/itemProps1.xml><?xml version="1.0" encoding="utf-8"?>
<ds:datastoreItem xmlns:ds="http://schemas.openxmlformats.org/officeDocument/2006/customXml" ds:itemID="{80F0044C-A7E9-42EF-8047-A7D6BDD7E3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 Summer Olympics medal tabl</vt:lpstr>
      <vt:lpstr>Detail1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Arif Hakim Che Seman</dc:creator>
  <cp:lastModifiedBy>Mohd Arif Hakim Che Seman</cp:lastModifiedBy>
  <dcterms:created xsi:type="dcterms:W3CDTF">2024-09-15T09:46:11Z</dcterms:created>
  <dcterms:modified xsi:type="dcterms:W3CDTF">2025-03-09T15:32:49Z</dcterms:modified>
</cp:coreProperties>
</file>