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07dc06eebe2e7/Desktop/data analytics task/week 3 excel/"/>
    </mc:Choice>
  </mc:AlternateContent>
  <xr:revisionPtr revIDLastSave="0" documentId="8_{95608D3C-D0AE-4860-8A20-2E3959101C13}" xr6:coauthVersionLast="47" xr6:coauthVersionMax="47" xr10:uidLastSave="{00000000-0000-0000-0000-000000000000}"/>
  <bookViews>
    <workbookView xWindow="-108" yWindow="-108" windowWidth="23256" windowHeight="12456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 a="1"/>
  <c r="C12" i="10" s="1"/>
  <c r="B9" i="9"/>
  <c r="B10" i="9"/>
  <c r="B8" i="9"/>
  <c r="C27" i="8"/>
  <c r="C23" i="8"/>
  <c r="C19" i="8"/>
  <c r="C32" i="7"/>
  <c r="C33" i="7"/>
  <c r="C31" i="7"/>
  <c r="C25" i="7"/>
  <c r="C26" i="7"/>
  <c r="C24" i="7"/>
  <c r="E19" i="7"/>
  <c r="E17" i="7"/>
  <c r="C11" i="6"/>
  <c r="C12" i="6"/>
  <c r="C10" i="6"/>
  <c r="C9" i="6"/>
  <c r="D12" i="5"/>
  <c r="D13" i="5"/>
  <c r="D14" i="5"/>
  <c r="D15" i="5"/>
  <c r="D16" i="5"/>
  <c r="D17" i="5"/>
  <c r="D11" i="5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10" i="3"/>
  <c r="D8" i="3"/>
  <c r="D7" i="3"/>
  <c r="D9" i="3"/>
  <c r="B33" i="2"/>
  <c r="B32" i="2"/>
  <c r="B31" i="2"/>
  <c r="B26" i="2"/>
  <c r="B25" i="2"/>
  <c r="B24" i="2"/>
  <c r="D19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<sst xmlns="http://schemas.openxmlformats.org/spreadsheetml/2006/main" count="327" uniqueCount="216">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</sst>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D19" sqref="D19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_xlfn.XLOOKUP(58369,A3:A15,B3:B15)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_xlfn.XLOOKUP("estelle cormack",B3:B15,E3:E15)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0" t="s">
        <v>31</v>
      </c>
      <c r="B21" s="60"/>
      <c r="C21" s="60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_xlfn.XLOOKUP(55879,A4:A15,C4:C15)</f>
        <v>Capetown</v>
      </c>
      <c r="C24" s="1"/>
      <c r="D24" s="1"/>
      <c r="E24" s="1"/>
    </row>
    <row r="25" spans="1:5" x14ac:dyDescent="0.3">
      <c r="A25" s="6">
        <v>50217</v>
      </c>
      <c r="B25" s="13" t="str">
        <f>_xlfn.XLOOKUP(50217,A4:A15,C4:C15)</f>
        <v>Warsaw</v>
      </c>
      <c r="C25" s="1"/>
      <c r="D25" s="1"/>
      <c r="E25" s="1"/>
    </row>
    <row r="26" spans="1:5" x14ac:dyDescent="0.3">
      <c r="A26" s="6">
        <v>50695</v>
      </c>
      <c r="B26" s="13" t="str">
        <f>_xlfn.XLOOKUP(50695,A4:A15,C4:C15)</f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0" t="s">
        <v>32</v>
      </c>
      <c r="B28" s="60"/>
      <c r="C28" s="60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_xlfn.XLOOKUP("ian nash",B4:B15,D4:D15)</f>
        <v>18276</v>
      </c>
      <c r="C31" s="1"/>
      <c r="D31" s="1"/>
      <c r="E31" s="1"/>
    </row>
    <row r="32" spans="1:5" x14ac:dyDescent="0.3">
      <c r="A32" s="14" t="s">
        <v>33</v>
      </c>
      <c r="B32" s="13" t="e">
        <f>_xlfn.XLOOKUP("Johnny Slash",B4:B15,D4:D15)</f>
        <v>#N/A</v>
      </c>
      <c r="C32" s="1"/>
      <c r="D32" s="1"/>
      <c r="E32" s="1"/>
    </row>
    <row r="33" spans="1:5" x14ac:dyDescent="0.3">
      <c r="A33" s="14" t="s">
        <v>27</v>
      </c>
      <c r="B33" s="13">
        <f>_xlfn.XLOOKUP("Estelle Cormack",B4:B15,D4:D15)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topLeftCell="A4" workbookViewId="0">
      <selection activeCell="D11" sqref="D11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18" t="s">
        <v>43</v>
      </c>
      <c r="C7" s="18" t="s">
        <v>44</v>
      </c>
      <c r="D7" s="19" t="str">
        <f>IF(VALUE(B7)=VALUE(C7),"match","no match")</f>
        <v>match</v>
      </c>
      <c r="E7" s="1"/>
    </row>
    <row r="8" spans="1:5" x14ac:dyDescent="0.3">
      <c r="A8" s="18" t="s">
        <v>45</v>
      </c>
      <c r="B8" s="18" t="s">
        <v>46</v>
      </c>
      <c r="C8" s="18" t="s">
        <v>47</v>
      </c>
      <c r="D8" s="19" t="str">
        <f>IF(VALUE(B8)=VALUE(C8),"match","no match")</f>
        <v>match</v>
      </c>
      <c r="E8" s="1"/>
    </row>
    <row r="9" spans="1:5" x14ac:dyDescent="0.3">
      <c r="A9" s="18" t="s">
        <v>48</v>
      </c>
      <c r="B9" s="18" t="s">
        <v>49</v>
      </c>
      <c r="C9" s="18" t="s">
        <v>50</v>
      </c>
      <c r="D9" s="19" t="str">
        <f>IF(B9=C9,"match","no match")</f>
        <v>no match</v>
      </c>
      <c r="E9" s="1"/>
    </row>
    <row r="10" spans="1:5" x14ac:dyDescent="0.3">
      <c r="A10" s="18" t="s">
        <v>51</v>
      </c>
      <c r="B10" s="18" t="s">
        <v>52</v>
      </c>
      <c r="C10" s="18" t="s">
        <v>53</v>
      </c>
      <c r="D10" s="19" t="str">
        <f>IF(VALUE(B10)=VALUE(C10),"match", "no match")</f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topLeftCell="A7" workbookViewId="0">
      <selection activeCell="F9" sqref="F9:F16"/>
    </sheetView>
  </sheetViews>
  <sheetFormatPr defaultRowHeight="14.4" x14ac:dyDescent="0.3"/>
  <sheetData>
    <row r="1" spans="1:8" x14ac:dyDescent="0.3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57</v>
      </c>
      <c r="F7" s="18" t="s">
        <v>58</v>
      </c>
      <c r="G7" s="9"/>
      <c r="H7" s="9"/>
    </row>
    <row r="8" spans="1:8" x14ac:dyDescent="0.3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3">
      <c r="A9" s="9"/>
      <c r="B9" s="18">
        <v>1</v>
      </c>
      <c r="C9" s="18" t="s">
        <v>62</v>
      </c>
      <c r="D9" s="24">
        <v>16</v>
      </c>
      <c r="E9" s="19" t="str">
        <f>IF(D9&gt;=18,"Eligible","Not Eligible")</f>
        <v>Not 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63</v>
      </c>
      <c r="D10" s="24">
        <v>18</v>
      </c>
      <c r="E10" s="19" t="str">
        <f t="shared" ref="E10:E16" si="0">IF(D10&gt;=18,"Eligible","Not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64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65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66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67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68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69</v>
      </c>
      <c r="D16" s="24">
        <v>17</v>
      </c>
      <c r="E16" s="19" t="str">
        <f t="shared" si="0"/>
        <v>Not 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:D17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70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71</v>
      </c>
      <c r="C3" s="1"/>
      <c r="D3" s="1"/>
    </row>
    <row r="4" spans="1:4" x14ac:dyDescent="0.3">
      <c r="A4" s="18" t="s">
        <v>72</v>
      </c>
      <c r="B4" s="25">
        <v>1</v>
      </c>
      <c r="C4" s="1"/>
      <c r="D4" s="1"/>
    </row>
    <row r="5" spans="1:4" x14ac:dyDescent="0.3">
      <c r="A5" s="18" t="s">
        <v>73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3">
      <c r="A11" s="18" t="s">
        <v>79</v>
      </c>
      <c r="B11" s="18" t="s">
        <v>72</v>
      </c>
      <c r="C11" s="26">
        <v>46866</v>
      </c>
      <c r="D11" s="19">
        <f>IF(B11 = "A+",C11*1,C11*0.5)</f>
        <v>46866</v>
      </c>
    </row>
    <row r="12" spans="1:4" x14ac:dyDescent="0.3">
      <c r="A12" s="18" t="s">
        <v>80</v>
      </c>
      <c r="B12" s="18" t="s">
        <v>73</v>
      </c>
      <c r="C12" s="26">
        <v>33495</v>
      </c>
      <c r="D12" s="19">
        <f t="shared" ref="D12:D17" si="0">IF(B12 = "A+",C12*1,C12*0.5)</f>
        <v>16747.5</v>
      </c>
    </row>
    <row r="13" spans="1:4" x14ac:dyDescent="0.3">
      <c r="A13" s="18" t="s">
        <v>81</v>
      </c>
      <c r="B13" s="18" t="s">
        <v>73</v>
      </c>
      <c r="C13" s="26">
        <v>35087</v>
      </c>
      <c r="D13" s="19">
        <f t="shared" si="0"/>
        <v>17543.5</v>
      </c>
    </row>
    <row r="14" spans="1:4" x14ac:dyDescent="0.3">
      <c r="A14" s="18" t="s">
        <v>82</v>
      </c>
      <c r="B14" s="18" t="s">
        <v>72</v>
      </c>
      <c r="C14" s="26">
        <v>42603</v>
      </c>
      <c r="D14" s="19">
        <f t="shared" si="0"/>
        <v>42603</v>
      </c>
    </row>
    <row r="15" spans="1:4" x14ac:dyDescent="0.3">
      <c r="A15" s="18" t="s">
        <v>66</v>
      </c>
      <c r="B15" s="18" t="s">
        <v>73</v>
      </c>
      <c r="C15" s="26">
        <v>36971</v>
      </c>
      <c r="D15" s="19">
        <f t="shared" si="0"/>
        <v>18485.5</v>
      </c>
    </row>
    <row r="16" spans="1:4" x14ac:dyDescent="0.3">
      <c r="A16" s="18" t="s">
        <v>83</v>
      </c>
      <c r="B16" s="18" t="s">
        <v>72</v>
      </c>
      <c r="C16" s="26">
        <v>41286</v>
      </c>
      <c r="D16" s="19">
        <f t="shared" si="0"/>
        <v>41286</v>
      </c>
    </row>
    <row r="17" spans="1:4" x14ac:dyDescent="0.3">
      <c r="A17" s="18" t="s">
        <v>84</v>
      </c>
      <c r="B17" s="18" t="s">
        <v>73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11" sqref="C11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85</v>
      </c>
      <c r="B1" s="9"/>
      <c r="C1" s="9"/>
    </row>
    <row r="2" spans="1:3" x14ac:dyDescent="0.3">
      <c r="A2" s="9" t="s">
        <v>86</v>
      </c>
      <c r="B2" s="9"/>
      <c r="C2" s="9"/>
    </row>
    <row r="3" spans="1:3" x14ac:dyDescent="0.3">
      <c r="A3" s="9" t="s">
        <v>87</v>
      </c>
      <c r="B3" s="9"/>
      <c r="C3" s="9"/>
    </row>
    <row r="4" spans="1:3" x14ac:dyDescent="0.3">
      <c r="A4" s="9" t="s">
        <v>88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89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90</v>
      </c>
      <c r="B8" s="27" t="s">
        <v>91</v>
      </c>
      <c r="C8" s="27" t="s">
        <v>92</v>
      </c>
    </row>
    <row r="9" spans="1:3" x14ac:dyDescent="0.3">
      <c r="A9" s="28" t="s">
        <v>93</v>
      </c>
      <c r="B9" s="28">
        <v>78</v>
      </c>
      <c r="C9" s="29" t="str">
        <f>IF(B9&gt;=80,"Excellent",IF(B9&gt;=60,"Good","Failed"))</f>
        <v>Good</v>
      </c>
    </row>
    <row r="10" spans="1:3" x14ac:dyDescent="0.3">
      <c r="A10" s="28" t="s">
        <v>94</v>
      </c>
      <c r="B10" s="28">
        <v>85</v>
      </c>
      <c r="C10" s="29" t="str">
        <f>IF(B10&gt;=80,"Excellent",IF(B10&gt;=60,"Good","Failed"))</f>
        <v>Excellent</v>
      </c>
    </row>
    <row r="11" spans="1:3" x14ac:dyDescent="0.3">
      <c r="A11" s="28" t="s">
        <v>95</v>
      </c>
      <c r="B11" s="28">
        <v>44</v>
      </c>
      <c r="C11" s="29" t="str">
        <f t="shared" ref="C11:C12" si="0">IF(B11&gt;=80,"Excellent",IF(B11&gt;=60,"Good","Failed"))</f>
        <v>Failed</v>
      </c>
    </row>
    <row r="12" spans="1:3" x14ac:dyDescent="0.3">
      <c r="A12" s="28" t="s">
        <v>96</v>
      </c>
      <c r="B12" s="28">
        <v>61</v>
      </c>
      <c r="C12" s="29" t="str">
        <f t="shared" si="0"/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3" workbookViewId="0">
      <selection activeCell="C31" sqref="C31:C33"/>
    </sheetView>
  </sheetViews>
  <sheetFormatPr defaultRowHeight="14.4" x14ac:dyDescent="0.3"/>
  <cols>
    <col min="4" max="4" width="21.4414062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_xlfn.XLOOKUP(58369,B4:B15,C4:C15)</f>
        <v>Thomas Davies</v>
      </c>
      <c r="F17" s="1"/>
    </row>
    <row r="18" spans="1:6" x14ac:dyDescent="0.3">
      <c r="A18" s="59"/>
      <c r="B18" s="59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_xlfn.XLOOKUP("estelle cormack",C4:C15,F4:F15)</f>
        <v>30</v>
      </c>
      <c r="F19" s="1"/>
    </row>
    <row r="20" spans="1:6" x14ac:dyDescent="0.3">
      <c r="A20" s="59"/>
      <c r="B20" s="59"/>
      <c r="C20" s="1"/>
      <c r="D20" s="1"/>
      <c r="E20" s="1"/>
      <c r="F20" s="1"/>
    </row>
    <row r="21" spans="1:6" x14ac:dyDescent="0.3">
      <c r="A21" s="30">
        <v>3</v>
      </c>
      <c r="B21" s="60" t="s">
        <v>31</v>
      </c>
      <c r="C21" s="60"/>
      <c r="D21" s="60"/>
      <c r="E21" s="1"/>
      <c r="F21" s="1"/>
    </row>
    <row r="22" spans="1:6" x14ac:dyDescent="0.3">
      <c r="A22" s="59"/>
      <c r="B22" s="59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">
      <c r="A27" s="59"/>
      <c r="B27" s="59"/>
      <c r="C27" s="1"/>
      <c r="D27" s="1"/>
      <c r="E27" s="1"/>
      <c r="F27" s="1"/>
    </row>
    <row r="28" spans="1:6" x14ac:dyDescent="0.3">
      <c r="A28" s="30">
        <v>4</v>
      </c>
      <c r="B28" s="60" t="s">
        <v>32</v>
      </c>
      <c r="C28" s="60"/>
      <c r="D28" s="60"/>
      <c r="E28" s="1"/>
      <c r="F28" s="1"/>
    </row>
    <row r="29" spans="1:6" x14ac:dyDescent="0.3">
      <c r="A29" s="59"/>
      <c r="B29" s="59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_xlfn.XLOOKUP(B31,C3:C15,E3:E15)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e">
        <f t="shared" ref="C32:C33" si="1">_xlfn.XLOOKUP(B32,C4:C16,E4:E16)</f>
        <v>#N/A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10" workbookViewId="0">
      <selection activeCell="C28" sqref="C28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3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3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3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3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3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3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3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3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3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3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 t="s">
        <v>124</v>
      </c>
      <c r="H16" s="31"/>
      <c r="I16" s="31"/>
      <c r="J16" s="31"/>
    </row>
    <row r="17" spans="1:10" x14ac:dyDescent="0.3">
      <c r="A17" s="31">
        <v>1</v>
      </c>
      <c r="B17" s="31" t="s">
        <v>125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126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127</v>
      </c>
      <c r="C19" s="37" t="str">
        <f>VLOOKUP("Jane Doe", B2:E12, 4, 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128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126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127</v>
      </c>
      <c r="C23" s="37">
        <f>VLOOKUP("mike lee",B2:F12,2,FALSE)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129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126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127</v>
      </c>
      <c r="C27" s="37">
        <f>VLOOKUP("B*",B2:F12,2,FALSE)</f>
        <v>28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topLeftCell="A7" workbookViewId="0">
      <selection activeCell="B8" sqref="B8:B10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130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132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133</v>
      </c>
    </row>
    <row r="7" spans="1:8" x14ac:dyDescent="0.3">
      <c r="A7" s="3" t="s">
        <v>0</v>
      </c>
      <c r="B7" s="3" t="s">
        <v>133</v>
      </c>
      <c r="C7" s="1"/>
      <c r="D7" s="1"/>
      <c r="E7" s="1"/>
      <c r="F7" s="1"/>
      <c r="G7" s="39">
        <v>44197</v>
      </c>
      <c r="H7" s="40" t="s">
        <v>134</v>
      </c>
    </row>
    <row r="8" spans="1:8" x14ac:dyDescent="0.3">
      <c r="A8" s="2">
        <v>44317</v>
      </c>
      <c r="B8" s="41" t="str">
        <f>VLOOKUP(A8,G7:H27,2,TRUE)</f>
        <v xml:space="preserve">$1.3624 </v>
      </c>
      <c r="C8" s="1"/>
      <c r="D8" s="1"/>
      <c r="E8" s="1"/>
      <c r="F8" s="1"/>
      <c r="G8" s="39">
        <v>44287</v>
      </c>
      <c r="H8" s="40" t="s">
        <v>135</v>
      </c>
    </row>
    <row r="9" spans="1:8" x14ac:dyDescent="0.3">
      <c r="A9" s="1" t="s">
        <v>136</v>
      </c>
      <c r="B9" s="41" t="str">
        <f t="shared" ref="B9:B10" si="0">VLOOKUP(A9,G8:H28,2,TRUE)</f>
        <v xml:space="preserve">$1.3586 </v>
      </c>
      <c r="C9" s="1"/>
      <c r="D9" s="1"/>
      <c r="E9" s="1"/>
      <c r="F9" s="1"/>
      <c r="G9" s="39">
        <v>44317</v>
      </c>
      <c r="H9" s="40" t="s">
        <v>137</v>
      </c>
    </row>
    <row r="10" spans="1:8" x14ac:dyDescent="0.3">
      <c r="A10" s="1" t="s">
        <v>138</v>
      </c>
      <c r="B10" s="41" t="str">
        <f t="shared" si="0"/>
        <v xml:space="preserve">$1.3684 </v>
      </c>
      <c r="C10" s="1"/>
      <c r="D10" s="1"/>
      <c r="E10" s="1"/>
      <c r="F10" s="1"/>
      <c r="G10" s="39">
        <v>44348</v>
      </c>
      <c r="H10" s="40" t="s">
        <v>139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140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140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141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142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143</v>
      </c>
      <c r="H15" s="40" t="s">
        <v>144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145</v>
      </c>
      <c r="H16" s="40" t="s">
        <v>146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136</v>
      </c>
      <c r="H17" s="40" t="s">
        <v>147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148</v>
      </c>
      <c r="H18" s="40" t="s">
        <v>149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150</v>
      </c>
      <c r="H19" s="40" t="s">
        <v>151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152</v>
      </c>
      <c r="H20" s="40" t="s">
        <v>153</v>
      </c>
    </row>
    <row r="21" spans="1:8" ht="28.8" x14ac:dyDescent="0.3">
      <c r="A21" s="1"/>
      <c r="B21" s="1"/>
      <c r="C21" s="1"/>
      <c r="D21" s="1"/>
      <c r="E21" s="1"/>
      <c r="F21" s="1"/>
      <c r="G21" s="42" t="s">
        <v>154</v>
      </c>
      <c r="H21" s="40" t="s">
        <v>155</v>
      </c>
    </row>
    <row r="22" spans="1:8" x14ac:dyDescent="0.3">
      <c r="A22" s="1"/>
      <c r="B22" s="1"/>
      <c r="C22" s="1"/>
      <c r="D22" s="1"/>
      <c r="E22" s="1"/>
      <c r="F22" s="1"/>
      <c r="G22" s="42" t="s">
        <v>156</v>
      </c>
      <c r="H22" s="40" t="s">
        <v>157</v>
      </c>
    </row>
    <row r="23" spans="1:8" x14ac:dyDescent="0.3">
      <c r="A23" s="1"/>
      <c r="B23" s="1"/>
      <c r="C23" s="1"/>
      <c r="D23" s="1"/>
      <c r="E23" s="1"/>
      <c r="F23" s="1"/>
      <c r="G23" s="42" t="s">
        <v>158</v>
      </c>
      <c r="H23" s="40" t="s">
        <v>159</v>
      </c>
    </row>
    <row r="24" spans="1:8" x14ac:dyDescent="0.3">
      <c r="A24" s="1"/>
      <c r="B24" s="1"/>
      <c r="C24" s="1"/>
      <c r="D24" s="1"/>
      <c r="E24" s="1"/>
      <c r="F24" s="1"/>
      <c r="G24" s="42" t="s">
        <v>160</v>
      </c>
      <c r="H24" s="40" t="s">
        <v>161</v>
      </c>
    </row>
    <row r="25" spans="1:8" x14ac:dyDescent="0.3">
      <c r="A25" s="1"/>
      <c r="B25" s="1"/>
      <c r="C25" s="1"/>
      <c r="D25" s="1"/>
      <c r="E25" s="1"/>
      <c r="F25" s="1"/>
      <c r="G25" s="42" t="s">
        <v>162</v>
      </c>
      <c r="H25" s="40" t="s">
        <v>163</v>
      </c>
    </row>
    <row r="26" spans="1:8" x14ac:dyDescent="0.3">
      <c r="A26" s="1"/>
      <c r="B26" s="1"/>
      <c r="C26" s="1"/>
      <c r="D26" s="1"/>
      <c r="E26" s="1"/>
      <c r="F26" s="1"/>
      <c r="G26" s="42" t="s">
        <v>164</v>
      </c>
      <c r="H26" s="40" t="s">
        <v>165</v>
      </c>
    </row>
    <row r="27" spans="1:8" x14ac:dyDescent="0.3">
      <c r="A27" s="1"/>
      <c r="B27" s="1"/>
      <c r="C27" s="1"/>
      <c r="D27" s="1"/>
      <c r="E27" s="1"/>
      <c r="F27" s="1"/>
      <c r="G27" s="42" t="s">
        <v>166</v>
      </c>
      <c r="H27" s="40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1" sqref="C21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169</v>
      </c>
      <c r="C4" s="46" t="s">
        <v>170</v>
      </c>
      <c r="D4" s="46" t="s">
        <v>171</v>
      </c>
      <c r="E4" s="46" t="s">
        <v>107</v>
      </c>
      <c r="F4" s="46" t="s">
        <v>172</v>
      </c>
      <c r="G4" s="46" t="s">
        <v>173</v>
      </c>
      <c r="H4" s="46" t="s">
        <v>174</v>
      </c>
      <c r="I4" s="46" t="s">
        <v>175</v>
      </c>
      <c r="J4" s="46" t="s">
        <v>176</v>
      </c>
      <c r="K4" s="46" t="s">
        <v>177</v>
      </c>
      <c r="L4" s="46" t="s">
        <v>178</v>
      </c>
    </row>
    <row r="5" spans="1:12" x14ac:dyDescent="0.3">
      <c r="A5" s="43"/>
      <c r="B5" s="45" t="s">
        <v>179</v>
      </c>
      <c r="C5" s="46" t="s">
        <v>110</v>
      </c>
      <c r="D5" s="46" t="s">
        <v>112</v>
      </c>
      <c r="E5" s="46" t="s">
        <v>180</v>
      </c>
      <c r="F5" s="46" t="s">
        <v>181</v>
      </c>
      <c r="G5" s="46" t="s">
        <v>110</v>
      </c>
      <c r="H5" s="46" t="s">
        <v>112</v>
      </c>
      <c r="I5" s="46" t="s">
        <v>180</v>
      </c>
      <c r="J5" s="46" t="s">
        <v>181</v>
      </c>
      <c r="K5" s="46" t="s">
        <v>110</v>
      </c>
      <c r="L5" s="46" t="s">
        <v>112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182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183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184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127</v>
      </c>
      <c r="C12" s="48" t="str" cm="1">
        <f t="array" ref="C12">_xlfn.XLOOKUP(102,C3:D3:L3,C4:L4)</f>
        <v>Jane Smith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185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127</v>
      </c>
      <c r="C16" s="48">
        <f>_xlfn.XLOOKUP(105,C3:L3,C6:L6)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186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127</v>
      </c>
      <c r="C20" s="48">
        <f>_xlfn.XLOOKUP(107,C3:L3,C8:L8)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4" workbookViewId="0">
      <selection activeCell="N14" sqref="N14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187</v>
      </c>
      <c r="C1" s="27" t="s">
        <v>188</v>
      </c>
      <c r="D1" s="27" t="s">
        <v>189</v>
      </c>
      <c r="E1" s="27" t="s">
        <v>190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191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191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192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191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192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191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191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191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192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191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193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194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195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196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197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" thickBot="1" x14ac:dyDescent="0.35">
      <c r="A21" s="1">
        <v>5</v>
      </c>
      <c r="B21" s="1" t="s">
        <v>198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199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7"/>
      <c r="D2" s="67"/>
      <c r="E2" s="52"/>
      <c r="F2" s="67"/>
      <c r="G2" s="67"/>
      <c r="H2" s="52"/>
      <c r="I2" s="52"/>
      <c r="J2" s="52"/>
      <c r="K2" s="52"/>
    </row>
    <row r="3" spans="1:11" x14ac:dyDescent="0.3">
      <c r="A3" s="52"/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  <c r="G3" s="54" t="s">
        <v>205</v>
      </c>
      <c r="H3" s="52"/>
      <c r="I3" s="52"/>
      <c r="J3" s="52"/>
      <c r="K3" s="52"/>
    </row>
    <row r="4" spans="1:11" x14ac:dyDescent="0.3">
      <c r="A4" s="52"/>
      <c r="B4" s="55" t="s">
        <v>206</v>
      </c>
      <c r="C4" s="55">
        <v>5</v>
      </c>
      <c r="D4" s="55" t="s">
        <v>207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208</v>
      </c>
      <c r="C5" s="55">
        <v>4</v>
      </c>
      <c r="D5" s="55" t="s">
        <v>207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209</v>
      </c>
      <c r="C6" s="55">
        <v>3</v>
      </c>
      <c r="D6" s="55" t="s">
        <v>210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211</v>
      </c>
      <c r="C7" s="55">
        <v>4</v>
      </c>
      <c r="D7" s="55" t="s">
        <v>207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207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212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68"/>
      <c r="D10" s="68"/>
      <c r="E10" s="52"/>
      <c r="F10" s="68"/>
      <c r="G10" s="68"/>
      <c r="H10" s="52"/>
      <c r="I10" s="52"/>
      <c r="J10" s="52"/>
      <c r="K10" s="52"/>
    </row>
    <row r="11" spans="1:11" x14ac:dyDescent="0.3">
      <c r="A11" s="52">
        <v>1</v>
      </c>
      <c r="B11" s="56" t="s">
        <v>213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9" t="s">
        <v>126</v>
      </c>
      <c r="D12" s="69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127</v>
      </c>
      <c r="C13" s="37">
        <f>SUMIFS(G4:G9,C4:C9,5)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70"/>
      <c r="D14" s="70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214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9" t="s">
        <v>126</v>
      </c>
      <c r="D18" s="69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127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70"/>
      <c r="D21" s="70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215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9" t="s">
        <v>126</v>
      </c>
      <c r="D23" s="69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127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arif muhammed</cp:lastModifiedBy>
  <dcterms:created xsi:type="dcterms:W3CDTF">2024-07-16T06:00:49Z</dcterms:created>
  <dcterms:modified xsi:type="dcterms:W3CDTF">2025-04-18T16:50:44Z</dcterms:modified>
</cp:coreProperties>
</file>