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<sst xmlns="http://schemas.openxmlformats.org/spreadsheetml/2006/main" count="104" uniqueCount="103">
  <si>
    <t>Nishant Bhaiya's 151</t>
  </si>
  <si>
    <t>REMEMBER</t>
  </si>
  <si>
    <t>🔴 Checkout AlgoPrep: https://bit.ly/AlgoPrep</t>
  </si>
  <si>
    <t>Nothing worth having comes easy!</t>
  </si>
  <si>
    <t>🔴 Join the AlgoPrep Community: https://bit.ly/AlgoPrepCommunity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</si>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</sst>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 mmm yyyy"/>
    <numFmt numFmtId="166" formatCode="d mmm"/>
  </numFmts>
  <fonts count="46">
    <font>
      <sz val="10.0"/>
      <color rgb="FF000000"/>
      <name val="Arial"/>
      <scheme val="minor"/>
    </font>
    <font>
      <b/>
      <sz val="14.0"/>
      <color theme="1"/>
      <name val="Lexend"/>
    </font>
    <font>
      <u/>
      <color theme="1"/>
      <name val="Arial"/>
      <scheme val="minor"/>
    </font>
    <font>
      <color theme="1"/>
      <name val="Lexend"/>
    </font>
    <font>
      <b/>
      <sz val="14.0"/>
      <color rgb="FF434343"/>
      <name val="Comfortaa"/>
    </font>
    <font>
      <sz val="11.0"/>
      <color theme="1"/>
      <name val="Lexend"/>
    </font>
    <font>
      <u/>
      <color theme="1"/>
      <name val="Lexend"/>
    </font>
    <font>
      <u/>
      <sz val="11.0"/>
      <color rgb="FF0000FF"/>
      <name val="Lexend"/>
    </font>
    <font>
      <sz val="14.0"/>
      <color rgb="FFFFFFFF"/>
      <name val="Comfortaa"/>
    </font>
    <font>
      <u/>
      <color rgb="FF0000FF"/>
      <name val="Lexend"/>
    </font>
    <font>
      <b/>
      <color theme="1"/>
      <name val="Arial"/>
      <scheme val="minor"/>
    </font>
    <font>
      <b/>
      <color theme="1"/>
      <name val="Lexend"/>
    </font>
    <font>
      <u/>
      <color rgb="FF0000FF"/>
      <name val="Lexend"/>
    </font>
    <font>
      <u/>
      <sz val="11.0"/>
      <color rgb="FF1155CC"/>
      <name val="Lexend"/>
    </font>
    <font>
      <u/>
      <sz val="11.0"/>
      <color rgb="FF0000FF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1155CC"/>
      <name val="Lexend"/>
    </font>
    <font>
      <sz val="11.0"/>
      <color rgb="FF1155CC"/>
      <name val="Lexend"/>
    </font>
    <font>
      <sz val="11.0"/>
      <color rgb="FF0563C1"/>
      <name val="Lexend"/>
    </font>
    <font>
      <b/>
      <u/>
      <color theme="1"/>
      <name val="Lexend"/>
    </font>
    <font>
      <u/>
      <color rgb="FF0000FF"/>
      <name val="Lexend"/>
    </font>
    <font>
      <u/>
      <sz val="9.0"/>
      <color rgb="FF0000FF"/>
      <name val="Lexend"/>
    </font>
    <font>
      <u/>
      <sz val="9.0"/>
      <color rgb="FF1155CC"/>
      <name val="Lexend"/>
    </font>
    <font>
      <u/>
      <sz val="11.0"/>
      <color rgb="FF1155CC"/>
      <name val="Lexend"/>
    </font>
    <font>
      <u/>
      <color rgb="FF1155CC"/>
      <name val="Lexend"/>
    </font>
    <font>
      <u/>
      <color rgb="FF0000FF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u/>
      <color rgb="FF1155CC"/>
      <name val="Lexend"/>
    </font>
    <font>
      <u/>
      <color rgb="FF1155CC"/>
      <name val="Lexend"/>
    </font>
    <font>
      <u/>
      <color rgb="FF1155CC"/>
      <name val="Lexend"/>
    </font>
    <font>
      <u/>
      <sz val="11.0"/>
      <color rgb="FF0000FF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b/>
      <u/>
      <sz val="11.0"/>
      <color rgb="FF000000"/>
      <name val="Lexend"/>
    </font>
    <font>
      <u/>
      <color theme="1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color rgb="FF3C78D8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center"/>
    </xf>
    <xf borderId="0" fillId="4" fontId="4" numFmtId="0" xfId="0" applyAlignment="1" applyFill="1" applyFont="1">
      <alignment horizontal="center" readingOrder="0"/>
    </xf>
    <xf borderId="0" fillId="3" fontId="7" numFmtId="0" xfId="0" applyAlignment="1" applyFont="1">
      <alignment readingOrder="0"/>
    </xf>
    <xf borderId="0" fillId="4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3" fontId="16" numFmtId="0" xfId="0" applyAlignment="1" applyFont="1">
      <alignment horizontal="center" readingOrder="0" vertical="bottom"/>
    </xf>
    <xf borderId="0" fillId="0" fontId="17" numFmtId="164" xfId="0" applyAlignment="1" applyFont="1" applyNumberFormat="1">
      <alignment horizontal="center" vertical="bottom"/>
    </xf>
    <xf borderId="0" fillId="0" fontId="18" numFmtId="164" xfId="0" applyAlignment="1" applyFont="1" applyNumberForma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20" numFmtId="0" xfId="0" applyAlignment="1" applyFont="1">
      <alignment horizontal="center" vertical="bottom"/>
    </xf>
    <xf borderId="0" fillId="5" fontId="21" numFmtId="0" xfId="0" applyAlignment="1" applyFont="1">
      <alignment horizontal="center" readingOrder="0"/>
    </xf>
    <xf borderId="0" fillId="0" fontId="22" numFmtId="0" xfId="0" applyAlignment="1" applyFont="1">
      <alignment horizontal="center" readingOrder="0" vertical="bottom"/>
    </xf>
    <xf borderId="0" fillId="3" fontId="23" numFmtId="0" xfId="0" applyAlignment="1" applyFont="1">
      <alignment horizontal="center" readingOrder="0" shrinkToFit="0" vertical="bottom" wrapText="1"/>
    </xf>
    <xf borderId="0" fillId="3" fontId="24" numFmtId="0" xfId="0" applyAlignment="1" applyFont="1">
      <alignment horizontal="center" shrinkToFit="0" vertical="bottom" wrapText="1"/>
    </xf>
    <xf borderId="0" fillId="0" fontId="25" numFmtId="0" xfId="0" applyAlignment="1" applyFont="1">
      <alignment horizontal="center" vertical="bottom"/>
    </xf>
    <xf borderId="0" fillId="3" fontId="26" numFmtId="0" xfId="0" applyAlignment="1" applyFont="1">
      <alignment horizontal="center" vertical="bottom"/>
    </xf>
    <xf borderId="0" fillId="3" fontId="27" numFmtId="0" xfId="0" applyAlignment="1" applyFont="1">
      <alignment horizontal="center" readingOrder="0" vertical="bottom"/>
    </xf>
    <xf borderId="0" fillId="3" fontId="28" numFmtId="0" xfId="0" applyAlignment="1" applyFont="1">
      <alignment horizontal="center" vertical="bottom"/>
    </xf>
    <xf borderId="0" fillId="0" fontId="29" numFmtId="0" xfId="0" applyAlignment="1" applyFont="1">
      <alignment horizontal="center" vertical="bottom"/>
    </xf>
    <xf borderId="0" fillId="0" fontId="30" numFmtId="164" xfId="0" applyAlignment="1" applyFont="1" applyNumberFormat="1">
      <alignment horizontal="center" vertical="bottom"/>
    </xf>
    <xf borderId="0" fillId="0" fontId="31" numFmtId="0" xfId="0" applyAlignment="1" applyFont="1">
      <alignment horizontal="center" readingOrder="0"/>
    </xf>
    <xf borderId="0" fillId="0" fontId="32" numFmtId="0" xfId="0" applyAlignment="1" applyFont="1">
      <alignment horizontal="center" readingOrder="0"/>
    </xf>
    <xf borderId="0" fillId="0" fontId="33" numFmtId="0" xfId="0" applyAlignment="1" applyFont="1">
      <alignment horizontal="center" vertical="bottom"/>
    </xf>
    <xf borderId="0" fillId="0" fontId="34" numFmtId="0" xfId="0" applyAlignment="1" applyFont="1">
      <alignment horizontal="center" readingOrder="0" vertical="bottom"/>
    </xf>
    <xf borderId="0" fillId="0" fontId="35" numFmtId="165" xfId="0" applyAlignment="1" applyFont="1" applyNumberFormat="1">
      <alignment horizontal="center" vertical="bottom"/>
    </xf>
    <xf borderId="0" fillId="0" fontId="36" numFmtId="0" xfId="0" applyAlignment="1" applyFont="1">
      <alignment horizontal="center" readingOrder="0" vertical="bottom"/>
    </xf>
    <xf borderId="0" fillId="5" fontId="37" numFmtId="0" xfId="0" applyAlignment="1" applyFont="1">
      <alignment horizontal="center" readingOrder="0" vertical="bottom"/>
    </xf>
    <xf borderId="0" fillId="0" fontId="38" numFmtId="0" xfId="0" applyAlignment="1" applyFont="1">
      <alignment horizontal="center" readingOrder="0"/>
    </xf>
    <xf borderId="0" fillId="0" fontId="39" numFmtId="0" xfId="0" applyAlignment="1" applyFont="1">
      <alignment horizontal="center" vertical="bottom"/>
    </xf>
    <xf borderId="0" fillId="0" fontId="40" numFmtId="164" xfId="0" applyAlignment="1" applyFont="1" applyNumberFormat="1">
      <alignment horizontal="center" vertical="bottom"/>
    </xf>
    <xf borderId="0" fillId="0" fontId="41" numFmtId="166" xfId="0" applyAlignment="1" applyFont="1" applyNumberFormat="1">
      <alignment horizontal="center" vertical="bottom"/>
    </xf>
    <xf borderId="0" fillId="0" fontId="42" numFmtId="0" xfId="0" applyAlignment="1" applyFont="1">
      <alignment horizontal="center" vertical="bottom"/>
    </xf>
    <xf borderId="0" fillId="0" fontId="43" numFmtId="0" xfId="0" applyAlignment="1" applyFont="1">
      <alignment horizontal="center"/>
    </xf>
    <xf borderId="0" fillId="0" fontId="44" numFmtId="165" xfId="0" applyAlignment="1" applyFont="1" applyNumberFormat="1">
      <alignment horizontal="center"/>
    </xf>
    <xf borderId="0" fillId="0" fontId="4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populating-next-right-pointers-in-each-node/" TargetMode="External"/><Relationship Id="rId84" Type="http://schemas.openxmlformats.org/officeDocument/2006/relationships/drawing" Target="../drawings/drawing1.xml"/><Relationship Id="rId83" Type="http://schemas.openxmlformats.org/officeDocument/2006/relationships/hyperlink" Target="https://leetcode.com/problems/remove-max-number-of-edges-to-keep-graph-fully-traversable/" TargetMode="External"/><Relationship Id="rId42" Type="http://schemas.openxmlformats.org/officeDocument/2006/relationships/hyperlink" Target="https://leetcode.com/problems/maximum-xor-of-two-numbers-in-an-array/" TargetMode="External"/><Relationship Id="rId41" Type="http://schemas.openxmlformats.org/officeDocument/2006/relationships/hyperlink" Target="https://leetcode.com/problems/implement-trie-prefix-tree/" TargetMode="External"/><Relationship Id="rId44" Type="http://schemas.openxmlformats.org/officeDocument/2006/relationships/hyperlink" Target="https://leetcode.com/problems/longest-increasing-subsequence/" TargetMode="External"/><Relationship Id="rId43" Type="http://schemas.openxmlformats.org/officeDocument/2006/relationships/hyperlink" Target="https://leetcode.com/problems/maximum-xor-with-an-element-from-array/" TargetMode="External"/><Relationship Id="rId46" Type="http://schemas.openxmlformats.org/officeDocument/2006/relationships/hyperlink" Target="https://www.geeksforgeeks.org/dynamic-programming-building-bridges/" TargetMode="External"/><Relationship Id="rId45" Type="http://schemas.openxmlformats.org/officeDocument/2006/relationships/hyperlink" Target="https://leetcode.com/problems/longest-increasing-subsequence/" TargetMode="External"/><Relationship Id="rId80" Type="http://schemas.openxmlformats.org/officeDocument/2006/relationships/hyperlink" Target="https://leetcode.com/problems/redundant-connection" TargetMode="External"/><Relationship Id="rId82" Type="http://schemas.openxmlformats.org/officeDocument/2006/relationships/hyperlink" Target="https://practice.geeksforgeeks.org/problems/implementing-floyd-warshall/0" TargetMode="External"/><Relationship Id="rId81" Type="http://schemas.openxmlformats.org/officeDocument/2006/relationships/hyperlink" Target="https://leetcode.com/problems/sliding-puzzle" TargetMode="External"/><Relationship Id="rId1" Type="http://schemas.openxmlformats.org/officeDocument/2006/relationships/hyperlink" Target="https://www.youtube.com/redirect?event=video_description&amp;redir_token=QUFFLUhqblpXaDJPbUlZUDQ3cUZmaFY3b093Rm80QmNsQXxBQ3Jtc0trNFBRV0FvYmhUb1lpRHNSNml5SDRpWnBUZjlMMEUydXVSLUJweWpGU0I4ZWQ3X3VwR0tyWHJpcDhfaFJZM29HODlJaDQwaFQwbF9zbXZrOG1XR0R6MU5lWHZHTi1uUmt3YXFHWnlsZWlzQmRtem1JYw&amp;q=https%3A%2F%2Fbit.ly%2FAlgoPrep&amp;v=hc_f9y8xi7g" TargetMode="External"/><Relationship Id="rId2" Type="http://schemas.openxmlformats.org/officeDocument/2006/relationships/hyperlink" Target="https://www.youtube.com/redirect?event=video_description&amp;redir_token=QUFFLUhqa2ExZ2ZUbHZmbURxemZSajhGN3NieHNXOXFKQXxBQ3Jtc0tuNmE5MElhMDM1aGJVdlVFSUJqYkpFUW1HcE9VeUN5MnNNeUNhTWpxV0F2ZmE1LTl5ekQ3bUdHLXFTcC1jbEtWeEY0andmRVVBM0xFRk8xU2Ytdi1EUW4tR1FPUGJzNTg1b3h5V1ZaYmVSNmZoY1Jzcw&amp;q=https%3A%2F%2Fbit.ly%2FAlgoPrepCommunity&amp;v=hc_f9y8xi7g" TargetMode="External"/><Relationship Id="rId3" Type="http://schemas.openxmlformats.org/officeDocument/2006/relationships/hyperlink" Target="https://bit.ly/WhatsAlgoPrep151" TargetMode="External"/><Relationship Id="rId4" Type="http://schemas.openxmlformats.org/officeDocument/2006/relationships/hyperlink" Target="https://leetcode.com/problems/rotate-array/" TargetMode="External"/><Relationship Id="rId9" Type="http://schemas.openxmlformats.org/officeDocument/2006/relationships/hyperlink" Target="https://www.lintcode.com/problem/range-addition/description" TargetMode="External"/><Relationship Id="rId48" Type="http://schemas.openxmlformats.org/officeDocument/2006/relationships/hyperlink" Target="https://www.lintcode.com/problem/paint-house/description" TargetMode="External"/><Relationship Id="rId47" Type="http://schemas.openxmlformats.org/officeDocument/2006/relationships/hyperlink" Target="https://practice.geeksforgeeks.org/problems/box-stacking/1" TargetMode="External"/><Relationship Id="rId49" Type="http://schemas.openxmlformats.org/officeDocument/2006/relationships/hyperlink" Target="https://www.geeksforgeeks.org/count-number-binary-strings-without-consecutive-1s/" TargetMode="External"/><Relationship Id="rId5" Type="http://schemas.openxmlformats.org/officeDocument/2006/relationships/hyperlink" Target="https://leetcode.com/problems/squares-of-a-sorted-array/" TargetMode="External"/><Relationship Id="rId6" Type="http://schemas.openxmlformats.org/officeDocument/2006/relationships/hyperlink" Target="https://leetcode.com/problems/maximum-subarray/" TargetMode="External"/><Relationship Id="rId7" Type="http://schemas.openxmlformats.org/officeDocument/2006/relationships/hyperlink" Target="https://leetcode.com/problems/next-greater-element-iii" TargetMode="External"/><Relationship Id="rId8" Type="http://schemas.openxmlformats.org/officeDocument/2006/relationships/hyperlink" Target="https://leetcode.com/problems/max-chunks-to-make-sorted-ii" TargetMode="External"/><Relationship Id="rId73" Type="http://schemas.openxmlformats.org/officeDocument/2006/relationships/hyperlink" Target="https://leetcode.com/problems/swim-in-rising-water/" TargetMode="External"/><Relationship Id="rId72" Type="http://schemas.openxmlformats.org/officeDocument/2006/relationships/hyperlink" Target="https://leetcode.com/problems/rotting-oranges" TargetMode="External"/><Relationship Id="rId31" Type="http://schemas.openxmlformats.org/officeDocument/2006/relationships/hyperlink" Target="https://leetcode.com/problems/search-in-rotated-sorted-array-ii/" TargetMode="External"/><Relationship Id="rId75" Type="http://schemas.openxmlformats.org/officeDocument/2006/relationships/hyperlink" Target="https://practice.geeksforgeeks.org/problems/mother-vertex/1" TargetMode="External"/><Relationship Id="rId30" Type="http://schemas.openxmlformats.org/officeDocument/2006/relationships/hyperlink" Target="https://www.interviewbit.com/problems/painters-partition-problem/" TargetMode="External"/><Relationship Id="rId74" Type="http://schemas.openxmlformats.org/officeDocument/2006/relationships/hyperlink" Target="https://practice.geeksforgeeks.org/problems/strongly-connected-components-kosarajus-algo/1" TargetMode="External"/><Relationship Id="rId33" Type="http://schemas.openxmlformats.org/officeDocument/2006/relationships/hyperlink" Target="https://www.geeksforgeeks.org/write-a-function-to-get-the-intersection-point-of-two-linked-lists/" TargetMode="External"/><Relationship Id="rId77" Type="http://schemas.openxmlformats.org/officeDocument/2006/relationships/hyperlink" Target="https://www.lintcode.com/en/old/problem/number-of-islands-ii/" TargetMode="External"/><Relationship Id="rId32" Type="http://schemas.openxmlformats.org/officeDocument/2006/relationships/hyperlink" Target="https://www.interviewbit.com/problems/allocate-books/" TargetMode="External"/><Relationship Id="rId76" Type="http://schemas.openxmlformats.org/officeDocument/2006/relationships/hyperlink" Target="https://www.geeksforgeeks.org/given-sorted-dictionary-find-precedence-characters/" TargetMode="External"/><Relationship Id="rId35" Type="http://schemas.openxmlformats.org/officeDocument/2006/relationships/hyperlink" Target="https://leetcode.com/problems/basic-calculator/" TargetMode="External"/><Relationship Id="rId79" Type="http://schemas.openxmlformats.org/officeDocument/2006/relationships/hyperlink" Target="https://medium.com/@rebeccahezhang/leetcode-737-sentence-similarity-ii-2ca213f10115" TargetMode="External"/><Relationship Id="rId34" Type="http://schemas.openxmlformats.org/officeDocument/2006/relationships/hyperlink" Target="https://leetcode.com/problems/next-greater-element-i/" TargetMode="External"/><Relationship Id="rId78" Type="http://schemas.openxmlformats.org/officeDocument/2006/relationships/hyperlink" Target="https://leetcode.com/problems/regions-cut-by-slashes" TargetMode="External"/><Relationship Id="rId71" Type="http://schemas.openxmlformats.org/officeDocument/2006/relationships/hyperlink" Target="https://leetcode.com/problems/number-of-distinct-islands" TargetMode="External"/><Relationship Id="rId70" Type="http://schemas.openxmlformats.org/officeDocument/2006/relationships/hyperlink" Target="https://leetcode.com/problems/number-of-islands" TargetMode="External"/><Relationship Id="rId37" Type="http://schemas.openxmlformats.org/officeDocument/2006/relationships/hyperlink" Target="https://practice.geeksforgeeks.org/problems/top-view-of-binary-tree/1" TargetMode="External"/><Relationship Id="rId36" Type="http://schemas.openxmlformats.org/officeDocument/2006/relationships/hyperlink" Target="https://www.geeksforgeeks.org/efficiently-implement-k-queues-single-array/" TargetMode="External"/><Relationship Id="rId39" Type="http://schemas.openxmlformats.org/officeDocument/2006/relationships/hyperlink" Target="https://leetcode.com/problems/delete-node-in-a-bst/" TargetMode="External"/><Relationship Id="rId38" Type="http://schemas.openxmlformats.org/officeDocument/2006/relationships/hyperlink" Target="https://leetcode.com/problems/binary-tree-maximum-path-sum/" TargetMode="External"/><Relationship Id="rId62" Type="http://schemas.openxmlformats.org/officeDocument/2006/relationships/hyperlink" Target="https://leetcode.com/problems/palindrome-partitioning-ii/" TargetMode="External"/><Relationship Id="rId61" Type="http://schemas.openxmlformats.org/officeDocument/2006/relationships/hyperlink" Target="https://leetcode.com/problems/regular-expression-matching/" TargetMode="External"/><Relationship Id="rId20" Type="http://schemas.openxmlformats.org/officeDocument/2006/relationships/hyperlink" Target="https://leetcode.com/problems/single-number-ii/" TargetMode="External"/><Relationship Id="rId64" Type="http://schemas.openxmlformats.org/officeDocument/2006/relationships/hyperlink" Target="https://leetcode.com/problems/edit-distance/" TargetMode="External"/><Relationship Id="rId63" Type="http://schemas.openxmlformats.org/officeDocument/2006/relationships/hyperlink" Target="https://leetcode.com/problems/frog-jump/" TargetMode="External"/><Relationship Id="rId22" Type="http://schemas.openxmlformats.org/officeDocument/2006/relationships/hyperlink" Target="https://leetcode.com/problems/divide-two-integers/" TargetMode="External"/><Relationship Id="rId66" Type="http://schemas.openxmlformats.org/officeDocument/2006/relationships/hyperlink" Target="https://www.geeksforgeeks.org/unbounded-knapsack-repetition-items-allowed/" TargetMode="External"/><Relationship Id="rId21" Type="http://schemas.openxmlformats.org/officeDocument/2006/relationships/hyperlink" Target="https://leetcode.com/problems/single-number-iii/" TargetMode="External"/><Relationship Id="rId65" Type="http://schemas.openxmlformats.org/officeDocument/2006/relationships/hyperlink" Target="https://www.geeksforgeeks.org/0-1-knapsack-problem-dp-10/" TargetMode="External"/><Relationship Id="rId24" Type="http://schemas.openxmlformats.org/officeDocument/2006/relationships/hyperlink" Target="https://leetcode.com/problems/subarray-sum-equals-k/" TargetMode="External"/><Relationship Id="rId68" Type="http://schemas.openxmlformats.org/officeDocument/2006/relationships/hyperlink" Target="https://www.pepcoding.com/resources/online-java-foundation/dynamic-programming-and-greedy/coin-change-combination-official/ojquestion" TargetMode="External"/><Relationship Id="rId23" Type="http://schemas.openxmlformats.org/officeDocument/2006/relationships/hyperlink" Target="https://practice.geeksforgeeks.org/problems/maximum-and-value-1587115620/1" TargetMode="External"/><Relationship Id="rId67" Type="http://schemas.openxmlformats.org/officeDocument/2006/relationships/hyperlink" Target="https://www.geeksforgeeks.org/fractional-knapsack-problem/" TargetMode="External"/><Relationship Id="rId60" Type="http://schemas.openxmlformats.org/officeDocument/2006/relationships/hyperlink" Target="https://www.geeksforgeeks.org/egg-dropping-puzzle-dp-11/" TargetMode="External"/><Relationship Id="rId26" Type="http://schemas.openxmlformats.org/officeDocument/2006/relationships/hyperlink" Target="https://www.pepcoding.com/resources/online-java-foundation/hashmap-and-heap/hashmap-official/ojquestion" TargetMode="External"/><Relationship Id="rId25" Type="http://schemas.openxmlformats.org/officeDocument/2006/relationships/hyperlink" Target="https://leetcode.com/problems/subarray-sums-divisible-by-k/" TargetMode="External"/><Relationship Id="rId69" Type="http://schemas.openxmlformats.org/officeDocument/2006/relationships/hyperlink" Target="https://www.pepcoding.com/resources/online-java-foundation/dynamic-programming-and-greedy/coin-change-permutations-official/ojquestion" TargetMode="External"/><Relationship Id="rId28" Type="http://schemas.openxmlformats.org/officeDocument/2006/relationships/hyperlink" Target="https://leetcode.com/problems/minimum-cost-to-connect-sticks/" TargetMode="External"/><Relationship Id="rId27" Type="http://schemas.openxmlformats.org/officeDocument/2006/relationships/hyperlink" Target="https://leetcode.com/problems/kth-largest-element-in-an-array/" TargetMode="External"/><Relationship Id="rId29" Type="http://schemas.openxmlformats.org/officeDocument/2006/relationships/hyperlink" Target="https://leetcode.com/problems/find-median-from-data-stream/" TargetMode="External"/><Relationship Id="rId51" Type="http://schemas.openxmlformats.org/officeDocument/2006/relationships/hyperlink" Target="https://www.geeksforgeeks.org/total-number-of-possible-binary-search-trees-with-n-keys/" TargetMode="External"/><Relationship Id="rId50" Type="http://schemas.openxmlformats.org/officeDocument/2006/relationships/hyperlink" Target="https://www.geeksforgeeks.org/count-possible-ways-to-construct-buildings/" TargetMode="External"/><Relationship Id="rId53" Type="http://schemas.openxmlformats.org/officeDocument/2006/relationships/hyperlink" Target="https://leetcode.com/problems/cherry-pickup/" TargetMode="External"/><Relationship Id="rId52" Type="http://schemas.openxmlformats.org/officeDocument/2006/relationships/hyperlink" Target="https://leetcode.com/problems/minimum-path-sum/" TargetMode="External"/><Relationship Id="rId11" Type="http://schemas.openxmlformats.org/officeDocument/2006/relationships/hyperlink" Target="https://leetcode.com/problems/container-with-most-water" TargetMode="External"/><Relationship Id="rId55" Type="http://schemas.openxmlformats.org/officeDocument/2006/relationships/hyperlink" Target="https://leetcode.com/problems/best-time-to-buy-and-sell-stock-with-transaction-fee/" TargetMode="External"/><Relationship Id="rId10" Type="http://schemas.openxmlformats.org/officeDocument/2006/relationships/hyperlink" Target="https://leetcode.com/problems/trapping-rain-water/" TargetMode="External"/><Relationship Id="rId54" Type="http://schemas.openxmlformats.org/officeDocument/2006/relationships/hyperlink" Target="https://leetcode.com/problems/cherry-pickup-ii/" TargetMode="External"/><Relationship Id="rId13" Type="http://schemas.openxmlformats.org/officeDocument/2006/relationships/hyperlink" Target="https://leetcode.com/problems/permutation-sequence/" TargetMode="External"/><Relationship Id="rId57" Type="http://schemas.openxmlformats.org/officeDocument/2006/relationships/hyperlink" Target="https://www.geeksforgeeks.org/matrix-chain-multiplication-dp-8/" TargetMode="External"/><Relationship Id="rId12" Type="http://schemas.openxmlformats.org/officeDocument/2006/relationships/hyperlink" Target="https://leetcode.com/problems/permutations/" TargetMode="External"/><Relationship Id="rId56" Type="http://schemas.openxmlformats.org/officeDocument/2006/relationships/hyperlink" Target="https://www.geeksforgeeks.org/optimal-binary-search-tree-dp-24/" TargetMode="External"/><Relationship Id="rId15" Type="http://schemas.openxmlformats.org/officeDocument/2006/relationships/hyperlink" Target="https://leetcode.com/problems/combination-sum-ii/" TargetMode="External"/><Relationship Id="rId59" Type="http://schemas.openxmlformats.org/officeDocument/2006/relationships/hyperlink" Target="https://www.geeksforgeeks.org/puzzle-set-35-2-eggs-and-100-floors/" TargetMode="External"/><Relationship Id="rId14" Type="http://schemas.openxmlformats.org/officeDocument/2006/relationships/hyperlink" Target="https://leetcode.com/problems/combination-sum/" TargetMode="External"/><Relationship Id="rId58" Type="http://schemas.openxmlformats.org/officeDocument/2006/relationships/hyperlink" Target="https://leetcode.com/problems/longest-common-subsequence/" TargetMode="External"/><Relationship Id="rId17" Type="http://schemas.openxmlformats.org/officeDocument/2006/relationships/hyperlink" Target="https://leetcode.com/problems/n-queens/" TargetMode="External"/><Relationship Id="rId16" Type="http://schemas.openxmlformats.org/officeDocument/2006/relationships/hyperlink" Target="https://leetcode.com/problems/letter-combinations-of-a-phone-number/" TargetMode="External"/><Relationship Id="rId19" Type="http://schemas.openxmlformats.org/officeDocument/2006/relationships/hyperlink" Target="https://leetcode.com/problems/single-number/" TargetMode="External"/><Relationship Id="rId18" Type="http://schemas.openxmlformats.org/officeDocument/2006/relationships/hyperlink" Target="https://practice.geeksforgeeks.org/problems/rat-in-a-maze-problem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4.13"/>
    <col customWidth="1" min="3" max="3" width="18.38"/>
    <col customWidth="1" min="8" max="8" width="17.13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5"/>
      <c r="C3" s="6"/>
      <c r="D3" s="7"/>
      <c r="E3" s="7"/>
      <c r="F3" s="7"/>
      <c r="G3" s="7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9" t="s">
        <v>1</v>
      </c>
      <c r="C4" s="6"/>
      <c r="D4" s="10" t="s">
        <v>2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11" t="s">
        <v>3</v>
      </c>
      <c r="C5" s="6"/>
      <c r="D5" s="10" t="s">
        <v>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12"/>
      <c r="C6" s="6"/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12"/>
      <c r="C7" s="6"/>
      <c r="D7" s="13" t="s">
        <v>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12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12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 t="s">
        <v>6</v>
      </c>
      <c r="B10" s="12" t="s">
        <v>7</v>
      </c>
      <c r="C10" s="6" t="s">
        <v>8</v>
      </c>
      <c r="D10" s="12" t="s">
        <v>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15" t="s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>
        <v>1.0</v>
      </c>
      <c r="B13" s="16" t="s">
        <v>11</v>
      </c>
      <c r="C13" s="2"/>
      <c r="D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>
        <v>2.0</v>
      </c>
      <c r="B14" s="17" t="s">
        <v>12</v>
      </c>
      <c r="C14" s="2"/>
      <c r="D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>
        <v>3.0</v>
      </c>
      <c r="B15" s="18" t="s">
        <v>13</v>
      </c>
      <c r="C15" s="2"/>
      <c r="D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>
        <v>4.0</v>
      </c>
      <c r="B16" s="19" t="str">
        <f>HYPERLINK("https://leetcode.com/problems/maximum-product-subarray/","maximum product subarray")</f>
        <v>maximum product subarray</v>
      </c>
      <c r="C16" s="2"/>
      <c r="D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">
        <v>5.0</v>
      </c>
      <c r="B17" s="17" t="str">
        <f>HYPERLINK("https://leetcode.com/problems/majority-element/","majority element")</f>
        <v>majority element</v>
      </c>
      <c r="C17" s="2"/>
      <c r="D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">
        <v>6.0</v>
      </c>
      <c r="B18" s="17" t="str">
        <f>HYPERLINK("https://leetcode.com/problems/majority-element-ii/","majority element 2")</f>
        <v>majority element 2</v>
      </c>
      <c r="C18" s="2"/>
      <c r="D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>
        <v>7.0</v>
      </c>
      <c r="B19" s="20" t="s">
        <v>14</v>
      </c>
      <c r="C19" s="2"/>
      <c r="D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">
        <v>8.0</v>
      </c>
      <c r="B20" s="17" t="str">
        <f>HYPERLINK("https://leetcode.com/problems/max-chunks-to-make-sorted/","Max chunks to make sorted")</f>
        <v>Max chunks to make sorted</v>
      </c>
      <c r="C20" s="2"/>
      <c r="D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">
        <v>9.0</v>
      </c>
      <c r="B21" s="21" t="s">
        <v>15</v>
      </c>
      <c r="C21" s="2"/>
      <c r="D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">
        <v>10.0</v>
      </c>
      <c r="B22" s="21" t="str">
        <f>HYPERLINK("https://leetcode.com/problems/number-of-subarrays-with-bounded-maximum/","number of subarrays with bounded maximum")</f>
        <v>number of subarrays with bounded maximum</v>
      </c>
      <c r="C22" s="2"/>
      <c r="D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>
        <v>11.0</v>
      </c>
      <c r="B23" s="22" t="str">
        <f>HYPERLINK("https://leetcode.com/problems/first-missing-positive/","First missing positive")</f>
        <v>First missing positive</v>
      </c>
      <c r="C23" s="2"/>
      <c r="D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">
        <v>12.0</v>
      </c>
      <c r="B24" s="17" t="s">
        <v>16</v>
      </c>
      <c r="C24" s="2"/>
      <c r="D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4">
        <v>13.0</v>
      </c>
      <c r="B25" s="19" t="str">
        <f>HYPERLINK("https://www.geeksforgeeks.org/minimum-number-platforms-required-railwaybus-station/","Min No. of Platform")</f>
        <v>Min No. of Platform</v>
      </c>
      <c r="C25" s="2"/>
      <c r="D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4">
        <v>14.0</v>
      </c>
      <c r="B26" s="23" t="s">
        <v>17</v>
      </c>
      <c r="C26" s="2"/>
      <c r="D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4"/>
      <c r="B27" s="1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15" t="s">
        <v>18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>
        <v>15.0</v>
      </c>
      <c r="B29" s="25" t="s">
        <v>19</v>
      </c>
      <c r="C29" s="2"/>
      <c r="D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>
        <v>16.0</v>
      </c>
      <c r="B30" s="25" t="str">
        <f>HYPERLINK("https://www.geeksforgeeks.org/given-an-array-a-and-a-number-x-check-for-pair-in-a-with-sum-as-x/","Two Sum")</f>
        <v>Two Sum</v>
      </c>
      <c r="C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>
        <v>17.0</v>
      </c>
      <c r="B31" s="25" t="str">
        <f>HYPERLINK("https://www.geeksforgeeks.org/find-a-pair-with-the-given-difference/","Two Difference")</f>
        <v>Two Difference</v>
      </c>
      <c r="C31" s="2"/>
      <c r="D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4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15" t="s">
        <v>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>
        <v>18.0</v>
      </c>
      <c r="B34" s="16" t="s">
        <v>21</v>
      </c>
      <c r="C34" s="2"/>
      <c r="D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>
        <v>19.0</v>
      </c>
      <c r="B35" s="16" t="s">
        <v>22</v>
      </c>
      <c r="C35" s="2"/>
      <c r="D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>
        <v>20.0</v>
      </c>
      <c r="B36" s="16" t="s">
        <v>23</v>
      </c>
      <c r="C36" s="2"/>
      <c r="D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>
        <v>21.0</v>
      </c>
      <c r="B37" s="16" t="s">
        <v>24</v>
      </c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>
        <v>22.0</v>
      </c>
      <c r="B38" s="16" t="s">
        <v>25</v>
      </c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>
        <v>23.0</v>
      </c>
      <c r="B39" s="16" t="s">
        <v>26</v>
      </c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>
        <v>24.0</v>
      </c>
      <c r="B40" s="16" t="s">
        <v>27</v>
      </c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4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6" t="s">
        <v>28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>
        <v>25.0</v>
      </c>
      <c r="B43" s="27" t="s">
        <v>29</v>
      </c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>
        <v>26.0</v>
      </c>
      <c r="B44" s="28" t="s">
        <v>30</v>
      </c>
      <c r="C44" s="2"/>
      <c r="D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>
        <v>27.0</v>
      </c>
      <c r="B45" s="28" t="s">
        <v>31</v>
      </c>
      <c r="C45" s="2"/>
      <c r="D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>
        <v>28.0</v>
      </c>
      <c r="B46" s="29" t="s">
        <v>32</v>
      </c>
      <c r="C46" s="2"/>
      <c r="D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>
        <v>29.0</v>
      </c>
      <c r="B47" s="29" t="s">
        <v>33</v>
      </c>
      <c r="C47" s="2"/>
      <c r="D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4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6" t="s">
        <v>34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>
        <v>30.0</v>
      </c>
      <c r="B50" s="30" t="str">
        <f>HYPERLINK("https://www.geeksforgeeks.org/check-whether-arithmetic-progression-can-formed-given-array/","Check AP sequence")</f>
        <v>Check AP sequence</v>
      </c>
      <c r="C50" s="2"/>
      <c r="D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>
        <v>31.0</v>
      </c>
      <c r="B51" s="30" t="str">
        <f>HYPERLINK("https://leetcode.com/problems/grid-illumination/","Grid illumination")</f>
        <v>Grid illumination</v>
      </c>
      <c r="C51" s="2"/>
      <c r="D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>
        <v>32.0</v>
      </c>
      <c r="B52" s="30" t="str">
        <f>HYPERLINK("https://leetcode.com/problems/brick-wall/","Brick wall")</f>
        <v>Brick wall</v>
      </c>
      <c r="C52" s="2"/>
      <c r="D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>
        <v>33.0</v>
      </c>
      <c r="B53" s="31" t="s">
        <v>35</v>
      </c>
      <c r="C53" s="2"/>
      <c r="D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>
        <v>34.0</v>
      </c>
      <c r="B54" s="32" t="s">
        <v>36</v>
      </c>
      <c r="C54" s="2"/>
      <c r="D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>
        <v>35.0</v>
      </c>
      <c r="B55" s="33" t="str">
        <f>HYPERLINK("https://leetcode.com/problems/insert-delete-getrandom-o1/","Insert Delete GetRandom O(1)")</f>
        <v>Insert Delete GetRandom O(1)</v>
      </c>
      <c r="C55" s="2"/>
      <c r="D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>
        <v>36.0</v>
      </c>
      <c r="B56" s="33" t="str">
        <f>HYPERLINK("https://leetcode.com/problems/insert-delete-getrandom-o1-duplicates-allowed/","Insert delete get random duplicates allowed")</f>
        <v>Insert delete get random duplicates allowed</v>
      </c>
      <c r="C56" s="2"/>
      <c r="D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4">
        <v>37.0</v>
      </c>
      <c r="B57" s="34" t="str">
        <f>HYPERLINK("https://leetcode.com/problems/longest-consecutive-sequence/","Longest consecutive sequence")</f>
        <v>Longest consecutive sequence</v>
      </c>
      <c r="C57" s="2"/>
      <c r="D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4">
        <v>38.0</v>
      </c>
      <c r="B58" s="30" t="str">
        <f>HYPERLINK("https://leetcode.com/problems/find-all-anagrams-in-a-string/","Find all anagrams in a string")</f>
        <v>Find all anagrams in a string</v>
      </c>
      <c r="C58" s="2"/>
      <c r="D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4">
        <v>39.0</v>
      </c>
      <c r="B59" s="35" t="str">
        <f>HYPERLINK("https://leetcode.com/problems/minimum-window-substring/","Find smallest size of string containing all char of other")</f>
        <v>Find smallest size of string containing all char of other</v>
      </c>
      <c r="C59" s="2"/>
      <c r="D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4">
        <v>40.0</v>
      </c>
      <c r="B60" s="36" t="s">
        <v>37</v>
      </c>
      <c r="C60" s="2"/>
      <c r="D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4">
        <v>41.0</v>
      </c>
      <c r="B61" s="34" t="str">
        <f>HYPERLINK("https://www.geeksforgeeks.org/count-subarrays-equal-number-1s-0s/","subarray with equal number of 0 and 1")</f>
        <v>subarray with equal number of 0 and 1</v>
      </c>
      <c r="C61" s="2"/>
      <c r="D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4">
        <v>42.0</v>
      </c>
      <c r="B62" s="34" t="str">
        <f>HYPERLINK("https://www.geeksforgeeks.org/substring-equal-number-0-1-2/","Substring with equal 0 1 and 2")</f>
        <v>Substring with equal 0 1 and 2</v>
      </c>
      <c r="C62" s="2"/>
      <c r="D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4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4"/>
      <c r="B64" s="26" t="s">
        <v>38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4">
        <v>43.0</v>
      </c>
      <c r="B65" s="16" t="s">
        <v>39</v>
      </c>
      <c r="C65" s="2"/>
      <c r="D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4">
        <v>44.0</v>
      </c>
      <c r="B66" s="30" t="str">
        <f>HYPERLINK("https://leetcode.com/problems/minimum-number-of-refueling-stops/","Minimum number of refueling spots")</f>
        <v>Minimum number of refueling spots</v>
      </c>
      <c r="C66" s="2"/>
      <c r="D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4">
        <v>45.0</v>
      </c>
      <c r="B67" s="37" t="s">
        <v>40</v>
      </c>
      <c r="C67" s="2"/>
      <c r="D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4">
        <v>46.0</v>
      </c>
      <c r="B68" s="30" t="str">
        <f>HYPERLINK("https://leetcode.com/problems/employee-free-time/","Employee Free time")</f>
        <v>Employee Free time</v>
      </c>
      <c r="C68" s="2"/>
      <c r="D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>
        <v>47.0</v>
      </c>
      <c r="B69" s="16" t="s">
        <v>41</v>
      </c>
      <c r="C69" s="2"/>
      <c r="D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4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6" t="s">
        <v>42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">
        <v>48.0</v>
      </c>
      <c r="B72" s="35" t="str">
        <f>HYPERLINK("https://leetcode.com/problems/capacity-to-ship-packages-within-d-days/","capacity to ship within D days")</f>
        <v>capacity to ship within D days</v>
      </c>
      <c r="C72" s="2"/>
      <c r="D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">
        <v>49.0</v>
      </c>
      <c r="B73" s="30" t="s">
        <v>43</v>
      </c>
      <c r="C73" s="2"/>
      <c r="D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">
        <v>50.0</v>
      </c>
      <c r="B74" s="30" t="str">
        <f>HYPERLINK("https://leetcode.com/problems/search-in-rotated-sorted-array/","search in rotated sorted array")</f>
        <v>search in rotated sorted array</v>
      </c>
      <c r="C74" s="2"/>
      <c r="D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">
        <v>51.0</v>
      </c>
      <c r="B75" s="30" t="s">
        <v>44</v>
      </c>
      <c r="C75" s="2"/>
      <c r="D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">
        <v>52.0</v>
      </c>
      <c r="B76" s="38" t="s">
        <v>45</v>
      </c>
      <c r="C76" s="2"/>
      <c r="D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">
        <v>53.0</v>
      </c>
      <c r="B77" s="30" t="str">
        <f>HYPERLINK("https://leetcode.com/problems/median-of-two-sorted-arrays/","median of two sorted array")</f>
        <v>median of two sorted array</v>
      </c>
      <c r="C77" s="2"/>
      <c r="D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4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"/>
      <c r="B79" s="26" t="s">
        <v>46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">
        <v>54.0</v>
      </c>
      <c r="B80" s="30" t="str">
        <f>HYPERLINK("https://leetcode.com/problems/reverse-linked-list/","reverse LinkedList")</f>
        <v>reverse LinkedList</v>
      </c>
      <c r="C80" s="2"/>
      <c r="D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">
        <v>55.0</v>
      </c>
      <c r="B81" s="30" t="str">
        <f>HYPERLINK("https://www.geeksforgeeks.org/write-a-c-function-to-print-the-middle-of-the-linked-list/","Find the middle element")</f>
        <v>Find the middle element</v>
      </c>
      <c r="C81" s="2"/>
      <c r="D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">
        <v>56.0</v>
      </c>
      <c r="B82" s="30" t="str">
        <f>HYPERLINK("https://www.geeksforgeeks.org/detect-loop-in-a-linked-list/","Floyd cycle")</f>
        <v>Floyd cycle</v>
      </c>
      <c r="C82" s="2"/>
      <c r="D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>
        <v>57.0</v>
      </c>
      <c r="B83" s="30" t="str">
        <f>HYPERLINK("https://www.geeksforgeeks.org/a-linked-list-with-next-and-arbit-pointer/","Clone a linkedlist")</f>
        <v>Clone a linkedlist</v>
      </c>
      <c r="C83" s="2"/>
      <c r="D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>
        <v>58.0</v>
      </c>
      <c r="B84" s="30" t="s">
        <v>47</v>
      </c>
      <c r="C84" s="2"/>
      <c r="D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>
        <v>59.0</v>
      </c>
      <c r="B85" s="30" t="str">
        <f>HYPERLINK("https://leetcode.com/problems/lru-cache/","LRU Cache")</f>
        <v>LRU Cache</v>
      </c>
      <c r="C85" s="2"/>
      <c r="D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4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4"/>
      <c r="B87" s="26" t="s">
        <v>48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4">
        <v>60.0</v>
      </c>
      <c r="B88" s="39" t="s">
        <v>49</v>
      </c>
      <c r="C88" s="2"/>
      <c r="D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4">
        <v>61.0</v>
      </c>
      <c r="B89" s="30" t="str">
        <f>HYPERLINK("https://leetcode.com/problems/largest-rectangle-in-histogram/","Largest Rectangular Area Histogram")</f>
        <v>Largest Rectangular Area Histogram</v>
      </c>
      <c r="C89" s="2"/>
      <c r="D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4">
        <v>62.0</v>
      </c>
      <c r="B90" s="30" t="str">
        <f>HYPERLINK("https://leetcode.com/problems/maximal-rectangle/","maximu size binary matrix containing 1")</f>
        <v>maximu size binary matrix containing 1</v>
      </c>
      <c r="C90" s="2"/>
      <c r="D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4">
        <v>63.0</v>
      </c>
      <c r="B91" s="30" t="str">
        <f>HYPERLINK("https://leetcode.com/problems/valid-parentheses/","Valid Parentheses")</f>
        <v>Valid Parentheses</v>
      </c>
      <c r="C91" s="2"/>
      <c r="D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4">
        <v>64.0</v>
      </c>
      <c r="B92" s="30" t="str">
        <f>HYPERLINK("https://leetcode.com/problems/min-stack/","Min Stack")</f>
        <v>Min Stack</v>
      </c>
      <c r="C92" s="2"/>
      <c r="D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4">
        <v>65.0</v>
      </c>
      <c r="B93" s="40" t="str">
        <f>HYPERLINK("https://www.geeksforgeeks.org/efficiently-implement-k-stacks-single-array/","K stacks in a single array")</f>
        <v>K stacks in a single array</v>
      </c>
      <c r="C93" s="2"/>
      <c r="D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>
        <v>66.0</v>
      </c>
      <c r="B94" s="30" t="s">
        <v>50</v>
      </c>
      <c r="C94" s="2"/>
      <c r="D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>
        <v>67.0</v>
      </c>
      <c r="B95" s="30" t="str">
        <f>HYPERLINK("https://www.geeksforgeeks.org/reversing-first-k-elements-queue/","K reverse in a queue")</f>
        <v>K reverse in a queue</v>
      </c>
      <c r="C95" s="2"/>
      <c r="D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>
        <v>68.0</v>
      </c>
      <c r="B96" s="30" t="s">
        <v>51</v>
      </c>
      <c r="C96" s="2"/>
      <c r="D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4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4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6" t="s">
        <v>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>
        <v>69.0</v>
      </c>
      <c r="B100" s="30" t="str">
        <f>HYPERLINK("https://leetcode.com/problems/binary-tree-preorder-traversal/","Preorder Traversal")</f>
        <v>Preorder Traversal</v>
      </c>
      <c r="C100" s="2"/>
      <c r="D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>
        <v>70.0</v>
      </c>
      <c r="B101" s="30" t="str">
        <f>HYPERLINK("https://leetcode.com/problems/binary-tree-inorder-traversal/","Inorder Traversal")</f>
        <v>Inorder Traversal</v>
      </c>
      <c r="C101" s="2"/>
      <c r="D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>
        <v>71.0</v>
      </c>
      <c r="B102" s="30" t="str">
        <f>HYPERLINK("https://leetcode.com/problems/binary-tree-postorder-traversal/","Postorder Traversal")</f>
        <v>Postorder Traversal</v>
      </c>
      <c r="C102" s="2"/>
      <c r="D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>
        <v>72.0</v>
      </c>
      <c r="B103" s="30" t="str">
        <f>HYPERLINK("https://leetcode.com/problems/binary-tree-right-side-view/","right side view")</f>
        <v>right side view</v>
      </c>
      <c r="C103" s="2"/>
      <c r="D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>
        <v>73.0</v>
      </c>
      <c r="B104" s="30" t="str">
        <f>HYPERLINK("https://practice.geeksforgeeks.org/problems/left-view-of-binary-tree/1","Left View")</f>
        <v>Left View</v>
      </c>
      <c r="C104" s="2"/>
      <c r="D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>
        <v>74.0</v>
      </c>
      <c r="B105" s="30" t="s">
        <v>53</v>
      </c>
      <c r="C105" s="2"/>
      <c r="D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>
        <v>75.0</v>
      </c>
      <c r="B106" s="30" t="str">
        <f>HYPERLINK("https://practice.geeksforgeeks.org/problems/bottom-view-of-binary-tree/1","Bottom View")</f>
        <v>Bottom View</v>
      </c>
      <c r="C106" s="2"/>
      <c r="D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>
        <v>76.0</v>
      </c>
      <c r="B107" s="30" t="str">
        <f>HYPERLINK("https://leetcode.com/problems/vertical-order-traversal-of-a-binary-tree/","Vertical order")</f>
        <v>Vertical order</v>
      </c>
      <c r="C107" s="2"/>
      <c r="D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>
        <v>77.0</v>
      </c>
      <c r="B108" s="30" t="str">
        <f>HYPERLINK("https://www.geeksforgeeks.org/diagonal-traversal-of-binary-tree/","Diagonal Traversal")</f>
        <v>Diagonal Traversal</v>
      </c>
      <c r="C108" s="2"/>
      <c r="D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>
        <v>78.0</v>
      </c>
      <c r="B109" s="30" t="str">
        <f>HYPERLINK("https://leetcode.com/problems/boundary-of-binary-tree/","Boundary Traversal")</f>
        <v>Boundary Traversal</v>
      </c>
      <c r="C109" s="2"/>
      <c r="D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>
        <v>79.0</v>
      </c>
      <c r="B110" s="30" t="str">
        <f>HYPERLINK("https://leetcode.com/problems/binary-tree-cameras/","Binary Tree Cameras")</f>
        <v>Binary Tree Cameras</v>
      </c>
      <c r="C110" s="2"/>
      <c r="D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>
        <v>80.0</v>
      </c>
      <c r="B111" s="30" t="s">
        <v>54</v>
      </c>
      <c r="C111" s="2"/>
      <c r="D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>
        <v>81.0</v>
      </c>
      <c r="B112" s="30" t="s">
        <v>55</v>
      </c>
      <c r="C112" s="2"/>
      <c r="D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>
        <v>82.0</v>
      </c>
      <c r="B113" s="30" t="str">
        <f>HYPERLINK("https://leetcode.com/problems/construct-binary-tree-from-preorder-and-inorder-traversal/","Construct from inorder and preorder")</f>
        <v>Construct from inorder and preorder</v>
      </c>
      <c r="C113" s="2"/>
      <c r="D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>
        <v>83.0</v>
      </c>
      <c r="B114" s="30" t="s">
        <v>56</v>
      </c>
      <c r="C114" s="2"/>
      <c r="D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>
        <v>84.0</v>
      </c>
      <c r="B115" s="40" t="str">
        <f>HYPERLINK("https://www.geeksforgeeks.org/convert-a-binary-tree-to-a-circular-doubly-link-list/","Convert a binary tree to circular doubly linked list")</f>
        <v>Convert a binary tree to circular doubly linked list</v>
      </c>
      <c r="C115" s="2"/>
      <c r="D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>
        <v>85.0</v>
      </c>
      <c r="B116" s="30" t="str">
        <f>HYPERLINK("https://www.geeksforgeeks.org/in-place-conversion-of-sorted-dll-to-balanced-bst/","Conversion of sorted DLL to BST")</f>
        <v>Conversion of sorted DLL to BST</v>
      </c>
      <c r="C116" s="2"/>
      <c r="D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>
        <v>86.0</v>
      </c>
      <c r="B117" s="30" t="str">
        <f>HYPERLINK("https://practice.geeksforgeeks.org/problems/lowest-common-ancestor-in-a-binary-tree/1","Lowest common ancestor")</f>
        <v>Lowest common ancestor</v>
      </c>
      <c r="C117" s="2"/>
      <c r="D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>
        <v>87.0</v>
      </c>
      <c r="B118" s="30" t="str">
        <f>HYPERLINK("https://leetcode.com/problems/serialize-and-deserialize-binary-tree/","serialize and deserialise")</f>
        <v>serialize and deserialise</v>
      </c>
      <c r="C118" s="2"/>
      <c r="D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4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4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42" t="s">
        <v>57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>
        <v>88.0</v>
      </c>
      <c r="B122" s="39" t="s">
        <v>58</v>
      </c>
      <c r="C122" s="2"/>
      <c r="D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>
        <v>89.0</v>
      </c>
      <c r="B123" s="39" t="s">
        <v>59</v>
      </c>
      <c r="C123" s="2"/>
      <c r="D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>
        <v>90.0</v>
      </c>
      <c r="B124" s="39" t="s">
        <v>60</v>
      </c>
      <c r="C124" s="2"/>
      <c r="D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4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6" t="s">
        <v>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>
        <v>91.0</v>
      </c>
      <c r="B127" s="44" t="s">
        <v>62</v>
      </c>
      <c r="C127" s="2"/>
      <c r="D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>
        <v>92.0</v>
      </c>
      <c r="B128" s="44" t="s">
        <v>62</v>
      </c>
      <c r="C128" s="2"/>
      <c r="D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>
        <v>93.0</v>
      </c>
      <c r="B129" s="44" t="s">
        <v>63</v>
      </c>
      <c r="C129" s="2"/>
      <c r="D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>
        <v>94.0</v>
      </c>
      <c r="B130" s="45" t="str">
        <f>HYPERLINK("https://leetcode.com/problems/russian-doll-envelopes/","Russian doll envelopes")</f>
        <v>Russian doll envelopes</v>
      </c>
      <c r="C130" s="2"/>
      <c r="D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>
        <v>95.0</v>
      </c>
      <c r="B131" s="44" t="s">
        <v>64</v>
      </c>
      <c r="C131" s="2"/>
      <c r="D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>
        <v>96.0</v>
      </c>
      <c r="B132" s="45" t="s">
        <v>65</v>
      </c>
      <c r="C132" s="2"/>
      <c r="D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>
        <v>97.0</v>
      </c>
      <c r="B133" s="44" t="s">
        <v>66</v>
      </c>
      <c r="C133" s="2"/>
      <c r="D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>
        <v>98.0</v>
      </c>
      <c r="B134" s="44" t="s">
        <v>67</v>
      </c>
      <c r="C134" s="2"/>
      <c r="D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>
        <v>99.0</v>
      </c>
      <c r="B135" s="45" t="s">
        <v>68</v>
      </c>
      <c r="C135" s="2"/>
      <c r="D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>
        <v>100.0</v>
      </c>
      <c r="B136" s="44" t="s">
        <v>69</v>
      </c>
      <c r="C136" s="2"/>
      <c r="D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>
        <v>101.0</v>
      </c>
      <c r="B137" s="45" t="s">
        <v>70</v>
      </c>
      <c r="C137" s="2"/>
      <c r="D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>
        <v>102.0</v>
      </c>
      <c r="B138" s="44" t="s">
        <v>71</v>
      </c>
      <c r="C138" s="2"/>
      <c r="D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>
        <v>103.0</v>
      </c>
      <c r="B139" s="44" t="s">
        <v>72</v>
      </c>
      <c r="C139" s="2"/>
      <c r="D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>
        <v>104.0</v>
      </c>
      <c r="B140" s="45" t="str">
        <f>HYPERLINK("https://leetcode.com/problems/best-time-to-buy-and-sell-stock/","best time to buy and sell stock")</f>
        <v>best time to buy and sell stock</v>
      </c>
      <c r="C140" s="2"/>
      <c r="D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>
        <v>105.0</v>
      </c>
      <c r="B141" s="45" t="str">
        <f>HYPERLINK("https://leetcode.com/problems/best-time-to-buy-and-sell-stock-ii/","best time to buy and sell 2")</f>
        <v>best time to buy and sell 2</v>
      </c>
      <c r="C141" s="2"/>
      <c r="D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>
        <v>106.0</v>
      </c>
      <c r="B142" s="44" t="s">
        <v>73</v>
      </c>
      <c r="C142" s="2"/>
      <c r="D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>
        <v>107.0</v>
      </c>
      <c r="B143" s="45" t="str">
        <f>HYPERLINK("https://leetcode.com/problems/best-time-to-buy-and-sell-stock-with-cooldown/","best time to buy and sell with cool down")</f>
        <v>best time to buy and sell with cool down</v>
      </c>
      <c r="C143" s="2"/>
      <c r="D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>
        <v>108.0</v>
      </c>
      <c r="B144" s="45" t="str">
        <f>HYPERLINK("https://leetcode.com/problems/best-time-to-buy-and-sell-stock-iii/","best time to buy and sell 3")</f>
        <v>best time to buy and sell 3</v>
      </c>
      <c r="C144" s="2"/>
      <c r="D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>
        <v>109.0</v>
      </c>
      <c r="B145" s="45" t="str">
        <f>HYPERLINK("https://leetcode.com/problems/best-time-to-buy-and-sell-stock-iv/","best time to but and sell 4")</f>
        <v>best time to but and sell 4</v>
      </c>
      <c r="C145" s="2"/>
      <c r="D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>
        <v>110.0</v>
      </c>
      <c r="B146" s="46" t="str">
        <f>HYPERLINK("https://leetcode.com/problems/burst-balloons/","burst balloons")</f>
        <v>burst balloons</v>
      </c>
      <c r="C146" s="2"/>
      <c r="D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>
        <v>111.0</v>
      </c>
      <c r="B147" s="44" t="s">
        <v>74</v>
      </c>
      <c r="C147" s="2"/>
      <c r="D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>
        <v>112.0</v>
      </c>
      <c r="B148" s="46" t="s">
        <v>75</v>
      </c>
      <c r="C148" s="2"/>
      <c r="D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>
        <v>113.0</v>
      </c>
      <c r="B149" s="44" t="s">
        <v>76</v>
      </c>
      <c r="C149" s="2"/>
      <c r="D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>
        <v>114.0</v>
      </c>
      <c r="B150" s="45" t="str">
        <f>HYPERLINK("https://www.geeksforgeeks.org/count-palindromic-subsequence-given-string/","Count all pallindromic subsequence")</f>
        <v>Count all pallindromic subsequence</v>
      </c>
      <c r="C150" s="2"/>
      <c r="D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>
        <v>115.0</v>
      </c>
      <c r="B151" s="45" t="str">
        <f>HYPERLINK("https://leetcode.com/problems/count-different-palindromic-subsequences/","Count distinct pallindromic subsequence")</f>
        <v>Count distinct pallindromic subsequence</v>
      </c>
      <c r="C151" s="2"/>
      <c r="D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>
        <v>116.0</v>
      </c>
      <c r="B152" s="44" t="str">
        <f>HYPERLINK("https://www.geeksforgeeks.org/number-subsequences-form-ai-bj-ck/","No. of sequence of type a^i+b^j+c^k")</f>
        <v>No. of sequence of type a^i+b^j+c^k</v>
      </c>
      <c r="C152" s="2"/>
      <c r="D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>
        <v>117.0</v>
      </c>
      <c r="B153" s="45" t="s">
        <v>77</v>
      </c>
      <c r="C153" s="2"/>
      <c r="D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>
        <v>118.0</v>
      </c>
      <c r="B154" s="45" t="s">
        <v>78</v>
      </c>
      <c r="C154" s="2"/>
      <c r="D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>
        <v>119.0</v>
      </c>
      <c r="B155" s="44" t="s">
        <v>79</v>
      </c>
      <c r="C155" s="2"/>
      <c r="D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>
        <v>120.0</v>
      </c>
      <c r="B156" s="44" t="s">
        <v>80</v>
      </c>
      <c r="C156" s="2"/>
      <c r="D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>
        <v>121.0</v>
      </c>
      <c r="B157" s="44" t="s">
        <v>81</v>
      </c>
      <c r="C157" s="2"/>
      <c r="D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>
        <v>122.0</v>
      </c>
      <c r="B158" s="44" t="s">
        <v>82</v>
      </c>
      <c r="C158" s="2"/>
      <c r="D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>
        <v>123.0</v>
      </c>
      <c r="B159" s="47" t="s">
        <v>83</v>
      </c>
      <c r="C159" s="2"/>
      <c r="D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">
        <v>124.0</v>
      </c>
      <c r="B160" s="47" t="s">
        <v>84</v>
      </c>
      <c r="C160" s="2"/>
      <c r="D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">
        <v>125.0</v>
      </c>
      <c r="B161" s="47" t="s">
        <v>85</v>
      </c>
      <c r="C161" s="2"/>
      <c r="D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4">
        <v>126.0</v>
      </c>
      <c r="B162" s="47" t="s">
        <v>86</v>
      </c>
      <c r="C162" s="2"/>
      <c r="D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4">
        <v>127.0</v>
      </c>
      <c r="B163" s="47" t="s">
        <v>87</v>
      </c>
      <c r="C163" s="2"/>
      <c r="D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4"/>
      <c r="B164" s="4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4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4"/>
      <c r="B166" s="26" t="s">
        <v>88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4">
        <v>128.0</v>
      </c>
      <c r="B167" s="48" t="s">
        <v>89</v>
      </c>
      <c r="C167" s="2"/>
      <c r="D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4">
        <v>129.0</v>
      </c>
      <c r="B168" s="48" t="s">
        <v>90</v>
      </c>
      <c r="C168" s="2"/>
      <c r="D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4">
        <v>130.0</v>
      </c>
      <c r="B169" s="48" t="s">
        <v>91</v>
      </c>
      <c r="C169" s="2"/>
      <c r="D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4">
        <v>131.0</v>
      </c>
      <c r="B170" s="48" t="str">
        <f>HYPERLINK("https://leetcode.com/problems/is-graph-bipartite/","Bipartite graph")</f>
        <v>Bipartite graph</v>
      </c>
      <c r="C170" s="2"/>
      <c r="D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4">
        <v>132.0</v>
      </c>
      <c r="B171" s="48" t="str">
        <f>HYPERLINK("https://leetcode.com/problems/bus-routes/","Bus routes")</f>
        <v>Bus routes</v>
      </c>
      <c r="C171" s="2"/>
      <c r="D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4">
        <v>133.0</v>
      </c>
      <c r="B172" s="49" t="str">
        <f>HYPERLINK("https://www.spoj.com/problems/MST/","Prim's Algo")</f>
        <v>Prim's Algo</v>
      </c>
      <c r="C172" s="2"/>
      <c r="D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4">
        <v>134.0</v>
      </c>
      <c r="B173" s="48" t="str">
        <f>HYPERLINK("https://www.geeksforgeeks.org/dijkstras-shortest-path-algorithm-greedy-algo-7/","Dijkstra algo")</f>
        <v>Dijkstra algo</v>
      </c>
      <c r="C173" s="2"/>
      <c r="D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4">
        <v>135.0</v>
      </c>
      <c r="B174" s="48" t="s">
        <v>92</v>
      </c>
      <c r="C174" s="2"/>
      <c r="D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4">
        <v>136.0</v>
      </c>
      <c r="B175" s="48" t="str">
        <f>HYPERLINK("https://leetcode.com/problems/01-matrix/","0-1 matrix")</f>
        <v>0-1 matrix</v>
      </c>
      <c r="C175" s="2"/>
      <c r="D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4">
        <v>137.0</v>
      </c>
      <c r="B176" s="48" t="str">
        <f>HYPERLINK("https://www.geeksforgeeks.org/bellman-ford-algorithm-dp-23/","bellman ford")</f>
        <v>bellman ford</v>
      </c>
      <c r="C176" s="2"/>
      <c r="D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4">
        <v>138.0</v>
      </c>
      <c r="B177" s="48" t="s">
        <v>93</v>
      </c>
      <c r="C177" s="2"/>
      <c r="D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4">
        <v>139.0</v>
      </c>
      <c r="B178" s="48" t="s">
        <v>94</v>
      </c>
      <c r="C178" s="2"/>
      <c r="D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4">
        <v>140.0</v>
      </c>
      <c r="B179" s="48" t="str">
        <f>HYPERLINK("https://www.geeksforgeeks.org/topological-sorting-indegree-based-solution/","Kahn's algo")</f>
        <v>Kahn's algo</v>
      </c>
      <c r="C179" s="2"/>
      <c r="D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4">
        <v>141.0</v>
      </c>
      <c r="B180" s="48" t="s">
        <v>95</v>
      </c>
      <c r="C180" s="2"/>
      <c r="D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4">
        <v>142.0</v>
      </c>
      <c r="B181" s="48" t="s">
        <v>96</v>
      </c>
      <c r="C181" s="2"/>
      <c r="D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4">
        <v>143.0</v>
      </c>
      <c r="B182" s="50" t="s">
        <v>97</v>
      </c>
      <c r="C182" s="2"/>
      <c r="D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4">
        <v>144.0</v>
      </c>
      <c r="B183" s="48" t="s">
        <v>98</v>
      </c>
      <c r="C183" s="2"/>
      <c r="D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">
        <v>145.0</v>
      </c>
      <c r="B184" s="48" t="s">
        <v>99</v>
      </c>
      <c r="C184" s="2"/>
      <c r="D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">
        <v>146.0</v>
      </c>
      <c r="B185" s="48" t="str">
        <f>HYPERLINK("https://leetcode.com/problems/redundant-connection-ii/","Redundant connection 2")</f>
        <v>Redundant connection 2</v>
      </c>
      <c r="C185" s="2"/>
      <c r="D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">
        <v>147.0</v>
      </c>
      <c r="B186" s="48" t="str">
        <f>HYPERLINK("https://www.geeksforgeeks.org/articulation-points-or-cut-vertices-in-a-graph/","Articulation point")</f>
        <v>Articulation point</v>
      </c>
      <c r="C186" s="2"/>
      <c r="D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">
        <v>148.0</v>
      </c>
      <c r="B187" s="48" t="str">
        <f>HYPERLINK("https://www.geeksforgeeks.org/minimum-number-swaps-required-sort-array/","Min swaps required to sort array")</f>
        <v>Min swaps required to sort array</v>
      </c>
      <c r="C187" s="2"/>
      <c r="D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4">
        <v>149.0</v>
      </c>
      <c r="B188" s="48" t="s">
        <v>100</v>
      </c>
      <c r="C188" s="2"/>
      <c r="D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4">
        <v>150.0</v>
      </c>
      <c r="B189" s="48" t="s">
        <v>101</v>
      </c>
      <c r="C189" s="2"/>
      <c r="D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4">
        <v>151.0</v>
      </c>
      <c r="B190" s="48" t="s">
        <v>102</v>
      </c>
      <c r="C190" s="2"/>
      <c r="D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4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4"/>
      <c r="B192" s="4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4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4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4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4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4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4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4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4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4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4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4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4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4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4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4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4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4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4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4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4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4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4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4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4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4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4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4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4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4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4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4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4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4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4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4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4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4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4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4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4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4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4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4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4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4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4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4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4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4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4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4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4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4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4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4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4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4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4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4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4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4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4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4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4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4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4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4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4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4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4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4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4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4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4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4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4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4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4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4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4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4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4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4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4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4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4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4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4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4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4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4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4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4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4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4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4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4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4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4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4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4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4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4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4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4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4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4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4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4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4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4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4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4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4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4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4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4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4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4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4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4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4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4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4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4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4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4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4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4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4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4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4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4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4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4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4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4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4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4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4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4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4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4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4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4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4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4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4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4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4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4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4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4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4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4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4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4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4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4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4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4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4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4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4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4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4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4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4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4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4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4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4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4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4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4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4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4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4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4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4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4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4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4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4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4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4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4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4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4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4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4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4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4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4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4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4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4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4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4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4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4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4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4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4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4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4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4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4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4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4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4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4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4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4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4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4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4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4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4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4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4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4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4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4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4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4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4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4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4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4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4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4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4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4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4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4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4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4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4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4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4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4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4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4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4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4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4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4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4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4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4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4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4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4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4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4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4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4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4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4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4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4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4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4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4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4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4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4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4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4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4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4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4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4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4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4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4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4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4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4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4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4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4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4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4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4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4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4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4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4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4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4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4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4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4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4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4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4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4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4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4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4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4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4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4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4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4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4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4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4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4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4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4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4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4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4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4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4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4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4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4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4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4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4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4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4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4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4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4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4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4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4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4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4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4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4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4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4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4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4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4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4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4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4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4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4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4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4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4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4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4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4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4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4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4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4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4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4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4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4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4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4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4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4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4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4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4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4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4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4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4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4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4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4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4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4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4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4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4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4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4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4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4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4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4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4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4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4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4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4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4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4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4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4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4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4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4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4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4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4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4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4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4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4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4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4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4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4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4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4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4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4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4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4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4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4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4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4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4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4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4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4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4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4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4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4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4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4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4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4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4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4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4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4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4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4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4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4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4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4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4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4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4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4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4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4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4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4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4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4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4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4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4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4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4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4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4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4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4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4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4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4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4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4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4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4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4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4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4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4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4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4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4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4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4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4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4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4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4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4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4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4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4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4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4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4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4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4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4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4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4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4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4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4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4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4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4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4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4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4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4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4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4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4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4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4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4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4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4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4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4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4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4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4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4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4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4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4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4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4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4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4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4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4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4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4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4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4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4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4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4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4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4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4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4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4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4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4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4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4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4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4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4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4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4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4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4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4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4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4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4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4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4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4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4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4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4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4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4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4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4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4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4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4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4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4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4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4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4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4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4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4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4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4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4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4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4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4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4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4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4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4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4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4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4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4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4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4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4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4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4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4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4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4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4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4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4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4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4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4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4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4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4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4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4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4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4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4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4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4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4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4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4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4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4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4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4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4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4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4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4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4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4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4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4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4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4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4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4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4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4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4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4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4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4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4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4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4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4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4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4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4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4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4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4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4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4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4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4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4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4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4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4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4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4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4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4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4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4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4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4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4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4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4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4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4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4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4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4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4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4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4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4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4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4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4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4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4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4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4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4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4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4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4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4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4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4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4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4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4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4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4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4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4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4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4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4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4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4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4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4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4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4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4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4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4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4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4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4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4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4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4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4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4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4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4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4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4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4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4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4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4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4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4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4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4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4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4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4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4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4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4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4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4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4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4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4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4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4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4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4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4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4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4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4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4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4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4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4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4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4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4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4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4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4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4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4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4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4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4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4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4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4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4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4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4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4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4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4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4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4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4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4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4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4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4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4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4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4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4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4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4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4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4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4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4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4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4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4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4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4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4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4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4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4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4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4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4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4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4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4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4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4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4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4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4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4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4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57"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9:H29"/>
    <mergeCell ref="D30:H30"/>
    <mergeCell ref="D31:H31"/>
    <mergeCell ref="D34:H34"/>
    <mergeCell ref="D35:H35"/>
    <mergeCell ref="D36:H36"/>
    <mergeCell ref="D37:H37"/>
    <mergeCell ref="D38:H38"/>
    <mergeCell ref="D39:H39"/>
    <mergeCell ref="D40:H40"/>
    <mergeCell ref="D43:H43"/>
    <mergeCell ref="D44:H44"/>
    <mergeCell ref="D45:H45"/>
    <mergeCell ref="D46:H46"/>
    <mergeCell ref="D47:H47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2:H62"/>
    <mergeCell ref="D65:H65"/>
    <mergeCell ref="D66:H66"/>
    <mergeCell ref="D7:H7"/>
    <mergeCell ref="D10:H10"/>
    <mergeCell ref="D13:H13"/>
    <mergeCell ref="D14:H14"/>
    <mergeCell ref="A1:H1"/>
    <mergeCell ref="A2:H2"/>
    <mergeCell ref="D5:H5"/>
    <mergeCell ref="D4:G4"/>
    <mergeCell ref="D67:H67"/>
    <mergeCell ref="D68:H68"/>
    <mergeCell ref="D69:H69"/>
    <mergeCell ref="D72:H72"/>
    <mergeCell ref="D73:H73"/>
    <mergeCell ref="D74:H74"/>
    <mergeCell ref="D75:H75"/>
    <mergeCell ref="D76:H76"/>
    <mergeCell ref="D77:H77"/>
    <mergeCell ref="D80:H80"/>
    <mergeCell ref="D81:H81"/>
    <mergeCell ref="D82:H82"/>
    <mergeCell ref="D83:H83"/>
    <mergeCell ref="D84:H84"/>
    <mergeCell ref="D85:H85"/>
    <mergeCell ref="D88:H88"/>
    <mergeCell ref="D89:H89"/>
    <mergeCell ref="D90:H90"/>
    <mergeCell ref="D91:H91"/>
    <mergeCell ref="D92:H92"/>
    <mergeCell ref="D93:H93"/>
    <mergeCell ref="D94:H94"/>
    <mergeCell ref="D95:H95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116:H116"/>
    <mergeCell ref="D117:H117"/>
    <mergeCell ref="D118:H118"/>
    <mergeCell ref="D122:H122"/>
    <mergeCell ref="D123:H123"/>
    <mergeCell ref="D124:H124"/>
    <mergeCell ref="D127:H127"/>
    <mergeCell ref="D128:H128"/>
    <mergeCell ref="D129:H129"/>
    <mergeCell ref="D189:H189"/>
    <mergeCell ref="D190:H190"/>
    <mergeCell ref="D182:H182"/>
    <mergeCell ref="D183:H183"/>
    <mergeCell ref="D184:H184"/>
    <mergeCell ref="D185:H185"/>
    <mergeCell ref="D186:H186"/>
    <mergeCell ref="D187:H187"/>
    <mergeCell ref="D188:H188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61:H161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73:H173"/>
    <mergeCell ref="D174:H174"/>
    <mergeCell ref="D175:H175"/>
    <mergeCell ref="D176:H176"/>
    <mergeCell ref="D177:H177"/>
    <mergeCell ref="D178:H178"/>
    <mergeCell ref="D179:H179"/>
    <mergeCell ref="D180:H180"/>
    <mergeCell ref="D181:H181"/>
  </mergeCells>
  <dataValidations>
    <dataValidation type="list" allowBlank="1" showErrorMessage="1" sqref="C13:C26 C29:C31 C34:C40 C43:C47 C50:C62 C65:C69 C72:C77 C80:C85 C88:C96 C100:C118 C122:C124 C127:C163 C167:C190">
      <formula1>"No,Yes"</formula1>
    </dataValidation>
  </dataValidations>
  <hyperlinks>
    <hyperlink r:id="rId1" ref="D4"/>
    <hyperlink r:id="rId2" ref="D5"/>
    <hyperlink r:id="rId3" ref="D7"/>
    <hyperlink r:id="rId4" ref="B13"/>
    <hyperlink r:id="rId5" ref="B14"/>
    <hyperlink r:id="rId6" ref="B15"/>
    <hyperlink r:id="rId7" ref="B19"/>
    <hyperlink r:id="rId8" ref="B21"/>
    <hyperlink r:id="rId9" ref="B24"/>
    <hyperlink r:id="rId10" ref="B26"/>
    <hyperlink r:id="rId11" ref="B29"/>
    <hyperlink r:id="rId12" ref="B34"/>
    <hyperlink r:id="rId13" ref="B35"/>
    <hyperlink r:id="rId14" ref="B36"/>
    <hyperlink r:id="rId15" ref="B37"/>
    <hyperlink r:id="rId16" ref="B38"/>
    <hyperlink r:id="rId17" ref="B39"/>
    <hyperlink r:id="rId18" ref="B40"/>
    <hyperlink r:id="rId19" ref="B43"/>
    <hyperlink r:id="rId20" ref="B44"/>
    <hyperlink r:id="rId21" ref="B45"/>
    <hyperlink r:id="rId22" ref="B46"/>
    <hyperlink r:id="rId23" ref="B47"/>
    <hyperlink r:id="rId24" ref="B53"/>
    <hyperlink r:id="rId25" ref="B54"/>
    <hyperlink r:id="rId26" ref="B60"/>
    <hyperlink r:id="rId27" ref="B65"/>
    <hyperlink r:id="rId28" ref="B67"/>
    <hyperlink r:id="rId29" ref="B69"/>
    <hyperlink r:id="rId30" ref="B73"/>
    <hyperlink r:id="rId31" ref="B75"/>
    <hyperlink r:id="rId32" ref="B76"/>
    <hyperlink r:id="rId33" ref="B84"/>
    <hyperlink r:id="rId34" ref="B88"/>
    <hyperlink r:id="rId35" ref="B94"/>
    <hyperlink r:id="rId36" ref="B96"/>
    <hyperlink r:id="rId37" ref="B105"/>
    <hyperlink r:id="rId38" ref="B111"/>
    <hyperlink r:id="rId39" ref="B112"/>
    <hyperlink r:id="rId40" ref="B114"/>
    <hyperlink r:id="rId41" ref="B122"/>
    <hyperlink r:id="rId42" ref="B123"/>
    <hyperlink r:id="rId43" ref="B124"/>
    <hyperlink r:id="rId44" ref="B127"/>
    <hyperlink r:id="rId45" ref="B128"/>
    <hyperlink r:id="rId46" ref="B129"/>
    <hyperlink r:id="rId47" ref="B131"/>
    <hyperlink r:id="rId48" ref="B132"/>
    <hyperlink r:id="rId49" ref="B133"/>
    <hyperlink r:id="rId50" ref="B134"/>
    <hyperlink r:id="rId51" ref="B135"/>
    <hyperlink r:id="rId52" ref="B137"/>
    <hyperlink r:id="rId53" ref="B138"/>
    <hyperlink r:id="rId54" ref="B139"/>
    <hyperlink r:id="rId55" ref="B142"/>
    <hyperlink r:id="rId56" ref="B147"/>
    <hyperlink r:id="rId57" ref="B148"/>
    <hyperlink r:id="rId58" ref="B149"/>
    <hyperlink r:id="rId59" ref="B153"/>
    <hyperlink r:id="rId60" ref="B154"/>
    <hyperlink r:id="rId61" ref="B155"/>
    <hyperlink r:id="rId62" ref="B156"/>
    <hyperlink r:id="rId63" ref="B157"/>
    <hyperlink r:id="rId64" ref="B158"/>
    <hyperlink r:id="rId65" ref="B159"/>
    <hyperlink r:id="rId66" ref="B160"/>
    <hyperlink r:id="rId67" ref="B161"/>
    <hyperlink r:id="rId68" ref="B162"/>
    <hyperlink r:id="rId69" ref="B163"/>
    <hyperlink r:id="rId70" ref="B167"/>
    <hyperlink r:id="rId71" ref="B168"/>
    <hyperlink r:id="rId72" ref="B169"/>
    <hyperlink r:id="rId73" ref="B174"/>
    <hyperlink r:id="rId74" ref="B177"/>
    <hyperlink r:id="rId75" ref="B178"/>
    <hyperlink r:id="rId76" ref="B180"/>
    <hyperlink r:id="rId77" ref="B181"/>
    <hyperlink r:id="rId78" ref="B182"/>
    <hyperlink r:id="rId79" ref="B183"/>
    <hyperlink r:id="rId80" ref="B184"/>
    <hyperlink r:id="rId81" ref="B188"/>
    <hyperlink r:id="rId82" ref="B189"/>
    <hyperlink r:id="rId83" ref="B190"/>
  </hyperlinks>
  <drawing r:id="rId84"/>
</worksheet>
</file>